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bgosselin\Desktop\"/>
    </mc:Choice>
  </mc:AlternateContent>
  <xr:revisionPtr revIDLastSave="0" documentId="8_{F10DF454-467A-45F1-8D21-AB0B8BAED2F8}" xr6:coauthVersionLast="44" xr6:coauthVersionMax="44" xr10:uidLastSave="{00000000-0000-0000-0000-000000000000}"/>
  <bookViews>
    <workbookView xWindow="-108" yWindow="-108" windowWidth="23256" windowHeight="12576" tabRatio="911" firstSheet="16" activeTab="25" xr2:uid="{00000000-000D-0000-FFFF-FFFF00000000}"/>
  </bookViews>
  <sheets>
    <sheet name="TOC" sheetId="47" r:id="rId1"/>
    <sheet name="Consignes" sheetId="53" r:id="rId2"/>
    <sheet name="Ctrl" sheetId="72" r:id="rId3"/>
    <sheet name="Param" sheetId="35" r:id="rId4"/>
    <sheet name="T0_Périmètres" sheetId="51" r:id="rId5"/>
    <sheet name="T1a - CG vs CNG" sheetId="36" state="hidden" r:id="rId6"/>
    <sheet name="T1a - CG vs CNG bis" sheetId="60" r:id="rId7"/>
    <sheet name="T1b - CGSFE (Unitaire)" sheetId="54" r:id="rId8"/>
    <sheet name="T2 - Clés" sheetId="66" r:id="rId9"/>
    <sheet name="T3 - Bilan" sheetId="40" r:id="rId10"/>
    <sheet name="T4 - CR" sheetId="41" r:id="rId11"/>
    <sheet name="T5- RAB" sheetId="67" r:id="rId12"/>
    <sheet name="T6 - R &amp; ME" sheetId="9" r:id="rId13"/>
    <sheet name="T7 - Dette" sheetId="68" r:id="rId14"/>
    <sheet name="T8 - MFC" sheetId="69" r:id="rId15"/>
    <sheet name="T9 - Provisions" sheetId="10" r:id="rId16"/>
    <sheet name="T10 - Personnel" sheetId="71" r:id="rId17"/>
    <sheet name="T11 - PPI" sheetId="46" r:id="rId18"/>
    <sheet name="T12- Tarifs" sheetId="59" r:id="rId19"/>
    <sheet name="T13 - ISOC" sheetId="70" r:id="rId20"/>
    <sheet name="Annexe 1 - CGSFE" sheetId="48" r:id="rId21"/>
    <sheet name="Annexe 2 - CGAFE" sheetId="49" r:id="rId22"/>
    <sheet name="Annexe 3 - CNG" sheetId="50" r:id="rId23"/>
    <sheet name="Annexe 4  - RAB" sheetId="75" r:id="rId24"/>
    <sheet name="Annexe 5 - Subside" sheetId="74" r:id="rId25"/>
    <sheet name="Annexe 6 - Input" sheetId="73" r:id="rId26"/>
  </sheets>
  <externalReferences>
    <externalReference r:id="rId27"/>
    <externalReference r:id="rId28"/>
  </externalReferences>
  <definedNames>
    <definedName name="_xlnm._FilterDatabase" localSheetId="21" hidden="1">'Annexe 2 - CGAFE'!$H$5:$H$226</definedName>
    <definedName name="_xlnm._FilterDatabase" localSheetId="22" hidden="1">'Annexe 3 - CNG'!$H$4:$H$222</definedName>
    <definedName name="_Order1" hidden="1">255</definedName>
    <definedName name="Assets">[1]InA!$1:$1048576</definedName>
    <definedName name="bilan" localSheetId="1">#REF!</definedName>
    <definedName name="bilan" localSheetId="4">#REF!</definedName>
    <definedName name="bilan" localSheetId="16">[1]InB!$1:$1048576</definedName>
    <definedName name="bilan" localSheetId="18">#REF!</definedName>
    <definedName name="bilan" localSheetId="19">[1]InB!$1:$1048576</definedName>
    <definedName name="bilan" localSheetId="6">#REF!</definedName>
    <definedName name="bilan" localSheetId="7">#REF!</definedName>
    <definedName name="bilan" localSheetId="8">#REF!</definedName>
    <definedName name="bilan" localSheetId="9">[1]InB!$1:$1048576</definedName>
    <definedName name="bilan" localSheetId="13">#REF!</definedName>
    <definedName name="bilan" localSheetId="14">[1]InB!$1:$1048576</definedName>
    <definedName name="bilan">#REF!</definedName>
    <definedName name="en">[1]Param!$D$50</definedName>
    <definedName name="_xlnm.Print_Titles" localSheetId="16">'T10 - Personnel'!$1:$7</definedName>
    <definedName name="_xlnm.Print_Titles" localSheetId="19">'T13 - ISOC'!$B:$B,'T13 - ISOC'!$1:$6</definedName>
    <definedName name="_xlnm.Print_Titles" localSheetId="9">'T3 - Bilan'!$1:$7</definedName>
    <definedName name="Interf">[1]InI!$A:$L</definedName>
    <definedName name="key">[1]T19!$A$10:$AA$39</definedName>
    <definedName name="lfr">[1]Param!$D$49</definedName>
    <definedName name="nrj">[1]Param!$C$50</definedName>
    <definedName name="Qty">[1]InQ!$1:$1048576</definedName>
    <definedName name="SAPBEXrevision" hidden="1">5</definedName>
    <definedName name="SAPBEXsysID" hidden="1">"BP1"</definedName>
    <definedName name="SAPBEXwbID" hidden="1">"3FQ6DV235L11KGIRHR8WV7ZGV"</definedName>
    <definedName name="tariffE">[1]T15E!$1:$1048576</definedName>
    <definedName name="tariffG">[1]T15G!$1:$1048576</definedName>
    <definedName name="wrn.Impression._.Rapport." localSheetId="16"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9"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9"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1"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3"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4"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hidden="1">{#N/A,#N/A,FALSE,"Tarifs";#N/A,#N/A,FALSE,"T1_T2_T3";#N/A,#N/A,FALSE,"T4";#N/A,#N/A,FALSE,"T5";#N/A,#N/A,FALSE,"T6";#N/A,#N/A,FALSE,"T7";#N/A,#N/A,FALSE,"T8";#N/A,#N/A,FALSE,"T9";#N/A,#N/A,FALSE,"T10";#N/A,#N/A,FALSE,"T11";#N/A,#N/A,FALSE,"T12";#N/A,#N/A,FALSE,"T13";#N/A,#N/A,FALSE,"T14";#N/A,#N/A,FALSE,"T15";#N/A,#N/A,FALSE,"T16";#N/A,#N/A,FALSE,"T17";#N/A,#N/A,FALSE,"T18";#N/A,#N/A,FALSE,"T19";#N/A,#N/A,FALSE,"T20"}</definedName>
    <definedName name="year">[1]Param!$C$51</definedName>
    <definedName name="yearR">[1]Param!$C$52</definedName>
    <definedName name="yo" localSheetId="16">#REF!</definedName>
    <definedName name="yo">#REF!</definedName>
    <definedName name="_xlnm.Print_Area" localSheetId="16">'T10 - Personnel'!$B$8:$F$70</definedName>
    <definedName name="_xlnm.Print_Area" localSheetId="19">'T13 - ISOC'!$C$7:$K$44</definedName>
    <definedName name="_xlnm.Print_Area" localSheetId="9">'T3 - Bilan'!$B$8:$V$42</definedName>
    <definedName name="_xlnm.Print_Area" localSheetId="14">'T8 - MFC'!$B$1:$L$49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 i="72" l="1"/>
  <c r="D6" i="72"/>
  <c r="C54" i="75"/>
  <c r="H54" i="75" s="1"/>
  <c r="B54" i="75" l="1"/>
  <c r="G54" i="75" s="1"/>
  <c r="H55" i="75" l="1"/>
  <c r="B58" i="75" l="1"/>
  <c r="G58" i="75" s="1"/>
  <c r="B56" i="75"/>
  <c r="B59" i="75"/>
  <c r="G59" i="75" s="1"/>
  <c r="B57" i="75"/>
  <c r="G57" i="75" s="1"/>
  <c r="B55" i="75"/>
  <c r="C55" i="75"/>
  <c r="H57" i="75" l="1"/>
  <c r="C57" i="75"/>
  <c r="C59" i="75"/>
  <c r="D56" i="75"/>
  <c r="G56" i="75"/>
  <c r="I56" i="75" s="1"/>
  <c r="C56" i="75"/>
  <c r="H56" i="75"/>
  <c r="H59" i="75" s="1"/>
  <c r="C58" i="75"/>
  <c r="H58" i="75"/>
  <c r="G55" i="75"/>
  <c r="I55" i="75" s="1"/>
  <c r="D55" i="75"/>
  <c r="D59" i="75" l="1"/>
  <c r="I59" i="75"/>
  <c r="E14" i="72" l="1"/>
  <c r="B14" i="72" s="1"/>
  <c r="F14" i="72"/>
  <c r="G14" i="72"/>
  <c r="H14" i="72"/>
  <c r="I14" i="72"/>
  <c r="D14" i="72"/>
  <c r="E13" i="72"/>
  <c r="F13" i="72"/>
  <c r="B13" i="72" s="1"/>
  <c r="G13" i="72"/>
  <c r="H13" i="72"/>
  <c r="I13" i="72"/>
  <c r="D13" i="72"/>
  <c r="I12" i="72"/>
  <c r="H12" i="72"/>
  <c r="G12" i="72"/>
  <c r="F12" i="72"/>
  <c r="E12" i="72"/>
  <c r="D12" i="72"/>
  <c r="I8" i="72"/>
  <c r="H8" i="72"/>
  <c r="G8" i="72"/>
  <c r="F8" i="72"/>
  <c r="E8" i="72"/>
  <c r="I9" i="72"/>
  <c r="H9" i="72"/>
  <c r="G9" i="72"/>
  <c r="F9" i="72"/>
  <c r="E9" i="72"/>
  <c r="D9" i="72"/>
  <c r="I7" i="72"/>
  <c r="H7" i="72"/>
  <c r="G7" i="72"/>
  <c r="F7" i="72"/>
  <c r="E7" i="72"/>
  <c r="D7" i="72"/>
  <c r="I6" i="72"/>
  <c r="H6" i="72"/>
  <c r="G6" i="72"/>
  <c r="F6" i="72"/>
  <c r="E6" i="72"/>
  <c r="F42" i="51"/>
  <c r="B12" i="72" l="1"/>
  <c r="B6" i="72"/>
  <c r="B9" i="72"/>
  <c r="B8" i="72"/>
  <c r="B7" i="72"/>
  <c r="L48" i="71" l="1"/>
  <c r="L51" i="71" s="1"/>
  <c r="K48" i="71"/>
  <c r="K51" i="71" s="1"/>
  <c r="J48" i="71"/>
  <c r="J51" i="71" s="1"/>
  <c r="I48" i="71"/>
  <c r="I51" i="71" s="1"/>
  <c r="H48" i="71"/>
  <c r="H51" i="71" s="1"/>
  <c r="G48" i="71"/>
  <c r="G51" i="71" s="1"/>
  <c r="E48" i="71"/>
  <c r="E51" i="71" s="1"/>
  <c r="D48" i="71"/>
  <c r="D51" i="71" s="1"/>
  <c r="L38" i="71"/>
  <c r="K38" i="71"/>
  <c r="K39" i="71" s="1"/>
  <c r="J38" i="71"/>
  <c r="I38" i="71"/>
  <c r="H38" i="71"/>
  <c r="G38" i="71"/>
  <c r="G39" i="71" s="1"/>
  <c r="E38" i="71"/>
  <c r="D38" i="71"/>
  <c r="L32" i="71"/>
  <c r="K32" i="71"/>
  <c r="J32" i="71"/>
  <c r="I32" i="71"/>
  <c r="H32" i="71"/>
  <c r="G32" i="71"/>
  <c r="E32" i="71"/>
  <c r="D32" i="71"/>
  <c r="L21" i="71"/>
  <c r="K21" i="71"/>
  <c r="J21" i="71"/>
  <c r="I21" i="71"/>
  <c r="H21" i="71"/>
  <c r="G21" i="71"/>
  <c r="E21" i="71"/>
  <c r="D21" i="71"/>
  <c r="L15" i="71"/>
  <c r="L24" i="71" s="1"/>
  <c r="L25" i="71" s="1"/>
  <c r="K15" i="71"/>
  <c r="K24" i="71" s="1"/>
  <c r="K25" i="71" s="1"/>
  <c r="J15" i="71"/>
  <c r="J24" i="71" s="1"/>
  <c r="J25" i="71" s="1"/>
  <c r="I15" i="71"/>
  <c r="I24" i="71" s="1"/>
  <c r="I25" i="71" s="1"/>
  <c r="H15" i="71"/>
  <c r="H24" i="71" s="1"/>
  <c r="H25" i="71" s="1"/>
  <c r="G15" i="71"/>
  <c r="G24" i="71" s="1"/>
  <c r="G25" i="71" s="1"/>
  <c r="E15" i="71"/>
  <c r="E24" i="71" s="1"/>
  <c r="E25" i="71" s="1"/>
  <c r="D15" i="71"/>
  <c r="D24" i="71" s="1"/>
  <c r="D25" i="71" s="1"/>
  <c r="H39" i="71" l="1"/>
  <c r="L39" i="71"/>
  <c r="I22" i="71"/>
  <c r="D39" i="71"/>
  <c r="I39" i="71"/>
  <c r="E39" i="71"/>
  <c r="J39" i="71"/>
  <c r="D22" i="71"/>
  <c r="E22" i="71"/>
  <c r="J22" i="71"/>
  <c r="G22" i="71"/>
  <c r="K22" i="71"/>
  <c r="H22" i="71"/>
  <c r="L22" i="71"/>
  <c r="K35" i="70" l="1"/>
  <c r="J35" i="70"/>
  <c r="I35" i="70"/>
  <c r="H35" i="70"/>
  <c r="G35" i="70"/>
  <c r="F35" i="70"/>
  <c r="D35" i="70"/>
  <c r="C35" i="70"/>
  <c r="K19" i="70"/>
  <c r="K24" i="70" s="1"/>
  <c r="J19" i="70"/>
  <c r="J24" i="70" s="1"/>
  <c r="I19" i="70"/>
  <c r="I24" i="70" s="1"/>
  <c r="H19" i="70"/>
  <c r="H24" i="70" s="1"/>
  <c r="G19" i="70"/>
  <c r="G24" i="70" s="1"/>
  <c r="F19" i="70"/>
  <c r="F24" i="70" s="1"/>
  <c r="D19" i="70"/>
  <c r="D24" i="70" s="1"/>
  <c r="C19" i="70"/>
  <c r="C24" i="70" s="1"/>
  <c r="K11" i="70"/>
  <c r="K16" i="70" s="1"/>
  <c r="J11" i="70"/>
  <c r="J16" i="70" s="1"/>
  <c r="I11" i="70"/>
  <c r="I16" i="70" s="1"/>
  <c r="H11" i="70"/>
  <c r="H16" i="70" s="1"/>
  <c r="G11" i="70"/>
  <c r="G16" i="70" s="1"/>
  <c r="F11" i="70"/>
  <c r="F16" i="70" s="1"/>
  <c r="D11" i="70"/>
  <c r="D16" i="70" s="1"/>
  <c r="C11" i="70"/>
  <c r="C16" i="70" s="1"/>
  <c r="L49" i="69"/>
  <c r="K49" i="69"/>
  <c r="J49" i="69"/>
  <c r="I49" i="69"/>
  <c r="H49" i="69"/>
  <c r="G49" i="69"/>
  <c r="D49" i="69"/>
  <c r="L43" i="69"/>
  <c r="K43" i="69"/>
  <c r="J43" i="69"/>
  <c r="I43" i="69"/>
  <c r="H43" i="69"/>
  <c r="G43" i="69"/>
  <c r="D43" i="69"/>
  <c r="L33" i="69"/>
  <c r="K33" i="69"/>
  <c r="J33" i="69"/>
  <c r="I33" i="69"/>
  <c r="H33" i="69"/>
  <c r="G33" i="69"/>
  <c r="D33" i="69"/>
  <c r="L24" i="69"/>
  <c r="K24" i="69"/>
  <c r="K45" i="69" s="1"/>
  <c r="J24" i="69"/>
  <c r="I24" i="69"/>
  <c r="H24" i="69"/>
  <c r="G24" i="69"/>
  <c r="G45" i="69" s="1"/>
  <c r="D24" i="69"/>
  <c r="D45" i="69" s="1"/>
  <c r="C6" i="69"/>
  <c r="B39" i="66"/>
  <c r="B55" i="66" s="1"/>
  <c r="B37" i="66"/>
  <c r="B53" i="66" s="1"/>
  <c r="B36" i="66"/>
  <c r="B52" i="66" s="1"/>
  <c r="B35" i="66"/>
  <c r="B51" i="66" s="1"/>
  <c r="B34" i="66"/>
  <c r="B50" i="66" s="1"/>
  <c r="B33" i="66"/>
  <c r="B49" i="66" s="1"/>
  <c r="B32" i="66"/>
  <c r="B48" i="66" s="1"/>
  <c r="B31" i="66"/>
  <c r="B47" i="66" s="1"/>
  <c r="B30" i="66"/>
  <c r="B46" i="66" s="1"/>
  <c r="B29" i="66"/>
  <c r="B45" i="66" s="1"/>
  <c r="B28" i="66"/>
  <c r="B44" i="66" s="1"/>
  <c r="B27" i="66"/>
  <c r="B43" i="66" s="1"/>
  <c r="B26" i="66"/>
  <c r="B42" i="66" s="1"/>
  <c r="AL22" i="66"/>
  <c r="AG22" i="66"/>
  <c r="AB22" i="66"/>
  <c r="W22" i="66"/>
  <c r="R22" i="66"/>
  <c r="H22" i="66"/>
  <c r="C22" i="66"/>
  <c r="AP21" i="66"/>
  <c r="AN21" i="66"/>
  <c r="AM21" i="66"/>
  <c r="AK21" i="66"/>
  <c r="AI21" i="66"/>
  <c r="AH21" i="66"/>
  <c r="AF21" i="66"/>
  <c r="AD21" i="66"/>
  <c r="AC21" i="66"/>
  <c r="AA21" i="66"/>
  <c r="Y21" i="66"/>
  <c r="X21" i="66"/>
  <c r="V21" i="66"/>
  <c r="U21" i="66"/>
  <c r="T21" i="66"/>
  <c r="S21" i="66"/>
  <c r="M21" i="66"/>
  <c r="N21" i="66" s="1"/>
  <c r="L21" i="66"/>
  <c r="K21" i="66"/>
  <c r="J21" i="66"/>
  <c r="I21" i="66"/>
  <c r="G21" i="66"/>
  <c r="F21" i="66"/>
  <c r="E21" i="66"/>
  <c r="D21" i="66"/>
  <c r="AP19" i="66"/>
  <c r="AN19" i="66"/>
  <c r="AM19" i="66"/>
  <c r="AK19" i="66"/>
  <c r="AI19" i="66"/>
  <c r="AH19" i="66"/>
  <c r="AF19" i="66"/>
  <c r="AD19" i="66"/>
  <c r="AC19" i="66"/>
  <c r="AA19" i="66"/>
  <c r="Y19" i="66"/>
  <c r="X19" i="66"/>
  <c r="V19" i="66"/>
  <c r="U19" i="66"/>
  <c r="T19" i="66"/>
  <c r="S19" i="66"/>
  <c r="M19" i="66"/>
  <c r="O19" i="66" s="1"/>
  <c r="L19" i="66"/>
  <c r="K19" i="66"/>
  <c r="J19" i="66"/>
  <c r="I19" i="66"/>
  <c r="G19" i="66"/>
  <c r="F19" i="66"/>
  <c r="E19" i="66"/>
  <c r="D19" i="66"/>
  <c r="AP18" i="66"/>
  <c r="AN18" i="66"/>
  <c r="AM18" i="66"/>
  <c r="AK18" i="66"/>
  <c r="AI18" i="66"/>
  <c r="AH18" i="66"/>
  <c r="AF18" i="66"/>
  <c r="AD18" i="66"/>
  <c r="AC18" i="66"/>
  <c r="AA18" i="66"/>
  <c r="Y18" i="66"/>
  <c r="X18" i="66"/>
  <c r="V18" i="66"/>
  <c r="U18" i="66"/>
  <c r="T18" i="66"/>
  <c r="S18" i="66"/>
  <c r="M18" i="66"/>
  <c r="P18" i="66" s="1"/>
  <c r="L18" i="66"/>
  <c r="K18" i="66"/>
  <c r="J18" i="66"/>
  <c r="I18" i="66"/>
  <c r="G18" i="66"/>
  <c r="F18" i="66"/>
  <c r="E18" i="66"/>
  <c r="D18" i="66"/>
  <c r="AP17" i="66"/>
  <c r="AN17" i="66"/>
  <c r="AM17" i="66"/>
  <c r="AK17" i="66"/>
  <c r="AI17" i="66"/>
  <c r="AH17" i="66"/>
  <c r="AF17" i="66"/>
  <c r="AD17" i="66"/>
  <c r="AC17" i="66"/>
  <c r="AA17" i="66"/>
  <c r="Y17" i="66"/>
  <c r="X17" i="66"/>
  <c r="V17" i="66"/>
  <c r="U17" i="66"/>
  <c r="T17" i="66"/>
  <c r="S17" i="66"/>
  <c r="M17" i="66"/>
  <c r="Q17" i="66" s="1"/>
  <c r="L17" i="66"/>
  <c r="K17" i="66"/>
  <c r="J17" i="66"/>
  <c r="I17" i="66"/>
  <c r="G17" i="66"/>
  <c r="F17" i="66"/>
  <c r="E17" i="66"/>
  <c r="D17" i="66"/>
  <c r="AP16" i="66"/>
  <c r="AN16" i="66"/>
  <c r="AM16" i="66"/>
  <c r="AK16" i="66"/>
  <c r="AI16" i="66"/>
  <c r="AH16" i="66"/>
  <c r="AF16" i="66"/>
  <c r="AD16" i="66"/>
  <c r="AC16" i="66"/>
  <c r="AA16" i="66"/>
  <c r="Y16" i="66"/>
  <c r="X16" i="66"/>
  <c r="V16" i="66"/>
  <c r="U16" i="66"/>
  <c r="T16" i="66"/>
  <c r="S16" i="66"/>
  <c r="P16" i="66"/>
  <c r="M16" i="66"/>
  <c r="N16" i="66" s="1"/>
  <c r="L16" i="66"/>
  <c r="K16" i="66"/>
  <c r="J16" i="66"/>
  <c r="I16" i="66"/>
  <c r="G16" i="66"/>
  <c r="F16" i="66"/>
  <c r="E16" i="66"/>
  <c r="D16" i="66"/>
  <c r="AP15" i="66"/>
  <c r="AN15" i="66"/>
  <c r="AM15" i="66"/>
  <c r="AK15" i="66"/>
  <c r="AI15" i="66"/>
  <c r="AH15" i="66"/>
  <c r="AF15" i="66"/>
  <c r="AD15" i="66"/>
  <c r="AC15" i="66"/>
  <c r="AA15" i="66"/>
  <c r="Y15" i="66"/>
  <c r="X15" i="66"/>
  <c r="V15" i="66"/>
  <c r="U15" i="66"/>
  <c r="T15" i="66"/>
  <c r="S15" i="66"/>
  <c r="P15" i="66"/>
  <c r="M15" i="66"/>
  <c r="O15" i="66" s="1"/>
  <c r="L15" i="66"/>
  <c r="K15" i="66"/>
  <c r="J15" i="66"/>
  <c r="I15" i="66"/>
  <c r="G15" i="66"/>
  <c r="F15" i="66"/>
  <c r="E15" i="66"/>
  <c r="D15" i="66"/>
  <c r="AP14" i="66"/>
  <c r="AN14" i="66"/>
  <c r="AM14" i="66"/>
  <c r="AK14" i="66"/>
  <c r="AI14" i="66"/>
  <c r="AH14" i="66"/>
  <c r="AF14" i="66"/>
  <c r="AD14" i="66"/>
  <c r="AC14" i="66"/>
  <c r="AA14" i="66"/>
  <c r="Y14" i="66"/>
  <c r="X14" i="66"/>
  <c r="V14" i="66"/>
  <c r="U14" i="66"/>
  <c r="T14" i="66"/>
  <c r="S14" i="66"/>
  <c r="M14" i="66"/>
  <c r="P14" i="66" s="1"/>
  <c r="L14" i="66"/>
  <c r="K14" i="66"/>
  <c r="J14" i="66"/>
  <c r="I14" i="66"/>
  <c r="G14" i="66"/>
  <c r="F14" i="66"/>
  <c r="E14" i="66"/>
  <c r="D14" i="66"/>
  <c r="AP13" i="66"/>
  <c r="AN13" i="66"/>
  <c r="AM13" i="66"/>
  <c r="AK13" i="66"/>
  <c r="AI13" i="66"/>
  <c r="AH13" i="66"/>
  <c r="AF13" i="66"/>
  <c r="AD13" i="66"/>
  <c r="AC13" i="66"/>
  <c r="AA13" i="66"/>
  <c r="Y13" i="66"/>
  <c r="X13" i="66"/>
  <c r="V13" i="66"/>
  <c r="U13" i="66"/>
  <c r="T13" i="66"/>
  <c r="S13" i="66"/>
  <c r="M13" i="66"/>
  <c r="Q13" i="66" s="1"/>
  <c r="L13" i="66"/>
  <c r="K13" i="66"/>
  <c r="J13" i="66"/>
  <c r="I13" i="66"/>
  <c r="G13" i="66"/>
  <c r="F13" i="66"/>
  <c r="E13" i="66"/>
  <c r="D13" i="66"/>
  <c r="AP12" i="66"/>
  <c r="AN12" i="66"/>
  <c r="AM12" i="66"/>
  <c r="AK12" i="66"/>
  <c r="AI12" i="66"/>
  <c r="AH12" i="66"/>
  <c r="AF12" i="66"/>
  <c r="AD12" i="66"/>
  <c r="AC12" i="66"/>
  <c r="AA12" i="66"/>
  <c r="Y12" i="66"/>
  <c r="X12" i="66"/>
  <c r="V12" i="66"/>
  <c r="U12" i="66"/>
  <c r="T12" i="66"/>
  <c r="S12" i="66"/>
  <c r="M12" i="66"/>
  <c r="N12" i="66" s="1"/>
  <c r="L12" i="66"/>
  <c r="K12" i="66"/>
  <c r="J12" i="66"/>
  <c r="I12" i="66"/>
  <c r="G12" i="66"/>
  <c r="F12" i="66"/>
  <c r="E12" i="66"/>
  <c r="D12" i="66"/>
  <c r="AP11" i="66"/>
  <c r="AN11" i="66"/>
  <c r="AM11" i="66"/>
  <c r="AK11" i="66"/>
  <c r="AI11" i="66"/>
  <c r="AH11" i="66"/>
  <c r="AF11" i="66"/>
  <c r="AD11" i="66"/>
  <c r="AC11" i="66"/>
  <c r="AA11" i="66"/>
  <c r="Y11" i="66"/>
  <c r="X11" i="66"/>
  <c r="V11" i="66"/>
  <c r="U11" i="66"/>
  <c r="T11" i="66"/>
  <c r="S11" i="66"/>
  <c r="P11" i="66"/>
  <c r="M11" i="66"/>
  <c r="O11" i="66" s="1"/>
  <c r="L11" i="66"/>
  <c r="K11" i="66"/>
  <c r="J11" i="66"/>
  <c r="I11" i="66"/>
  <c r="G11" i="66"/>
  <c r="F11" i="66"/>
  <c r="E11" i="66"/>
  <c r="D11" i="66"/>
  <c r="AP10" i="66"/>
  <c r="AN10" i="66"/>
  <c r="AM10" i="66"/>
  <c r="AK10" i="66"/>
  <c r="AI10" i="66"/>
  <c r="AH10" i="66"/>
  <c r="AF10" i="66"/>
  <c r="AD10" i="66"/>
  <c r="AC10" i="66"/>
  <c r="AA10" i="66"/>
  <c r="Y10" i="66"/>
  <c r="X10" i="66"/>
  <c r="V10" i="66"/>
  <c r="U10" i="66"/>
  <c r="T10" i="66"/>
  <c r="S10" i="66"/>
  <c r="M10" i="66"/>
  <c r="P10" i="66" s="1"/>
  <c r="L10" i="66"/>
  <c r="K10" i="66"/>
  <c r="J10" i="66"/>
  <c r="I10" i="66"/>
  <c r="G10" i="66"/>
  <c r="F10" i="66"/>
  <c r="E10" i="66"/>
  <c r="D10" i="66"/>
  <c r="AP9" i="66"/>
  <c r="AN9" i="66"/>
  <c r="AM9" i="66"/>
  <c r="AK9" i="66"/>
  <c r="AI9" i="66"/>
  <c r="AH9" i="66"/>
  <c r="AF9" i="66"/>
  <c r="AD9" i="66"/>
  <c r="AC9" i="66"/>
  <c r="AA9" i="66"/>
  <c r="Y9" i="66"/>
  <c r="X9" i="66"/>
  <c r="V9" i="66"/>
  <c r="U9" i="66"/>
  <c r="T9" i="66"/>
  <c r="S9" i="66"/>
  <c r="O9" i="66"/>
  <c r="N9" i="66"/>
  <c r="M9" i="66"/>
  <c r="Q9" i="66" s="1"/>
  <c r="L9" i="66"/>
  <c r="K9" i="66"/>
  <c r="J9" i="66"/>
  <c r="I9" i="66"/>
  <c r="G9" i="66"/>
  <c r="F9" i="66"/>
  <c r="E9" i="66"/>
  <c r="D9" i="66"/>
  <c r="AP8" i="66"/>
  <c r="AN8" i="66"/>
  <c r="AM8" i="66"/>
  <c r="AK8" i="66"/>
  <c r="AI8" i="66"/>
  <c r="AH8" i="66"/>
  <c r="AF8" i="66"/>
  <c r="AD8" i="66"/>
  <c r="AC8" i="66"/>
  <c r="AA8" i="66"/>
  <c r="Y8" i="66"/>
  <c r="X8" i="66"/>
  <c r="V8" i="66"/>
  <c r="U8" i="66"/>
  <c r="T8" i="66"/>
  <c r="S8" i="66"/>
  <c r="N8" i="66"/>
  <c r="M8" i="66"/>
  <c r="P8" i="66" s="1"/>
  <c r="L8" i="66"/>
  <c r="K8" i="66"/>
  <c r="J8" i="66"/>
  <c r="I8" i="66"/>
  <c r="G8" i="66"/>
  <c r="F8" i="66"/>
  <c r="E8" i="66"/>
  <c r="D8" i="66"/>
  <c r="N13" i="66" l="1"/>
  <c r="J45" i="69"/>
  <c r="P21" i="66"/>
  <c r="L45" i="69"/>
  <c r="K52" i="69"/>
  <c r="H16" i="72"/>
  <c r="K51" i="69"/>
  <c r="D52" i="69"/>
  <c r="O8" i="66"/>
  <c r="AA22" i="66"/>
  <c r="AN22" i="66"/>
  <c r="H45" i="69"/>
  <c r="G52" i="69"/>
  <c r="D16" i="72"/>
  <c r="G51" i="69"/>
  <c r="I45" i="69"/>
  <c r="D53" i="69"/>
  <c r="J53" i="69"/>
  <c r="G53" i="69"/>
  <c r="V22" i="66"/>
  <c r="AP22" i="66"/>
  <c r="S22" i="66"/>
  <c r="X22" i="66"/>
  <c r="AD22" i="66"/>
  <c r="AC22" i="66"/>
  <c r="AI22" i="66"/>
  <c r="O12" i="66"/>
  <c r="O13" i="66"/>
  <c r="N17" i="66"/>
  <c r="P19" i="66"/>
  <c r="M22" i="66"/>
  <c r="AK22" i="66"/>
  <c r="AH22" i="66"/>
  <c r="P12" i="66"/>
  <c r="O16" i="66"/>
  <c r="O17" i="66"/>
  <c r="T22" i="66"/>
  <c r="Y22" i="66"/>
  <c r="AF22" i="66"/>
  <c r="AM22" i="66"/>
  <c r="O21" i="66"/>
  <c r="L22" i="66"/>
  <c r="I22" i="66"/>
  <c r="G22" i="66"/>
  <c r="D22" i="66"/>
  <c r="E22" i="66"/>
  <c r="J22" i="66"/>
  <c r="H25" i="70"/>
  <c r="H28" i="70" s="1"/>
  <c r="H39" i="70" s="1"/>
  <c r="D25" i="70"/>
  <c r="D28" i="70" s="1"/>
  <c r="D39" i="70" s="1"/>
  <c r="F25" i="70"/>
  <c r="F28" i="70" s="1"/>
  <c r="F39" i="70" s="1"/>
  <c r="J25" i="70"/>
  <c r="J28" i="70" s="1"/>
  <c r="J39" i="70" s="1"/>
  <c r="C25" i="70"/>
  <c r="C28" i="70" s="1"/>
  <c r="C39" i="70" s="1"/>
  <c r="I25" i="70"/>
  <c r="I28" i="70" s="1"/>
  <c r="I39" i="70" s="1"/>
  <c r="D42" i="70"/>
  <c r="D44" i="70" s="1"/>
  <c r="G25" i="70"/>
  <c r="G28" i="70" s="1"/>
  <c r="G39" i="70" s="1"/>
  <c r="K25" i="70"/>
  <c r="K28" i="70" s="1"/>
  <c r="K39" i="70" s="1"/>
  <c r="K41" i="70" s="1"/>
  <c r="K42" i="70" s="1"/>
  <c r="K44" i="70" s="1"/>
  <c r="D41" i="70"/>
  <c r="I41" i="70"/>
  <c r="I42" i="70" s="1"/>
  <c r="I44" i="70" s="1"/>
  <c r="J41" i="70"/>
  <c r="J42" i="70" s="1"/>
  <c r="J44" i="70" s="1"/>
  <c r="G41" i="70"/>
  <c r="G42" i="70" s="1"/>
  <c r="G44" i="70" s="1"/>
  <c r="K53" i="69"/>
  <c r="H53" i="69"/>
  <c r="L53" i="69"/>
  <c r="N10" i="66"/>
  <c r="Q11" i="66"/>
  <c r="N14" i="66"/>
  <c r="Q19" i="66"/>
  <c r="Q8" i="66"/>
  <c r="P9" i="66"/>
  <c r="O10" i="66"/>
  <c r="N11" i="66"/>
  <c r="Q12" i="66"/>
  <c r="P13" i="66"/>
  <c r="O14" i="66"/>
  <c r="N15" i="66"/>
  <c r="Q16" i="66"/>
  <c r="P17" i="66"/>
  <c r="O18" i="66"/>
  <c r="N19" i="66"/>
  <c r="Q21" i="66"/>
  <c r="Q10" i="66"/>
  <c r="Q14" i="66"/>
  <c r="Q18" i="66"/>
  <c r="Q15" i="66"/>
  <c r="N18" i="66"/>
  <c r="F42" i="70" l="1"/>
  <c r="F44" i="70" s="1"/>
  <c r="H42" i="70"/>
  <c r="H44" i="70" s="1"/>
  <c r="F16" i="72"/>
  <c r="I51" i="69"/>
  <c r="F41" i="70"/>
  <c r="I53" i="69"/>
  <c r="H41" i="70"/>
  <c r="H52" i="69"/>
  <c r="E16" i="72"/>
  <c r="B16" i="72" s="1"/>
  <c r="H51" i="69"/>
  <c r="L52" i="69"/>
  <c r="I16" i="72"/>
  <c r="L51" i="69"/>
  <c r="I52" i="69"/>
  <c r="C41" i="70"/>
  <c r="C42" i="70" s="1"/>
  <c r="C44" i="70" s="1"/>
  <c r="J52" i="69"/>
  <c r="G16" i="72"/>
  <c r="J51" i="69"/>
  <c r="O22" i="66"/>
  <c r="N22" i="66"/>
  <c r="Q22" i="66"/>
  <c r="D37" i="60" l="1"/>
  <c r="D33" i="60"/>
  <c r="D29" i="60"/>
  <c r="D25" i="60"/>
  <c r="D21" i="60"/>
  <c r="D17" i="60"/>
  <c r="D13" i="60"/>
  <c r="D9" i="60"/>
  <c r="D17" i="36" l="1"/>
  <c r="D16" i="36"/>
  <c r="D15" i="36"/>
  <c r="D14" i="36"/>
  <c r="D13" i="36"/>
  <c r="D12" i="36"/>
  <c r="D11" i="36"/>
  <c r="D10" i="36"/>
  <c r="K23" i="46" l="1"/>
  <c r="J23" i="46"/>
  <c r="I23" i="46"/>
  <c r="H23" i="46"/>
  <c r="G23" i="46"/>
  <c r="F23" i="46"/>
  <c r="D23" i="46"/>
  <c r="C23" i="46"/>
  <c r="C59" i="50" l="1"/>
  <c r="C58" i="50"/>
  <c r="C57" i="50"/>
  <c r="C56" i="50"/>
  <c r="C54" i="50"/>
  <c r="C29" i="50"/>
  <c r="C28" i="50"/>
  <c r="C23" i="50"/>
  <c r="C20" i="50"/>
  <c r="C19" i="50"/>
  <c r="C18" i="50"/>
  <c r="C14" i="50"/>
  <c r="C10" i="50"/>
  <c r="C9" i="50"/>
  <c r="C8" i="50"/>
  <c r="C7" i="50"/>
  <c r="G60" i="50"/>
  <c r="C4" i="50"/>
  <c r="C3" i="50"/>
  <c r="C65" i="49"/>
  <c r="C64" i="49"/>
  <c r="C62" i="49"/>
  <c r="C61" i="49"/>
  <c r="C59" i="49"/>
  <c r="C58" i="49"/>
  <c r="C57" i="49"/>
  <c r="C45" i="49"/>
  <c r="C28" i="49"/>
  <c r="C27" i="49"/>
  <c r="C25" i="49"/>
  <c r="C24" i="49"/>
  <c r="C16" i="49"/>
  <c r="C4" i="49"/>
  <c r="C3" i="49"/>
  <c r="C73" i="48"/>
  <c r="C72" i="48"/>
  <c r="C71" i="48"/>
  <c r="C70" i="48"/>
  <c r="C69" i="48"/>
  <c r="C68" i="48"/>
  <c r="C67" i="48"/>
  <c r="C66" i="48"/>
  <c r="C61" i="48"/>
  <c r="C23" i="48"/>
  <c r="C22" i="48"/>
  <c r="C21" i="48"/>
  <c r="K7" i="46"/>
  <c r="J7" i="46"/>
  <c r="I7" i="46"/>
  <c r="H7" i="46"/>
  <c r="G7" i="46"/>
  <c r="F7" i="46"/>
  <c r="D7" i="46"/>
  <c r="C7" i="46"/>
  <c r="AB18" i="10"/>
  <c r="AA18" i="10"/>
  <c r="Y18" i="10"/>
  <c r="X18" i="10"/>
  <c r="V18" i="10"/>
  <c r="U18" i="10"/>
  <c r="S18" i="10"/>
  <c r="R18" i="10"/>
  <c r="P18" i="10"/>
  <c r="O18" i="10"/>
  <c r="M18" i="10"/>
  <c r="L18" i="10"/>
  <c r="K18" i="10"/>
  <c r="I18" i="10"/>
  <c r="H18" i="10"/>
  <c r="F18" i="10"/>
  <c r="E18" i="10"/>
  <c r="D18" i="10"/>
  <c r="J17" i="10"/>
  <c r="N17" i="10" s="1"/>
  <c r="Q17" i="10" s="1"/>
  <c r="T17" i="10" s="1"/>
  <c r="W17" i="10" s="1"/>
  <c r="Z17" i="10" s="1"/>
  <c r="AC17" i="10" s="1"/>
  <c r="G17" i="10"/>
  <c r="J15" i="10"/>
  <c r="N15" i="10" s="1"/>
  <c r="Q15" i="10" s="1"/>
  <c r="T15" i="10" s="1"/>
  <c r="W15" i="10" s="1"/>
  <c r="Z15" i="10" s="1"/>
  <c r="AC15" i="10" s="1"/>
  <c r="G15" i="10"/>
  <c r="G14" i="10"/>
  <c r="J14" i="10" s="1"/>
  <c r="N14" i="10" s="1"/>
  <c r="Q14" i="10" s="1"/>
  <c r="T14" i="10" s="1"/>
  <c r="W14" i="10" s="1"/>
  <c r="Z14" i="10" s="1"/>
  <c r="AC14" i="10" s="1"/>
  <c r="G13" i="10"/>
  <c r="J13" i="10" s="1"/>
  <c r="N13" i="10" s="1"/>
  <c r="Q13" i="10" s="1"/>
  <c r="T13" i="10" s="1"/>
  <c r="W13" i="10" s="1"/>
  <c r="Z13" i="10" s="1"/>
  <c r="AC13" i="10" s="1"/>
  <c r="J12" i="10"/>
  <c r="N12" i="10" s="1"/>
  <c r="Q12" i="10" s="1"/>
  <c r="T12" i="10" s="1"/>
  <c r="W12" i="10" s="1"/>
  <c r="Z12" i="10" s="1"/>
  <c r="AC12" i="10" s="1"/>
  <c r="G12" i="10"/>
  <c r="J11" i="10"/>
  <c r="N11" i="10" s="1"/>
  <c r="Q11" i="10" s="1"/>
  <c r="T11" i="10" s="1"/>
  <c r="W11" i="10" s="1"/>
  <c r="Z11" i="10" s="1"/>
  <c r="AC11" i="10" s="1"/>
  <c r="G11" i="10"/>
  <c r="G10" i="10"/>
  <c r="J10" i="10" s="1"/>
  <c r="N10" i="10" s="1"/>
  <c r="Q10" i="10" s="1"/>
  <c r="T10" i="10" s="1"/>
  <c r="W10" i="10" s="1"/>
  <c r="Z10" i="10" s="1"/>
  <c r="AC10" i="10" s="1"/>
  <c r="J9" i="10"/>
  <c r="N9" i="10" s="1"/>
  <c r="Q9" i="10" s="1"/>
  <c r="T9" i="10" s="1"/>
  <c r="W9" i="10" s="1"/>
  <c r="Z9" i="10" s="1"/>
  <c r="AC9" i="10" s="1"/>
  <c r="G9" i="10"/>
  <c r="J8" i="10"/>
  <c r="N8" i="10" s="1"/>
  <c r="Q8" i="10" s="1"/>
  <c r="T8" i="10" s="1"/>
  <c r="W8" i="10" s="1"/>
  <c r="Z8" i="10" s="1"/>
  <c r="AC8" i="10" s="1"/>
  <c r="G8" i="10"/>
  <c r="G7" i="10"/>
  <c r="J7" i="10" s="1"/>
  <c r="N7" i="10" s="1"/>
  <c r="K12" i="9"/>
  <c r="K14" i="9" s="1"/>
  <c r="I10" i="72" s="1"/>
  <c r="J12" i="9"/>
  <c r="J14" i="9" s="1"/>
  <c r="H10" i="72" s="1"/>
  <c r="I12" i="9"/>
  <c r="I14" i="9" s="1"/>
  <c r="G10" i="72" s="1"/>
  <c r="H12" i="9"/>
  <c r="H14" i="9" s="1"/>
  <c r="F10" i="72" s="1"/>
  <c r="G12" i="9"/>
  <c r="G14" i="9" s="1"/>
  <c r="E10" i="72" s="1"/>
  <c r="D12" i="9"/>
  <c r="D14" i="9" s="1"/>
  <c r="C12" i="9"/>
  <c r="C14" i="9" s="1"/>
  <c r="F11" i="9"/>
  <c r="F10" i="9"/>
  <c r="F6" i="9"/>
  <c r="T15" i="54"/>
  <c r="S15" i="54"/>
  <c r="R15" i="54"/>
  <c r="Q15" i="54"/>
  <c r="P15" i="54"/>
  <c r="O15" i="54"/>
  <c r="N15" i="54"/>
  <c r="U15" i="54" s="1"/>
  <c r="U14" i="54"/>
  <c r="T14" i="54"/>
  <c r="S14" i="54"/>
  <c r="R14" i="54"/>
  <c r="Q14" i="54"/>
  <c r="P14" i="54"/>
  <c r="O14" i="54"/>
  <c r="N14" i="54"/>
  <c r="T13" i="54"/>
  <c r="S13" i="54"/>
  <c r="R13" i="54"/>
  <c r="Q13" i="54"/>
  <c r="P13" i="54"/>
  <c r="O13" i="54"/>
  <c r="N13" i="54"/>
  <c r="U13" i="54" s="1"/>
  <c r="T12" i="54"/>
  <c r="S12" i="54"/>
  <c r="R12" i="54"/>
  <c r="Q12" i="54"/>
  <c r="P12" i="54"/>
  <c r="O12" i="54"/>
  <c r="N12" i="54"/>
  <c r="U12" i="54" s="1"/>
  <c r="T11" i="54"/>
  <c r="S11" i="54"/>
  <c r="R11" i="54"/>
  <c r="Q11" i="54"/>
  <c r="P11" i="54"/>
  <c r="O11" i="54"/>
  <c r="N11" i="54"/>
  <c r="U11" i="54" s="1"/>
  <c r="V11" i="54" s="1"/>
  <c r="W11" i="54" s="1"/>
  <c r="X11" i="54" s="1"/>
  <c r="Y11" i="54" s="1"/>
  <c r="Z11" i="54" s="1"/>
  <c r="AA11" i="54" s="1"/>
  <c r="T10" i="54"/>
  <c r="S10" i="54"/>
  <c r="R10" i="54"/>
  <c r="Q10" i="54"/>
  <c r="P10" i="54"/>
  <c r="O10" i="54"/>
  <c r="N10" i="54"/>
  <c r="U10" i="54" s="1"/>
  <c r="T9" i="54"/>
  <c r="S9" i="54"/>
  <c r="R9" i="54"/>
  <c r="Q9" i="54"/>
  <c r="P9" i="54"/>
  <c r="O9" i="54"/>
  <c r="N9" i="54"/>
  <c r="U9" i="54" s="1"/>
  <c r="V9" i="54" s="1"/>
  <c r="W9" i="54" s="1"/>
  <c r="T8" i="54"/>
  <c r="S8" i="54"/>
  <c r="R8" i="54"/>
  <c r="Q8" i="54"/>
  <c r="P8" i="54"/>
  <c r="O8" i="54"/>
  <c r="N8" i="54"/>
  <c r="U8" i="54" s="1"/>
  <c r="V8" i="54" s="1"/>
  <c r="W8" i="54" s="1"/>
  <c r="X8" i="54" s="1"/>
  <c r="Y8" i="54" s="1"/>
  <c r="Z8" i="54" s="1"/>
  <c r="AA8" i="54" s="1"/>
  <c r="T7" i="54"/>
  <c r="S7" i="54"/>
  <c r="R7" i="54"/>
  <c r="Q7" i="54"/>
  <c r="P7" i="54"/>
  <c r="O7" i="54"/>
  <c r="N7" i="54"/>
  <c r="U7" i="54" s="1"/>
  <c r="AA43" i="51"/>
  <c r="X43" i="51"/>
  <c r="U43" i="51"/>
  <c r="R43" i="51"/>
  <c r="O43" i="51"/>
  <c r="L43" i="51"/>
  <c r="I43" i="51"/>
  <c r="F43" i="51"/>
  <c r="AA42" i="51"/>
  <c r="X42" i="51"/>
  <c r="U42" i="51"/>
  <c r="R42" i="51"/>
  <c r="O42" i="51"/>
  <c r="L42" i="51"/>
  <c r="I42" i="51"/>
  <c r="V10" i="54" l="1"/>
  <c r="W10" i="54" s="1"/>
  <c r="X10" i="54" s="1"/>
  <c r="Y10" i="54" s="1"/>
  <c r="Z10" i="54" s="1"/>
  <c r="AA10" i="54" s="1"/>
  <c r="H15" i="72"/>
  <c r="H11" i="72"/>
  <c r="I15" i="72"/>
  <c r="I11" i="72"/>
  <c r="G15" i="72"/>
  <c r="G11" i="72"/>
  <c r="G75" i="48"/>
  <c r="E60" i="50"/>
  <c r="F66" i="49"/>
  <c r="D11" i="72"/>
  <c r="D15" i="72"/>
  <c r="N18" i="10"/>
  <c r="E15" i="72"/>
  <c r="E11" i="72"/>
  <c r="G66" i="49"/>
  <c r="V12" i="54"/>
  <c r="W12" i="54" s="1"/>
  <c r="X12" i="54" s="1"/>
  <c r="Y12" i="54" s="1"/>
  <c r="Z12" i="54" s="1"/>
  <c r="AA12" i="54" s="1"/>
  <c r="G18" i="10"/>
  <c r="F15" i="72"/>
  <c r="F11" i="72"/>
  <c r="H66" i="49"/>
  <c r="V13" i="54"/>
  <c r="W13" i="54" s="1"/>
  <c r="X13" i="54" s="1"/>
  <c r="Y13" i="54" s="1"/>
  <c r="Z13" i="54" s="1"/>
  <c r="AA13" i="54" s="1"/>
  <c r="F12" i="9"/>
  <c r="D75" i="48"/>
  <c r="X9" i="54"/>
  <c r="Y9" i="54" s="1"/>
  <c r="Z9" i="54" s="1"/>
  <c r="AA9" i="54" s="1"/>
  <c r="V14" i="54"/>
  <c r="W14" i="54" s="1"/>
  <c r="X14" i="54" s="1"/>
  <c r="Y14" i="54" s="1"/>
  <c r="Z14" i="54" s="1"/>
  <c r="AA14" i="54" s="1"/>
  <c r="L75" i="48"/>
  <c r="V7" i="54"/>
  <c r="W7" i="54" s="1"/>
  <c r="X7" i="54" s="1"/>
  <c r="Y7" i="54" s="1"/>
  <c r="Z7" i="54" s="1"/>
  <c r="AA7" i="54" s="1"/>
  <c r="V15" i="54"/>
  <c r="W15" i="54" s="1"/>
  <c r="X15" i="54" s="1"/>
  <c r="Y15" i="54" s="1"/>
  <c r="Z15" i="54" s="1"/>
  <c r="AA15" i="54" s="1"/>
  <c r="H75" i="48"/>
  <c r="Q75" i="48"/>
  <c r="P75" i="48"/>
  <c r="F60" i="50"/>
  <c r="E75" i="48"/>
  <c r="F75" i="48"/>
  <c r="E66" i="49"/>
  <c r="H60" i="50"/>
  <c r="D60" i="50"/>
  <c r="D66" i="49"/>
  <c r="Q66" i="49"/>
  <c r="L66" i="49"/>
  <c r="O66" i="49"/>
  <c r="N66" i="49"/>
  <c r="J18" i="10"/>
  <c r="Q7" i="10"/>
  <c r="P66" i="49" l="1"/>
  <c r="K60" i="50"/>
  <c r="M75" i="48"/>
  <c r="B15" i="72"/>
  <c r="B11" i="72"/>
  <c r="L60" i="50"/>
  <c r="K66" i="49"/>
  <c r="N60" i="50"/>
  <c r="J66" i="49"/>
  <c r="J60" i="50"/>
  <c r="O75" i="48"/>
  <c r="M60" i="50"/>
  <c r="O60" i="50"/>
  <c r="N75" i="48"/>
  <c r="S75" i="48"/>
  <c r="M66" i="49"/>
  <c r="R75" i="48"/>
  <c r="K75" i="48"/>
  <c r="T7" i="10"/>
  <c r="Q18" i="10"/>
  <c r="P60" i="50" l="1"/>
  <c r="T18" i="10"/>
  <c r="W7" i="10"/>
  <c r="F7" i="9"/>
  <c r="F8" i="9" s="1"/>
  <c r="F14" i="9" s="1"/>
  <c r="D10" i="72" s="1"/>
  <c r="B10" i="72" s="1"/>
  <c r="Q60" i="50" l="1"/>
  <c r="R60" i="50"/>
  <c r="W18" i="10"/>
  <c r="Z7" i="10"/>
  <c r="AC7" i="10" l="1"/>
  <c r="AC18" i="10" s="1"/>
  <c r="Z1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René-Pascal Poismans</author>
  </authors>
  <commentList>
    <comment ref="A41" authorId="0" shapeId="0" xr:uid="{00000000-0006-0000-1800-000001000000}">
      <text>
        <r>
          <rPr>
            <b/>
            <sz val="9"/>
            <color indexed="81"/>
            <rFont val="Tahoma"/>
            <family val="2"/>
          </rPr>
          <t>René-Pascal Poismans:</t>
        </r>
        <r>
          <rPr>
            <sz val="9"/>
            <color indexed="81"/>
            <rFont val="Tahoma"/>
            <family val="2"/>
          </rPr>
          <t xml:space="preserve">
Est-ce qu'il y a des statutaires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René-Pascal Poismans</author>
  </authors>
  <commentList>
    <comment ref="A36" authorId="0" shapeId="0" xr:uid="{00000000-0006-0000-1A00-000001000000}">
      <text>
        <r>
          <rPr>
            <b/>
            <sz val="9"/>
            <color indexed="81"/>
            <rFont val="Tahoma"/>
            <family val="2"/>
          </rPr>
          <t>René-Pascal Poismans:</t>
        </r>
        <r>
          <rPr>
            <sz val="9"/>
            <color indexed="81"/>
            <rFont val="Tahoma"/>
            <family val="2"/>
          </rPr>
          <t xml:space="preserve">
On prend les amortissements mais pas les réductions de valeur si pas réalisées --&gt; Prévoir des critères de rejet</t>
        </r>
      </text>
    </comment>
  </commentList>
</comments>
</file>

<file path=xl/sharedStrings.xml><?xml version="1.0" encoding="utf-8"?>
<sst xmlns="http://schemas.openxmlformats.org/spreadsheetml/2006/main" count="1849" uniqueCount="925">
  <si>
    <t>Activités connexes</t>
  </si>
  <si>
    <t>Production</t>
  </si>
  <si>
    <t>Distribution</t>
  </si>
  <si>
    <t>Collecte</t>
  </si>
  <si>
    <t>Indirect</t>
  </si>
  <si>
    <t>CGAFE</t>
  </si>
  <si>
    <t>Charges diverses</t>
  </si>
  <si>
    <t>TOTAL</t>
  </si>
  <si>
    <t>inflation</t>
  </si>
  <si>
    <t>Efficience</t>
  </si>
  <si>
    <t>Epuration</t>
  </si>
  <si>
    <t>CGSFE</t>
  </si>
  <si>
    <t>CNG</t>
  </si>
  <si>
    <t>Charges financières</t>
  </si>
  <si>
    <t>Achat d'énergie</t>
  </si>
  <si>
    <t>Marge de financement consentie</t>
  </si>
  <si>
    <t>VOLUMES traités</t>
  </si>
  <si>
    <t>ETP</t>
  </si>
  <si>
    <t>Coût unitaire</t>
  </si>
  <si>
    <t>Assainissement</t>
  </si>
  <si>
    <t>T9 - Provisions</t>
  </si>
  <si>
    <t>FP</t>
  </si>
  <si>
    <t>Dette</t>
  </si>
  <si>
    <t>MFC</t>
  </si>
  <si>
    <t>Prévision 2021</t>
  </si>
  <si>
    <t>Prévision 2022</t>
  </si>
  <si>
    <t>Prévision 2023</t>
  </si>
  <si>
    <t>Prévision 2024</t>
  </si>
  <si>
    <t>Prévision 2025</t>
  </si>
  <si>
    <t>Prévision 2026</t>
  </si>
  <si>
    <t>Total</t>
  </si>
  <si>
    <t>Loyers et charges locatives d'immeubles</t>
  </si>
  <si>
    <t>Deversement de boues</t>
  </si>
  <si>
    <t>Analyse</t>
  </si>
  <si>
    <t>Assurance liées à l'exploitation</t>
  </si>
  <si>
    <t>Impayés</t>
  </si>
  <si>
    <t>Achat de fourniture et de matières premières</t>
  </si>
  <si>
    <t>Prise en location hors immeubles</t>
  </si>
  <si>
    <t>Frais de bureau et administratifs</t>
  </si>
  <si>
    <t>Coûts liés au personnel</t>
  </si>
  <si>
    <t>Véhicules</t>
  </si>
  <si>
    <t>Amortissements</t>
  </si>
  <si>
    <t>Impôts et taxes</t>
  </si>
  <si>
    <t>Charge financières</t>
  </si>
  <si>
    <t>Marge équitable</t>
  </si>
  <si>
    <t>Charges</t>
  </si>
  <si>
    <t>Produits</t>
  </si>
  <si>
    <t>Coûts indirects</t>
  </si>
  <si>
    <t>Réalité 2019</t>
  </si>
  <si>
    <t>nRAB</t>
  </si>
  <si>
    <t>Investissements</t>
  </si>
  <si>
    <t>Désinvestissements</t>
  </si>
  <si>
    <t>Amortissements de la valeur d'acquisition</t>
  </si>
  <si>
    <t>Reprise subsides</t>
  </si>
  <si>
    <t>Amortissements de la plus-value</t>
  </si>
  <si>
    <t>Valeur résiduelle des investissments au 31/12/XX-1</t>
  </si>
  <si>
    <t>Valeur de la RAB au 31/12/XX-1</t>
  </si>
  <si>
    <t>Valeur des investissements au 31/12/XX</t>
  </si>
  <si>
    <t>Valeur moyenne de la RAB pour l'année XX</t>
  </si>
  <si>
    <t>hRAB</t>
  </si>
  <si>
    <t>Tiers</t>
  </si>
  <si>
    <t>Subsides</t>
  </si>
  <si>
    <t>Activités régulées</t>
  </si>
  <si>
    <t>AIG</t>
  </si>
  <si>
    <t>Entretien sous-traité</t>
  </si>
  <si>
    <t>Total - CGAFE</t>
  </si>
  <si>
    <t>Total - CNG</t>
  </si>
  <si>
    <t>Total- CGSFE</t>
  </si>
  <si>
    <t>Formule</t>
  </si>
  <si>
    <t>X1</t>
  </si>
  <si>
    <t>X2</t>
  </si>
  <si>
    <t>X3</t>
  </si>
  <si>
    <t>X4</t>
  </si>
  <si>
    <t>X5</t>
  </si>
  <si>
    <t>Description</t>
  </si>
  <si>
    <t>Situation active au 31/12</t>
  </si>
  <si>
    <t>Situation passive au 31/12</t>
  </si>
  <si>
    <t xml:space="preserve">montants en euro </t>
  </si>
  <si>
    <t>ACTIFS IMMOBILISES</t>
  </si>
  <si>
    <t>FONDS PROPRES</t>
  </si>
  <si>
    <t>I.   Frais d'établissement</t>
  </si>
  <si>
    <t>I. Capital</t>
  </si>
  <si>
    <t>II.  Immobilisations incorporelles</t>
  </si>
  <si>
    <t>II. Primes d'émission</t>
  </si>
  <si>
    <t>III. Immobilisations corporelles</t>
  </si>
  <si>
    <t>III. Plus-values de réévaluation</t>
  </si>
  <si>
    <t>A. Terrains et constructions</t>
  </si>
  <si>
    <t>IV. Réserves</t>
  </si>
  <si>
    <t>B. Installations, machines et outillage</t>
  </si>
  <si>
    <t>A. Réserve légale</t>
  </si>
  <si>
    <t>C. Mobilier et matériel roulant</t>
  </si>
  <si>
    <t>B. Réserves indisponibles</t>
  </si>
  <si>
    <t>D. Immobilisations détenues en leasing</t>
  </si>
  <si>
    <t>C. Réserves disponibles</t>
  </si>
  <si>
    <t>E. Autres immobilisations corporelles</t>
  </si>
  <si>
    <t>V. Résultat reporté</t>
  </si>
  <si>
    <t>IV. Immobilisations financières</t>
  </si>
  <si>
    <t>VI. Subsides en capital</t>
  </si>
  <si>
    <t>PROVISIONS</t>
  </si>
  <si>
    <t>ACTIFS CIRCULANTS</t>
  </si>
  <si>
    <t>DETTES</t>
  </si>
  <si>
    <t>V.  Créances à plus d'un an</t>
  </si>
  <si>
    <t>VIII. Dettes à plus d'un an</t>
  </si>
  <si>
    <t>A. Dettes financières</t>
  </si>
  <si>
    <t>VI. Stocks et commandes en cours d'exécution</t>
  </si>
  <si>
    <t>2. Emprunts obligataires non subordonnés</t>
  </si>
  <si>
    <t>A. Stocks</t>
  </si>
  <si>
    <t>4. Etablissements de crédit</t>
  </si>
  <si>
    <t>B. Commandes en cours d'exécution</t>
  </si>
  <si>
    <t>D. Autres dettes</t>
  </si>
  <si>
    <t>IX. Dettes à un an au plus</t>
  </si>
  <si>
    <t>VII. Créances à un an au plus</t>
  </si>
  <si>
    <t>A. Dettes à plus d'un an échéant dans l'année</t>
  </si>
  <si>
    <t>A. Créances commerciales</t>
  </si>
  <si>
    <t>B. Dettes financières</t>
  </si>
  <si>
    <t>B. Autres créances</t>
  </si>
  <si>
    <t>C. Dettes commerciales</t>
  </si>
  <si>
    <t>D. Acomptes reçus sur commandes</t>
  </si>
  <si>
    <t>VIII. Placements de trésorerie</t>
  </si>
  <si>
    <t>E. Dettes fiscales, salariales &amp; sociales</t>
  </si>
  <si>
    <t>IX. Valeurs disponibles</t>
  </si>
  <si>
    <t>F. Dividendes</t>
  </si>
  <si>
    <t>G. Dettes diverses</t>
  </si>
  <si>
    <t>X. Comptes de régularisation</t>
  </si>
  <si>
    <t>TOTAL de l'ACTIF</t>
  </si>
  <si>
    <t>TOTAL du PASSIF</t>
  </si>
  <si>
    <t>Détail des comptes de régularisation</t>
  </si>
  <si>
    <t>Capitaux pension</t>
  </si>
  <si>
    <t>Fonds de régulation (dettes)</t>
  </si>
  <si>
    <t>Rentes capitalisées</t>
  </si>
  <si>
    <t>Autres produits à reporter</t>
  </si>
  <si>
    <t>Terme de lissage</t>
  </si>
  <si>
    <t>Charges à imputer</t>
  </si>
  <si>
    <t>Fonds de régulation (créance)</t>
  </si>
  <si>
    <t>Détail des provisions</t>
  </si>
  <si>
    <t>Provisions pour risques et charges</t>
  </si>
  <si>
    <t>Autres produits acquis</t>
  </si>
  <si>
    <t>Impôts différés</t>
  </si>
  <si>
    <t>Ecart actif - passif</t>
  </si>
  <si>
    <t>490-Charges à reporter</t>
  </si>
  <si>
    <t>168-Impôts différés</t>
  </si>
  <si>
    <t>491-Produits acquis</t>
  </si>
  <si>
    <t>178-Cautionnements</t>
  </si>
  <si>
    <t>51-Actions et parts</t>
  </si>
  <si>
    <t>179-Sociétés apparentées</t>
  </si>
  <si>
    <t>53-Dépôts à terme</t>
  </si>
  <si>
    <t>492-Charges à imputer</t>
  </si>
  <si>
    <t>54-Comptes internes</t>
  </si>
  <si>
    <t>493-Produits à reporter</t>
  </si>
  <si>
    <t>55-Etablissements de crédit</t>
  </si>
  <si>
    <t>499-Comptes d'attente à vider</t>
  </si>
  <si>
    <t>57-Caisses</t>
  </si>
  <si>
    <t>58-Virements internes</t>
  </si>
  <si>
    <t>RAB (non régulé incl.)</t>
  </si>
  <si>
    <t>Chiffre d'affaires</t>
  </si>
  <si>
    <t>Autres produits d'exploitation</t>
  </si>
  <si>
    <t>Produits d'exploitation non récurrents</t>
  </si>
  <si>
    <t>Approvisionnements et marchandises</t>
  </si>
  <si>
    <t>Bénéfice (Perte) de l'exercice</t>
  </si>
  <si>
    <t>Impôts sur le résultat</t>
  </si>
  <si>
    <t>Bénéfice (Perte) de l'exercice avant impôts</t>
  </si>
  <si>
    <t>Charges financières non récurrentes</t>
  </si>
  <si>
    <t>Réductions de valeur sur actifs circulants autres que stocks, commandes en cours et créances commerciales: dotations (reprises)</t>
  </si>
  <si>
    <t>Charges financières récurrentes</t>
  </si>
  <si>
    <t>Produits financiers non récurrents</t>
  </si>
  <si>
    <t>Autres produits financiers</t>
  </si>
  <si>
    <t>Produits financiers récurrents</t>
  </si>
  <si>
    <t>Bénéfice (Perte) d'exploitation</t>
  </si>
  <si>
    <t>Charges d'exploitation portées à l'actif au titre de frais de restructuration</t>
  </si>
  <si>
    <t>Autres charges d'exploitation</t>
  </si>
  <si>
    <t>Provisions pour risques et charges: dotations</t>
  </si>
  <si>
    <t>Rémunérations, charges sociales et pensions</t>
  </si>
  <si>
    <t>Stocks: réduction (augmentation)</t>
  </si>
  <si>
    <t>Coût des ventes et des prestations</t>
  </si>
  <si>
    <t xml:space="preserve">En-cours de fabrication, produits finis et commandes en cours d'exécution: augmentation (réduction)   </t>
  </si>
  <si>
    <t>Production immobilisée</t>
  </si>
  <si>
    <t>Services et biens divers</t>
  </si>
  <si>
    <t>Produits financiers</t>
  </si>
  <si>
    <t>Autres charges financières</t>
  </si>
  <si>
    <t>Prélèvements sur les impôts différés</t>
  </si>
  <si>
    <t>Prélèvements sur les réserves immunisées</t>
  </si>
  <si>
    <t>Bénéfice (Perte) de l'exercice à affecter</t>
  </si>
  <si>
    <t>Charges d'exploitation non récurrentes</t>
  </si>
  <si>
    <t>70/76</t>
  </si>
  <si>
    <t>60/66</t>
  </si>
  <si>
    <t>Achats</t>
  </si>
  <si>
    <t>631/4</t>
  </si>
  <si>
    <t>635/8</t>
  </si>
  <si>
    <t>Réductions de valeur sur stocks, sur commandes en cours d'exécution et sur créances commerciales: dotations (reprises)</t>
  </si>
  <si>
    <t>640/8</t>
  </si>
  <si>
    <t>Produits des actifs circulants</t>
  </si>
  <si>
    <t>Produits des immobilisations financières</t>
  </si>
  <si>
    <t>752/9</t>
  </si>
  <si>
    <t>65/66</t>
  </si>
  <si>
    <t>652/9</t>
  </si>
  <si>
    <t>67/77</t>
  </si>
  <si>
    <t>670/3</t>
  </si>
  <si>
    <t>Transfert aux réserves immunisées</t>
  </si>
  <si>
    <t>600/8</t>
  </si>
  <si>
    <t>75/76</t>
  </si>
  <si>
    <t>Codes</t>
  </si>
  <si>
    <r>
      <rPr>
        <b/>
        <sz val="10"/>
        <rFont val="Arial"/>
        <family val="2"/>
      </rPr>
      <t>Ventes et prestations</t>
    </r>
  </si>
  <si>
    <t>Amortissements et réductions de valeur sur frais d'établissement, sur immobilisations incorporelles et corporelles</t>
  </si>
  <si>
    <t>Charges des dettes</t>
  </si>
  <si>
    <t>Impôts</t>
  </si>
  <si>
    <t>Régularisations d'impôts et reprises de provisions fiscales</t>
  </si>
  <si>
    <t>Tarifs</t>
  </si>
  <si>
    <t>Prévision 2020</t>
  </si>
  <si>
    <t>Utilisation des réserves</t>
  </si>
  <si>
    <t>Egalité</t>
  </si>
  <si>
    <t>Ecart</t>
  </si>
  <si>
    <t>RAB financée par FP au 01/01/XX</t>
  </si>
  <si>
    <t>RAB financée par FP au 31/12/XX</t>
  </si>
  <si>
    <t>Valeur moyenne de la RAB en XX</t>
  </si>
  <si>
    <t>Résultat net de l'exercice (avant mouvements sur réserves)</t>
  </si>
  <si>
    <t>Amortissements de la RAB</t>
  </si>
  <si>
    <t>Amortissements de la plus-value RAB</t>
  </si>
  <si>
    <t>Amortissements d'actifs non régulés</t>
  </si>
  <si>
    <t>Variation provisions</t>
  </si>
  <si>
    <t>Autres charges non décaissées</t>
  </si>
  <si>
    <t>Mutations dans le fonds de roulement</t>
  </si>
  <si>
    <t>Créances à plus d'un an</t>
  </si>
  <si>
    <t>Stocks</t>
  </si>
  <si>
    <t>Créances à un an au plus</t>
  </si>
  <si>
    <t>Comptes de régularisation (actif)</t>
  </si>
  <si>
    <t>Dettes à un an au plus (à l'exclusion des dividendes)</t>
  </si>
  <si>
    <t>Comptes de régularisation (passif)</t>
  </si>
  <si>
    <t xml:space="preserve">CASH-FLOW PROVENANT D'ACTIVITÉS OPÉRATIONNELLES   (A) </t>
  </si>
  <si>
    <t>Acquisition (-) / Cession (+) d'immobilisations incorporelles</t>
  </si>
  <si>
    <t>Acquisition d'immobilisations corporelles</t>
  </si>
  <si>
    <t>Cession d'immobilisations corporelles</t>
  </si>
  <si>
    <t>Acquisition d'immobilisations corporelles non régulées</t>
  </si>
  <si>
    <t>Cession d'immobilisations corporelles non régulées</t>
  </si>
  <si>
    <t>Acquisition (-) / Cession (+) d'immobilisations financières</t>
  </si>
  <si>
    <t xml:space="preserve">CASH-FLOW PROVENANT D'ACTIVITÉS D'INVESTISSEMENT   (B) </t>
  </si>
  <si>
    <t>Augmentation (+) / Réduction (-) de capital/primes d'émission</t>
  </si>
  <si>
    <t>Variation plus-values</t>
  </si>
  <si>
    <t>Variation réserves</t>
  </si>
  <si>
    <t>Subsides reçus et reprises de subsides</t>
  </si>
  <si>
    <t>Revenu de dettes à long terme</t>
  </si>
  <si>
    <t>Remboursement de dettes à long terme</t>
  </si>
  <si>
    <t>Dividendes payés</t>
  </si>
  <si>
    <t xml:space="preserve">CASH-FLOW PROVENANT D'ACTIVITÉS DE FINANCEMENT   (C) </t>
  </si>
  <si>
    <t xml:space="preserve">CASHFLOW NET   (A+B+C) </t>
  </si>
  <si>
    <t>Trésorerie d'ouverture</t>
  </si>
  <si>
    <t>Trésorerie de clôture</t>
  </si>
  <si>
    <t xml:space="preserve">Différence  </t>
  </si>
  <si>
    <t>Cash-flow provenant d'activités opérationnelles</t>
  </si>
  <si>
    <t>Cash-flow provenant d'activités d'investissement</t>
  </si>
  <si>
    <t>Cash-flow provenant d'activités de financement</t>
  </si>
  <si>
    <r>
      <t xml:space="preserve">Numérateur : </t>
    </r>
    <r>
      <rPr>
        <sz val="10"/>
        <color theme="1"/>
        <rFont val="Calibri"/>
        <family val="2"/>
      </rPr>
      <t>∑(dette nette i *taux d'intérêt i)</t>
    </r>
  </si>
  <si>
    <t>Dénominateur : ∑(dette nette i )</t>
  </si>
  <si>
    <t>Pourncentage de rendement</t>
  </si>
  <si>
    <t>PARAMETRES</t>
  </si>
  <si>
    <t>Transfert aux impôts différés</t>
  </si>
  <si>
    <t>Provisions au 1er janvier N</t>
  </si>
  <si>
    <t>Dotations de l'année (signe positif)</t>
  </si>
  <si>
    <t>Reprises de provisions (signe négatif)</t>
  </si>
  <si>
    <t>Provisions au 31 décembre N</t>
  </si>
  <si>
    <t>Intitulé 1</t>
  </si>
  <si>
    <t>Intitulé 2</t>
  </si>
  <si>
    <t>Intitulé 3</t>
  </si>
  <si>
    <t>Intitulé 4</t>
  </si>
  <si>
    <t>Intitulé 5</t>
  </si>
  <si>
    <t>Intitulé 6</t>
  </si>
  <si>
    <t>Intitulé 7</t>
  </si>
  <si>
    <t>Intitulé 8</t>
  </si>
  <si>
    <t>Intitulé 9</t>
  </si>
  <si>
    <t>Masse salariale</t>
  </si>
  <si>
    <t>Personnel d'encadrement actif</t>
  </si>
  <si>
    <t>Rémunérations et avantages sociaux directs</t>
  </si>
  <si>
    <t>Cotisations patronales d'assurances sociales</t>
  </si>
  <si>
    <t>Primes patronales pour assurances extra-légales</t>
  </si>
  <si>
    <t>Autres frais de personnel</t>
  </si>
  <si>
    <t>Effectif moyen  (ETP)</t>
  </si>
  <si>
    <t>Charge salariale moyenne</t>
  </si>
  <si>
    <t>Coût horaire moyen  (1500 heures prestées par an)</t>
  </si>
  <si>
    <t>Personnel barémisé actif</t>
  </si>
  <si>
    <t>Total personnel actif</t>
  </si>
  <si>
    <t>Masse salariale personnel actif</t>
  </si>
  <si>
    <t>Rentes de pension</t>
  </si>
  <si>
    <t>Charges de personnel</t>
  </si>
  <si>
    <t>Sous-total</t>
  </si>
  <si>
    <t>Activités non-régulées</t>
  </si>
  <si>
    <t>FACTEUR D'EVOLUTION</t>
  </si>
  <si>
    <t>Titre de la table</t>
  </si>
  <si>
    <t>Lien</t>
  </si>
  <si>
    <t>N°</t>
  </si>
  <si>
    <t>TABLE DES MATIERES</t>
  </si>
  <si>
    <t>Retour à la table des matières</t>
  </si>
  <si>
    <t>Coût</t>
  </si>
  <si>
    <t>Evolution annuelle moyenne sur 5 ans</t>
  </si>
  <si>
    <t>Plafond</t>
  </si>
  <si>
    <t>Stockage tampon</t>
  </si>
  <si>
    <t xml:space="preserve">CHLORURE FERRIQUE (PIX)                 </t>
  </si>
  <si>
    <t xml:space="preserve">CHLORURE D'ALUMINIUM (PAX)              </t>
  </si>
  <si>
    <t xml:space="preserve">POLYMERES                               </t>
  </si>
  <si>
    <t>VARIATION DES STOCKS</t>
  </si>
  <si>
    <t xml:space="preserve">ACHATS DE FOURNITURES ET CONSOMMABLES   </t>
  </si>
  <si>
    <t xml:space="preserve">ACHATS MATERIEL LABO                    </t>
  </si>
  <si>
    <t xml:space="preserve">ACHATS  MATERIEL ET PETIT OUTILLAGE     </t>
  </si>
  <si>
    <t xml:space="preserve">ACHAT PIECES DE RECHANGE ET MATERIEL    </t>
  </si>
  <si>
    <t>Gaz et électricité</t>
  </si>
  <si>
    <t xml:space="preserve">ANALYSES EAU ET BOUES                   </t>
  </si>
  <si>
    <t xml:space="preserve">ANALYSE AIR                             </t>
  </si>
  <si>
    <t>ANALYSE SOL</t>
  </si>
  <si>
    <t>TELEMESURE</t>
  </si>
  <si>
    <t xml:space="preserve">LOYERS                                  </t>
  </si>
  <si>
    <t xml:space="preserve">CHARGES LOCATIVES                       </t>
  </si>
  <si>
    <t xml:space="preserve">LOCATION MATERIEL        </t>
  </si>
  <si>
    <t xml:space="preserve">TRAITEMENT DECHETS (SABLE)              </t>
  </si>
  <si>
    <t xml:space="preserve">TRAITEMENT DECHETS (BOUES)              </t>
  </si>
  <si>
    <t xml:space="preserve">ENLEVEMENT DECHETS TOXIQUES             </t>
  </si>
  <si>
    <t xml:space="preserve">ENLEVEMENT GRAISSES HUILES              </t>
  </si>
  <si>
    <t xml:space="preserve">ENLEVEMENT DEGRILLAGE                   </t>
  </si>
  <si>
    <t xml:space="preserve">FRAIS SODEXHO                           </t>
  </si>
  <si>
    <t xml:space="preserve">FRAIS SECRETARIAT SOCIAL                </t>
  </si>
  <si>
    <t xml:space="preserve">REMUNERATIONS  EMPLOYES                 </t>
  </si>
  <si>
    <t xml:space="preserve">FRAIS DIVERS POUR PERSONNEL DNA         </t>
  </si>
  <si>
    <t xml:space="preserve">TITRE-REPAS PORTION EXONEREE            </t>
  </si>
  <si>
    <t xml:space="preserve">CHEQUES-CADEAUX                         </t>
  </si>
  <si>
    <t xml:space="preserve">COTISATIONS PATRONALES ASSUR SOC.       </t>
  </si>
  <si>
    <t xml:space="preserve">COTISATION SOCIETE                      </t>
  </si>
  <si>
    <t xml:space="preserve">FRAIS ONSS ASSURANCE GROUPE             </t>
  </si>
  <si>
    <t xml:space="preserve">AUTRES FRAIS DE PERSONNEL               </t>
  </si>
  <si>
    <t xml:space="preserve">FRAIS MEDICAUX                          </t>
  </si>
  <si>
    <t xml:space="preserve">AEN VOITURE SOUMIS AU PP                </t>
  </si>
  <si>
    <t xml:space="preserve">AEN GSM   </t>
  </si>
  <si>
    <t xml:space="preserve">AVANTAGES SOCIAUX DNA DIVERS            </t>
  </si>
  <si>
    <t xml:space="preserve">AVANTAGES SOCIAUX NAISSANCE             </t>
  </si>
  <si>
    <t xml:space="preserve">AVANTAGES SOCIAUX SOINS SANTE           </t>
  </si>
  <si>
    <t xml:space="preserve">INDEMNITE KILOMETRIQUE                  </t>
  </si>
  <si>
    <t xml:space="preserve">ABONNEMENTS TRANSPORTS EN COMMUN        </t>
  </si>
  <si>
    <t xml:space="preserve">VETEMENTS DE TRAVAIL                    </t>
  </si>
  <si>
    <t xml:space="preserve">FRAIS DE FORMATION                      </t>
  </si>
  <si>
    <t xml:space="preserve">COACHING                                </t>
  </si>
  <si>
    <t xml:space="preserve">ASSURANCE GROUPE                        </t>
  </si>
  <si>
    <t xml:space="preserve">ASSURANCE LOI - ACCIDENTS DU TRAVAIL    </t>
  </si>
  <si>
    <t xml:space="preserve">ASSURANCE SANTE - HOSPITALISATION       </t>
  </si>
  <si>
    <t xml:space="preserve">COTIS PENSION 36 % SDPSP                </t>
  </si>
  <si>
    <t xml:space="preserve">PROVISION PECULE DE VACANCES            </t>
  </si>
  <si>
    <t xml:space="preserve">ASSURANCES                              </t>
  </si>
  <si>
    <t xml:space="preserve">ASSURANCE SANTE          </t>
  </si>
  <si>
    <t xml:space="preserve">ASSURANCES EXPLOITATION                 </t>
  </si>
  <si>
    <t xml:space="preserve">FOURNITURES ET FRAIS DE BUREAU          </t>
  </si>
  <si>
    <t xml:space="preserve">LOYER MATERIEL                          </t>
  </si>
  <si>
    <t xml:space="preserve">TRADUCTIONS                             </t>
  </si>
  <si>
    <t xml:space="preserve">RAPPORTS ANNUELS                        </t>
  </si>
  <si>
    <t xml:space="preserve">IMPRESSIONS                             </t>
  </si>
  <si>
    <t xml:space="preserve">INFORMATIQUE                            </t>
  </si>
  <si>
    <t xml:space="preserve">FRAIS SITE WEB                          </t>
  </si>
  <si>
    <t xml:space="preserve">ABONNEMENTS, PUBLICATIONS, COTISATIONS  </t>
  </si>
  <si>
    <t xml:space="preserve">COTISATIONS PROFESSIONNELLES            </t>
  </si>
  <si>
    <t xml:space="preserve">FRAIS DE POSTE ET D EXPEDITION          </t>
  </si>
  <si>
    <t xml:space="preserve">ENTRETIEN ET REPARATION STEP SUD        </t>
  </si>
  <si>
    <t xml:space="preserve">ENTRETIEN ET REPARATION BO              </t>
  </si>
  <si>
    <t xml:space="preserve">ENTRETIEN ET CURAGE DES COLLECTEURS     </t>
  </si>
  <si>
    <t xml:space="preserve">SOUS-TRAITANCES GENERALES               </t>
  </si>
  <si>
    <t xml:space="preserve">ENTRETIEN MATERIEL       </t>
  </si>
  <si>
    <t xml:space="preserve">ENTRETIEN ET NETTOYAGE (Bureau)         </t>
  </si>
  <si>
    <t xml:space="preserve">FRAIS RECRUTEMENT                       </t>
  </si>
  <si>
    <t xml:space="preserve">FRAIS DE VOYAGES ET DE MISSIONS         </t>
  </si>
  <si>
    <t xml:space="preserve">TELEPHONE, INTERNET                     </t>
  </si>
  <si>
    <t xml:space="preserve">TELEPHONE MOBILE                        </t>
  </si>
  <si>
    <t xml:space="preserve">CANTINE &amp; CAFETARIA  PERSONNEL          </t>
  </si>
  <si>
    <t xml:space="preserve">FRAIS DE SEMINAIRE                      </t>
  </si>
  <si>
    <t xml:space="preserve">FRAIS HOTEL TVA NON DEDUC               </t>
  </si>
  <si>
    <t xml:space="preserve">FRAIS DEPLACEMENT DIVERS NON DEDUC      </t>
  </si>
  <si>
    <t xml:space="preserve">FRAIS RESTAURANT 31%DNA                 </t>
  </si>
  <si>
    <t xml:space="preserve">FRAIS DE RECEPTION/CADEAU TVA NR        </t>
  </si>
  <si>
    <t xml:space="preserve">PERSONNEL INTERIMAIRE                   </t>
  </si>
  <si>
    <t xml:space="preserve">AUTRES BSD DIVERS                       </t>
  </si>
  <si>
    <t xml:space="preserve">GARDIENNAGE                             </t>
  </si>
  <si>
    <t xml:space="preserve">AUTRES HONORAIRES                       </t>
  </si>
  <si>
    <t xml:space="preserve">HONORAIRES AVOCATS                     </t>
  </si>
  <si>
    <t xml:space="preserve">FRAIS VOITURE - ASSURANCE               </t>
  </si>
  <si>
    <t xml:space="preserve">FRAIS VOITURE - CARBURANT               </t>
  </si>
  <si>
    <t xml:space="preserve">FRAIS VOITURE DEDUC 90%                 </t>
  </si>
  <si>
    <t xml:space="preserve">FRAIS VOITURE DEDUC 75%                 </t>
  </si>
  <si>
    <t xml:space="preserve">FRAIS VOITURE AMENDES    </t>
  </si>
  <si>
    <t xml:space="preserve">FRAIS VOITURE DEDUC 80%                 </t>
  </si>
  <si>
    <t xml:space="preserve">FRAIS DE VOITURE - PARKING              </t>
  </si>
  <si>
    <t xml:space="preserve">FRAIS DE VOITURE - CARWASH              </t>
  </si>
  <si>
    <t xml:space="preserve">FRAIS VOITURE DEDUC 100% UTILITAIRES    </t>
  </si>
  <si>
    <t xml:space="preserve">CONTROLE TECHNIQUE                      </t>
  </si>
  <si>
    <t>Mazout (Site)</t>
  </si>
  <si>
    <t xml:space="preserve">EAU                                     </t>
  </si>
  <si>
    <t>Contrôles industriels</t>
  </si>
  <si>
    <t>Indemnité riverains</t>
  </si>
  <si>
    <t xml:space="preserve">PERMIS DIVERS ET PUBLICATION LEGALES    </t>
  </si>
  <si>
    <t>TRAVAUX REFACTURES</t>
  </si>
  <si>
    <t xml:space="preserve">SERVICES A REFACTURER                   </t>
  </si>
  <si>
    <t xml:space="preserve">FRAIS A REFACTURER       </t>
  </si>
  <si>
    <t xml:space="preserve">REMUN. DES ADMIN. ET GERANTS            </t>
  </si>
  <si>
    <t xml:space="preserve">COTISATIONS INASTI ADMINISTRATEURS      </t>
  </si>
  <si>
    <t xml:space="preserve">CONTRAT DE CONCESSION AQUIRIS           </t>
  </si>
  <si>
    <t>CONTRAT DE CONCESSION AQUIRIS PRI</t>
  </si>
  <si>
    <t xml:space="preserve">HONORAIRES COMMISSAIRE                  </t>
  </si>
  <si>
    <t xml:space="preserve">HONORAIRES AVOCATS       </t>
  </si>
  <si>
    <t>630200</t>
  </si>
  <si>
    <t xml:space="preserve">DOT. AMORT. IMMO. CORPORELLES           </t>
  </si>
  <si>
    <t>634000</t>
  </si>
  <si>
    <t xml:space="preserve">DOT. REDUCT. VAL. CREANCES 1 AN AU+     </t>
  </si>
  <si>
    <t>634100</t>
  </si>
  <si>
    <t xml:space="preserve">REPRISES REDUCT. VAL. CREANCES 1 AN AU+ </t>
  </si>
  <si>
    <t>637000</t>
  </si>
  <si>
    <t xml:space="preserve">DOT. PROVIS. AUTR. RISQUES ET CHARGES   </t>
  </si>
  <si>
    <t>641000</t>
  </si>
  <si>
    <t xml:space="preserve">MOINS-VALUES REAL COURANTE IMM CORP     </t>
  </si>
  <si>
    <t xml:space="preserve">AMORT. ET RED. VAL. EXC. IMMO. CORP.    </t>
  </si>
  <si>
    <t>663000</t>
  </si>
  <si>
    <t xml:space="preserve">MOINS-VALUES REAL. ACT. IMMOBILISES     </t>
  </si>
  <si>
    <t>640120</t>
  </si>
  <si>
    <t xml:space="preserve">TVA NON DEDUCTIBLE       </t>
  </si>
  <si>
    <t xml:space="preserve">TAXES REGIONALES                        </t>
  </si>
  <si>
    <t>640300</t>
  </si>
  <si>
    <t xml:space="preserve">TAXE DE CIRCULATION      </t>
  </si>
  <si>
    <t xml:space="preserve">IMPOTS ET PRECPTES DUS OU VERSES        </t>
  </si>
  <si>
    <t>670200</t>
  </si>
  <si>
    <t>CHARGES FISCALES ESTIMEES</t>
  </si>
  <si>
    <t>671000</t>
  </si>
  <si>
    <t xml:space="preserve">SUPPL. IMPOTS BELGES DUS/VERSES         </t>
  </si>
  <si>
    <t xml:space="preserve">INTERETS, COMMISSIONS ET FRAIS DETTES   </t>
  </si>
  <si>
    <t xml:space="preserve">INTERETS CREDITEURS NEGATIFS            </t>
  </si>
  <si>
    <t xml:space="preserve">AUTRES CHARGES DES DETTES               </t>
  </si>
  <si>
    <t xml:space="preserve">FRAIS VOITURE - INTERETS LEASING        </t>
  </si>
  <si>
    <t xml:space="preserve">INTERETS SUR EMPRUNTS                   </t>
  </si>
  <si>
    <t>650400</t>
  </si>
  <si>
    <t xml:space="preserve">INTERETS RAPPEL FOURNISSEURS            </t>
  </si>
  <si>
    <t xml:space="preserve">FRAIS DE BANQUE                         </t>
  </si>
  <si>
    <t xml:space="preserve">INTERETS DE RETARD TVA                  </t>
  </si>
  <si>
    <t>664000</t>
  </si>
  <si>
    <t xml:space="preserve">AUTRES CHARGES EXCEPTIONNELLES          </t>
  </si>
  <si>
    <t>Surcharge</t>
  </si>
  <si>
    <t>Honoraires - Gardiennage</t>
  </si>
  <si>
    <t>Annexe de support</t>
  </si>
  <si>
    <t>1. CGSFE</t>
  </si>
  <si>
    <t>2. CGAFE</t>
  </si>
  <si>
    <t>3. CNG</t>
  </si>
  <si>
    <t>Annexe 1 - CGSFE'!A1</t>
  </si>
  <si>
    <t>Annexe 2 - CGAFE'!A1</t>
  </si>
  <si>
    <t>Annexe 3 - CNG'!A1</t>
  </si>
  <si>
    <t>STEP NORD</t>
  </si>
  <si>
    <t>STEP SUD</t>
  </si>
  <si>
    <t>1. Détail des emprunts</t>
  </si>
  <si>
    <t>Valeur de la RAB au 31/12/XX</t>
  </si>
  <si>
    <t xml:space="preserve">I. </t>
  </si>
  <si>
    <t>II.</t>
  </si>
  <si>
    <t>III.</t>
  </si>
  <si>
    <t>Activités régulées directes</t>
  </si>
  <si>
    <t>Activité régulée directe 1</t>
  </si>
  <si>
    <t>Activité régulée directe 2</t>
  </si>
  <si>
    <t>Activité régulée directe 3</t>
  </si>
  <si>
    <t>Activité régulée directe 4</t>
  </si>
  <si>
    <t>Activité régulée directe X</t>
  </si>
  <si>
    <t>Activité connexe 1</t>
  </si>
  <si>
    <t>Activité connexe 2</t>
  </si>
  <si>
    <t>Activité connexe 3</t>
  </si>
  <si>
    <t>Activité connexe 4</t>
  </si>
  <si>
    <t>Activité connexe XX</t>
  </si>
  <si>
    <t>AIG 1</t>
  </si>
  <si>
    <t>AIG 2</t>
  </si>
  <si>
    <t>AIG 3</t>
  </si>
  <si>
    <t>AIG 4</t>
  </si>
  <si>
    <t>AIG XXX</t>
  </si>
  <si>
    <t>Activité non-régulée 1</t>
  </si>
  <si>
    <t>Activité non-régulée 2</t>
  </si>
  <si>
    <t>Activité non-régulée 3</t>
  </si>
  <si>
    <t>Activité non-régulée 4</t>
  </si>
  <si>
    <t>Activité non-régulée XX</t>
  </si>
  <si>
    <t>-&gt; Veuillez introduires de nouvelles lignes en fonction de la liste de vos activités intérêt général (Clt MAJ Right &amp; Clt MAJ "+")</t>
  </si>
  <si>
    <t>Consignes</t>
  </si>
  <si>
    <t>Nom de la table</t>
  </si>
  <si>
    <t>Référence à la méthodologie</t>
  </si>
  <si>
    <t>Référence aux motivations</t>
  </si>
  <si>
    <t>Facteur d'évolution</t>
  </si>
  <si>
    <t>Sujet du commentaire</t>
  </si>
  <si>
    <t>Les indices utilisés sont les derniers communiqués par le Bureau Fédéral du Plan au plus tard deux mois avant la remise de la proposition tarifaire.</t>
  </si>
  <si>
    <t>Facteur d'efficience</t>
  </si>
  <si>
    <t>Les pourcentages d'amortissement historiques sont égaux aux pourcentages d'amortissement repris actuellement dans la comptabilité de l'opérateur.</t>
  </si>
  <si>
    <t>Les pourcentages d'amortissement "durée de vie effective" sont présentés et motivés par l'opérateur dans sa proposition tarifaire.</t>
  </si>
  <si>
    <t>Pourcentages d'amortissement "durée de vie effective"</t>
  </si>
  <si>
    <t>Intitulé des lignes</t>
  </si>
  <si>
    <t>Ajout de lignes</t>
  </si>
  <si>
    <t>IV</t>
  </si>
  <si>
    <t>Revenu total de la période</t>
  </si>
  <si>
    <t>Réconciliation avec la comptabilité</t>
  </si>
  <si>
    <t>Diiférence "revenu"</t>
  </si>
  <si>
    <t>Différences "charges"</t>
  </si>
  <si>
    <t>Charges totales de la période</t>
  </si>
  <si>
    <t>Catégorie de coûts</t>
  </si>
  <si>
    <t>Volume total en 2019</t>
  </si>
  <si>
    <t>Charge totale nette en 2019</t>
  </si>
  <si>
    <t>Coûts unitaires en 2019</t>
  </si>
  <si>
    <t>Volume estimé en 2020</t>
  </si>
  <si>
    <t>Volume estimé en 2021</t>
  </si>
  <si>
    <t>Volume estimé en 2022</t>
  </si>
  <si>
    <t>Volume estimé en 2023</t>
  </si>
  <si>
    <t>Volume estimé en 2024</t>
  </si>
  <si>
    <t>Volume estimé en 2025</t>
  </si>
  <si>
    <t>Volume estimé en 2026</t>
  </si>
  <si>
    <t>Evolution estimée entre 2019 et 2020</t>
  </si>
  <si>
    <t>Evolution estimée entre 2020 et 2021</t>
  </si>
  <si>
    <t>Evolution estimée entre 2021 et 2022</t>
  </si>
  <si>
    <t>Evolution estimée entre 2022 et 2023</t>
  </si>
  <si>
    <t>Evolution estimée entre 2023 et 2024</t>
  </si>
  <si>
    <t>Evolution estimée entre 2025 et 2026</t>
  </si>
  <si>
    <t>Evolution estimée entre 2024 et 2025</t>
  </si>
  <si>
    <t>Charges nettes 2020</t>
  </si>
  <si>
    <t>Charges nettes 2021</t>
  </si>
  <si>
    <t>Charges nettes 2022</t>
  </si>
  <si>
    <t>Charges nettes 2023</t>
  </si>
  <si>
    <t>Charges nettes 2024</t>
  </si>
  <si>
    <t>Charges nettes 2025</t>
  </si>
  <si>
    <t>Charges nettes 2026</t>
  </si>
  <si>
    <t>m³</t>
  </si>
  <si>
    <t>Variable</t>
  </si>
  <si>
    <t>m³ produit</t>
  </si>
  <si>
    <t>m³distribué</t>
  </si>
  <si>
    <t>Les provision pour charges récurrents</t>
  </si>
  <si>
    <t>Type de prévisions</t>
  </si>
  <si>
    <t>Récurrente</t>
  </si>
  <si>
    <t>Exceptionnelle</t>
  </si>
  <si>
    <t>Organisme de crédit</t>
  </si>
  <si>
    <t>Date de contraction de l'emprunt</t>
  </si>
  <si>
    <t>Date d'échéance de l'emprunt</t>
  </si>
  <si>
    <t>Montant initial</t>
  </si>
  <si>
    <t>Valeur résiduelle au 31/12/2019</t>
  </si>
  <si>
    <t>Valeur résiduelle au 31/12/2020</t>
  </si>
  <si>
    <t>Valeur résiduelle au 31/12/2021</t>
  </si>
  <si>
    <t>Valeur résiduelle au 31/12/2022</t>
  </si>
  <si>
    <t>Valeur résiduelle au 31/12/2023</t>
  </si>
  <si>
    <t>Valeur résiduelle au 31/12/2024</t>
  </si>
  <si>
    <t>Valeur résiduelle au 31/12/2025</t>
  </si>
  <si>
    <t>Valeur résiduelle au 31/12/2026</t>
  </si>
  <si>
    <t>% général</t>
  </si>
  <si>
    <t>#</t>
  </si>
  <si>
    <t>Valeur relative à l'activité transversale</t>
  </si>
  <si>
    <t>Marge de financement consentie calculée</t>
  </si>
  <si>
    <t>Pourcentages d'amortissement "durée de vie théorique"</t>
  </si>
  <si>
    <t>POURCENTAGES D'AMORTISSEMENT - Durée de vie théorique</t>
  </si>
  <si>
    <t>POURCENTAGES D'AMORTISSEMENT - Durée de vie effective</t>
  </si>
  <si>
    <t>Indice santé</t>
  </si>
  <si>
    <t>4. CGSFE - Revue unitaire</t>
  </si>
  <si>
    <t>T1B - CGSFE (Unitaire)'!A1</t>
  </si>
  <si>
    <t>Annexes de support</t>
  </si>
  <si>
    <t>TABLEAU 1a : CG vs CNG</t>
  </si>
  <si>
    <t>Nature 2</t>
  </si>
  <si>
    <t>Nature 3</t>
  </si>
  <si>
    <t>Nature 4</t>
  </si>
  <si>
    <t>Nature 5</t>
  </si>
  <si>
    <t>Nature 6</t>
  </si>
  <si>
    <t>Nature 7</t>
  </si>
  <si>
    <t>Nature 8</t>
  </si>
  <si>
    <t>Nature 9</t>
  </si>
  <si>
    <t>Nature 10</t>
  </si>
  <si>
    <t>Nature 11</t>
  </si>
  <si>
    <t>Nature 12</t>
  </si>
  <si>
    <t>Nature …</t>
  </si>
  <si>
    <t>Tableau 2 - CLES</t>
  </si>
  <si>
    <t>TABLEAU 4 - COMPTE DE RESULTATS</t>
  </si>
  <si>
    <t>TABLEAU 3 - BILAN</t>
  </si>
  <si>
    <t>TABLEAU 5 - RAB</t>
  </si>
  <si>
    <t>TABLEAU 6 - POURCENTAGE DE RENDEMENT &amp; MARGE EQUITABLE</t>
  </si>
  <si>
    <t>Intitulé X</t>
  </si>
  <si>
    <t>TABLEAU 8 - MARGE DE FINANCEMENT CONSENTIE</t>
  </si>
  <si>
    <t>TABLEAU 11 - PPI</t>
  </si>
  <si>
    <t>Tableau 9 - Provisions</t>
  </si>
  <si>
    <t>TABLEAU 10 - PERSONNEL</t>
  </si>
  <si>
    <t>Paramètres</t>
  </si>
  <si>
    <t>Clés de répartition</t>
  </si>
  <si>
    <t>Bilan</t>
  </si>
  <si>
    <t>RAB</t>
  </si>
  <si>
    <t>Provisions</t>
  </si>
  <si>
    <t>Personnel</t>
  </si>
  <si>
    <t>xx</t>
  </si>
  <si>
    <t>T7 - Dette'!A1</t>
  </si>
  <si>
    <t>Réalité 2020</t>
  </si>
  <si>
    <t>Réalité 2021</t>
  </si>
  <si>
    <t>Réalité 2022</t>
  </si>
  <si>
    <t>Réalité 2023</t>
  </si>
  <si>
    <t>Réalité 2024</t>
  </si>
  <si>
    <t>Réalité 2025</t>
  </si>
  <si>
    <t>Réalité 2026</t>
  </si>
  <si>
    <t>Consignes générales</t>
  </si>
  <si>
    <t>Toute cellule orange est le résultat d'un calcul ou réfère à une autre cellule/feuille</t>
  </si>
  <si>
    <t>Toute cellule en jaune est un "input"</t>
  </si>
  <si>
    <t>Toute cellule en vert se rapporte aux années antérieures à la méthodologie tarifaire</t>
  </si>
  <si>
    <r>
      <rPr>
        <b/>
        <sz val="12"/>
        <color theme="1"/>
        <rFont val="Calibri Light"/>
        <family val="2"/>
        <scheme val="major"/>
      </rPr>
      <t>Uniquement pour le contrôle ex-post</t>
    </r>
    <r>
      <rPr>
        <sz val="10"/>
        <color theme="1"/>
        <rFont val="Calibri Light"/>
        <family val="2"/>
        <scheme val="major"/>
      </rPr>
      <t xml:space="preserve"> : L'opérateur reprend les charges totales et les revenus totaux audités en fin de période afin de réconcilier les montants communiqués avec la comptabilité.</t>
    </r>
  </si>
  <si>
    <t xml:space="preserve">Facteur </t>
  </si>
  <si>
    <t>Indexation</t>
  </si>
  <si>
    <t>La colonne "D" permet d'identifier le facteur d'indexation utilisé. Pour les CGSFE, l'opérateur indiquera la variable selon laquelle les coûts évoluent.</t>
  </si>
  <si>
    <t>Annexes de supports</t>
  </si>
  <si>
    <t>En dessous du tableau, il y a un lien vers plusieurs onglets. Ces onglets permettent de détailler les chiffres présenté dans le tableau (CGSFE, CGAFE, CNG).</t>
  </si>
  <si>
    <t>Volumes</t>
  </si>
  <si>
    <t>-&gt; Veuillez introduire/supprimer des lignes si nécessaire (Clt MAJ Right &amp; Clt MAJ "+")</t>
  </si>
  <si>
    <t>Charges nettes supportée pour l'activité principale</t>
  </si>
  <si>
    <t>Charges nettes supportées pour les AIG</t>
  </si>
  <si>
    <t>Charges nettes supportées pour les surcharges</t>
  </si>
  <si>
    <t>Charges nettes supportées pour les activités connexes</t>
  </si>
  <si>
    <t>Ass. régional</t>
  </si>
  <si>
    <t>T0_Périmètres</t>
  </si>
  <si>
    <t xml:space="preserve"> </t>
  </si>
  <si>
    <t>Taux d'amortissement pour la période</t>
  </si>
  <si>
    <t>Indice santé (annuel)</t>
  </si>
  <si>
    <t>Indice des prix à la consommation (annuel)</t>
  </si>
  <si>
    <t>Indice produit énergétique (annuel)</t>
  </si>
  <si>
    <t>Indice santé (cumulé)</t>
  </si>
  <si>
    <t>Indice des prix à la consommation (cumulé)</t>
  </si>
  <si>
    <t>Indice produit énergétique (cumulé)</t>
  </si>
  <si>
    <t>Facteur d'efficience calculé (cumulé)</t>
  </si>
  <si>
    <t>Références "Autre"</t>
  </si>
  <si>
    <t>Egouts et collecteurs</t>
  </si>
  <si>
    <t>Stackage tampon et regulation des flux</t>
  </si>
  <si>
    <t>COLLECTE</t>
  </si>
  <si>
    <t>Personnel contractuel</t>
  </si>
  <si>
    <t>Total contractuel</t>
  </si>
  <si>
    <t>Personnel statutaire</t>
  </si>
  <si>
    <t>Total statutaire</t>
  </si>
  <si>
    <t>Total barémisé actif</t>
  </si>
  <si>
    <t>Assainissement des eaux usées</t>
  </si>
  <si>
    <t>1a</t>
  </si>
  <si>
    <t>1a bis</t>
  </si>
  <si>
    <t>1b</t>
  </si>
  <si>
    <t>Périmètres des activités régulées et non-régulées</t>
  </si>
  <si>
    <t>Identification des coûts gérables et des coûts non-gérables</t>
  </si>
  <si>
    <t>Identification des coûts gérables et des coûts non-gérables (version bis)</t>
  </si>
  <si>
    <t>Idenification des coûts unitaires des CGSFE</t>
  </si>
  <si>
    <t>Compte de résultats</t>
  </si>
  <si>
    <t>Pourcentage de rendement et marge équitable</t>
  </si>
  <si>
    <t>Dettes</t>
  </si>
  <si>
    <t>PPI</t>
  </si>
  <si>
    <t>T1a - CG vs CNG</t>
  </si>
  <si>
    <t>T1a - CG vs CNG bis</t>
  </si>
  <si>
    <t>T1b - CGSFE (Unitaire)</t>
  </si>
  <si>
    <t>T2 - Clés</t>
  </si>
  <si>
    <t>T3 - Bilan</t>
  </si>
  <si>
    <t>T10 - Personnel</t>
  </si>
  <si>
    <t>T11 - PPI</t>
  </si>
  <si>
    <t>T4 - CR</t>
  </si>
  <si>
    <t>T5- RAB</t>
  </si>
  <si>
    <t>T6 - R &amp; ME</t>
  </si>
  <si>
    <t>T7 - Dette</t>
  </si>
  <si>
    <t>T8 - MFC</t>
  </si>
  <si>
    <t>Param</t>
  </si>
  <si>
    <t>T1a - CG vs CNG'</t>
  </si>
  <si>
    <t>Alternative à la T1a</t>
  </si>
  <si>
    <t>Cette table est un alternative à la table 1a. Elle permet d'identifier, pour chacune des catégories de coûts, (1) les CGAFE, (2) Les CGSFE, (3) les CNG</t>
  </si>
  <si>
    <t>Lien avec le tableau 1a</t>
  </si>
  <si>
    <t>Les montants repris dans les colonnes W à AA permettent de compléter les montants de la table 1A pour les CGSFE.</t>
  </si>
  <si>
    <t>L'opérateur doit compléter la colonne "B" avec l'intitulé des charges indirectes qui doivent être réparties entre les activités</t>
  </si>
  <si>
    <t>Formules</t>
  </si>
  <si>
    <t>Les montants identifiés dans ce tableau doivent être réconciliables avec ceux présentés dans le tableau 1a.</t>
  </si>
  <si>
    <t>Cohérence - RAB</t>
  </si>
  <si>
    <t>Cohérence - Dette</t>
  </si>
  <si>
    <t>Cohérence - MFC</t>
  </si>
  <si>
    <t>Cohérence - Provisions</t>
  </si>
  <si>
    <t>Cohérence - PPI</t>
  </si>
  <si>
    <t>Cohérence - Impayés</t>
  </si>
  <si>
    <t>Cohérence - T1a</t>
  </si>
  <si>
    <t>Les valeurs reprises dans le CR doivent être cohérentes avec les valeurs prises pour le calcul de la MFC</t>
  </si>
  <si>
    <t>Les valeurs reprises pour la dette doivent être cohérentes avec la T7 -Dette</t>
  </si>
  <si>
    <t>Les valeurs reprises pour la RAB doivent être cohérentes avec la T5 - RAB</t>
  </si>
  <si>
    <t>La valeur des investissements est cohérente avec la valeur des investissements présentée à la T11 - PPI</t>
  </si>
  <si>
    <t>Les valeurs reprises dans les dettes LT doivent être cohérentes avec les valeurs présentées à la T7 - Dette</t>
  </si>
  <si>
    <t>Les valeurs reprises pour les investissements et le financement doivent être cohérentes avec les valeurs présentées à la T8 - MFC</t>
  </si>
  <si>
    <t>Les valeurs reprises dans les assets doivent être cohérentes avec la T11 - PPI</t>
  </si>
  <si>
    <t>Les valeur reprises dans les créances doivent être cohérentes avec les valeurs présentées à la T16 - Impayés</t>
  </si>
  <si>
    <t>Les valeurs des clés de répartition sont issues de la T2 - Clés dans laquelle elles sont détaillées</t>
  </si>
  <si>
    <t>Objectif</t>
  </si>
  <si>
    <t>Ecarts</t>
  </si>
  <si>
    <t>Identification</t>
  </si>
  <si>
    <t>La colonne "B" permet d'identifier le "type" de provisions</t>
  </si>
  <si>
    <t>Recurrence</t>
  </si>
  <si>
    <t xml:space="preserve">Cohérence </t>
  </si>
  <si>
    <t>Ce tableau vise à détailler les charges de personnel. Elles doivent être cohérentes avec les montants repris dans le T1a</t>
  </si>
  <si>
    <t>Projection</t>
  </si>
  <si>
    <t>Tenant compte du fait que le PPI approuvé par la Région couvre la période 2019-2024, l'opérateur détaillera les projections pour 2025 et 2026. Celles-ci seront mises à jour dès que le prochain PPI est approuvé par la Région.</t>
  </si>
  <si>
    <t>TABLEAU 15 - TARIFS PERIODIQUES</t>
  </si>
  <si>
    <t>Commentaire</t>
  </si>
  <si>
    <t>Cf. 1 - Périmètre des activités régulées</t>
  </si>
  <si>
    <t>Cf. 2.7.2 - facteur d'efficience</t>
  </si>
  <si>
    <t>Cf. 2.4.2.1.1 - Pourcentages d'amortissements</t>
  </si>
  <si>
    <t>Cf. 6.2 Procédure relative à la gestion des rapports ex post</t>
  </si>
  <si>
    <t>Cf. 2.1 - Composition du revenu total</t>
  </si>
  <si>
    <t>Cf. 2.2.2 - Coûts gérables sans facteur d'efficience</t>
  </si>
  <si>
    <t>Cf. 2.6.1 - Introduction des clés de répartition</t>
  </si>
  <si>
    <t>Cf. 2.5.1 - RAB</t>
  </si>
  <si>
    <t>Cf. 2.4.6 - Marge de financement consentie</t>
  </si>
  <si>
    <t>Cf. 2.4.2 - Provisions</t>
  </si>
  <si>
    <t>Cf. 2.4.2.3 Impayés</t>
  </si>
  <si>
    <t>Cf. 2.5.5 - RAB</t>
  </si>
  <si>
    <t>Cf. 2.5.2</t>
  </si>
  <si>
    <t>Cf. 7.3.1 Plan d'investissement &amp;</t>
  </si>
  <si>
    <t>Cf. 2.7.1 - Facteur d'indexation</t>
  </si>
  <si>
    <t>Cf. 2.7.1 - Facteur d'indexation &amp; 2.7 - Règles d'évolution</t>
  </si>
  <si>
    <t>Cf. 4 - Structure tarifaire</t>
  </si>
  <si>
    <t>Facteur d'efficience défini</t>
  </si>
  <si>
    <t>Volumes d'eau traités en RBC (m³)</t>
  </si>
  <si>
    <t>Les charges liées aux entretiens</t>
  </si>
  <si>
    <t>Les frais de bureau et administratifs</t>
  </si>
  <si>
    <t>Les frais liés aux véhicules (utilitaires ou de fonction) à l'exception des amendes</t>
  </si>
  <si>
    <t>Les achats de réactifs</t>
  </si>
  <si>
    <t>Les analyses</t>
  </si>
  <si>
    <t>Les télémesures</t>
  </si>
  <si>
    <t>Les achats de fournitures et de matières premières</t>
  </si>
  <si>
    <t>Les charges liées au traitement et enlèvement des déchets</t>
  </si>
  <si>
    <t>Les charges liées à la consommation d'énergie</t>
  </si>
  <si>
    <t>Certains coûts environnementaux</t>
  </si>
  <si>
    <t>Les charges liées au personnel</t>
  </si>
  <si>
    <t>L'achat de mazout</t>
  </si>
  <si>
    <t>Honoraires dont le besoin propre est justifié par le contexte</t>
  </si>
  <si>
    <t>Les charges liées aux contrôles industriels</t>
  </si>
  <si>
    <t>Les charges liées aux indemnités riverains</t>
  </si>
  <si>
    <t>Les charges liées au contrat de concession d'AQUIRIS</t>
  </si>
  <si>
    <t>Les charges qui résultent de permis divers et de publications légales</t>
  </si>
  <si>
    <t>Les charges liées à la consommation d'eau</t>
  </si>
  <si>
    <t>Les charges d'amortissements</t>
  </si>
  <si>
    <t>Les autres charges exceptionnelles</t>
  </si>
  <si>
    <t>Les charges financières</t>
  </si>
  <si>
    <t>Les moins(plus)-values réalisées et les réductions de valeur actées</t>
  </si>
  <si>
    <t>La marge équitable</t>
  </si>
  <si>
    <t>La marge de financement consentie</t>
  </si>
  <si>
    <t xml:space="preserve">L'enveloppe innovation </t>
  </si>
  <si>
    <t>Step Nord</t>
  </si>
  <si>
    <t>Step Sud</t>
  </si>
  <si>
    <t>Collecteurs (y compris flowbru)</t>
  </si>
  <si>
    <t>Bassins d’orage</t>
  </si>
  <si>
    <t>Nature 1</t>
  </si>
  <si>
    <t>Clé -Collecteurs (y compris flowbru)</t>
  </si>
  <si>
    <t>Clé - Bassins d’orage</t>
  </si>
  <si>
    <t>Clé - STEP NORD</t>
  </si>
  <si>
    <t>Clé -STEP SUD</t>
  </si>
  <si>
    <t>Solde</t>
  </si>
  <si>
    <t>Compte de régularisation</t>
  </si>
  <si>
    <t>TABLEAU 7 - DETTE</t>
  </si>
  <si>
    <t>% Collecteurs (y compris flowbru)</t>
  </si>
  <si>
    <t>% Bassins d’orage</t>
  </si>
  <si>
    <t>% STEP NORD</t>
  </si>
  <si>
    <t>% STEP SUD</t>
  </si>
  <si>
    <t>% activité transversale</t>
  </si>
  <si>
    <t>Valeur relative aux collecteurs (y compris flowbru)</t>
  </si>
  <si>
    <t>Valeur relative aux bassins d’orage</t>
  </si>
  <si>
    <t>Valeur relative à la STEP NORD</t>
  </si>
  <si>
    <t>Valeur relative à la STEP SUD</t>
  </si>
  <si>
    <t>EPURATION</t>
  </si>
  <si>
    <t>ISOC</t>
  </si>
  <si>
    <t>Coûts totaux</t>
  </si>
  <si>
    <t>Unitaire</t>
  </si>
  <si>
    <t>TABLEAU 11 - ISOC</t>
  </si>
  <si>
    <t>Isoc SBGE</t>
  </si>
  <si>
    <t>Calcul des intérêts notionnels</t>
  </si>
  <si>
    <t>Fonds Propres au 31/12/N-6</t>
  </si>
  <si>
    <t>Subsides en capital</t>
  </si>
  <si>
    <t>Fonds Propres au 31/12/N-6 (hors subsides)</t>
  </si>
  <si>
    <t>Actions et parts propres</t>
  </si>
  <si>
    <t>Immobilisations financières</t>
  </si>
  <si>
    <t>excepté cautionnements</t>
  </si>
  <si>
    <t xml:space="preserve"> Plus-values de réévaluation</t>
  </si>
  <si>
    <t>Base de calcul des intérêts notionnels N-6</t>
  </si>
  <si>
    <t>Fonds Propres au 31/12/N-1</t>
  </si>
  <si>
    <t>Fonds Propres au 31/12/N-1 (hors subsides)</t>
  </si>
  <si>
    <t>Base de calcul des intérêts notionnels N-1</t>
  </si>
  <si>
    <t>Variation moyenne de la base sur 5 ans</t>
  </si>
  <si>
    <t>Taux de déductibilité</t>
  </si>
  <si>
    <t>Maximum intérêts notionnels déductibles</t>
  </si>
  <si>
    <t>Calcul de l'impôt des sociétés</t>
  </si>
  <si>
    <t>Marge équitable = WACC x CI</t>
  </si>
  <si>
    <t>Incentive regulation – Cost</t>
  </si>
  <si>
    <t>Incentive regulation – Quality</t>
  </si>
  <si>
    <t>Activités non régulées</t>
  </si>
  <si>
    <t>Autres éléments</t>
  </si>
  <si>
    <t>Résultat comptable</t>
  </si>
  <si>
    <t>Majoration début des réserves</t>
  </si>
  <si>
    <t>Dépenses non admises estimées hors impôts &amp; amort.+values</t>
  </si>
  <si>
    <t>Déduction des intérêts notionnels</t>
  </si>
  <si>
    <t>Autres déductions (dons, investissements, RDT)</t>
  </si>
  <si>
    <t>Impôt des sociétés estimé</t>
  </si>
  <si>
    <t>Base imposable</t>
  </si>
  <si>
    <t>Taux de l'impôt des sociétés</t>
  </si>
  <si>
    <t>Impôt des sociétés à payer</t>
  </si>
  <si>
    <t>T12- Tarifs</t>
  </si>
  <si>
    <t>T13 - ISOC</t>
  </si>
  <si>
    <t>Ce tableau vise à identifier le tarif à utiliser par VIVAQUA dans sa méthodologie tarifaire</t>
  </si>
  <si>
    <t xml:space="preserve">Ce tableau vise à détailler le calcul de l'impôt des sociétés pour la SBGE. </t>
  </si>
  <si>
    <t>L'opérateur doit compléter la colonne "C" avec l'intitulé des activités indentifiées.</t>
  </si>
  <si>
    <t>La ligne "écarts" permet d'identifier le montant nécessaire pour couvrir les besoins de l'opérateur.</t>
  </si>
  <si>
    <t>Le facteur d'efficience est communiqué dans la méthodologie tarifaire. Il est le fruit d'une concertation entre l'opérateur et le Régulateur</t>
  </si>
  <si>
    <t>L'opérateur ajoute autant de lignes que nécessaire pour répondre l'exhaustivité convenue dans la méthodologie tarifaire.</t>
  </si>
  <si>
    <t>Réconciliation avec la comptabilité générale</t>
  </si>
  <si>
    <t>L'opérateur remplira les trois premières lignes du tableau avec les volumes d'eau produits, distribués et collectés.</t>
  </si>
  <si>
    <t xml:space="preserve">Conformément à la définition des CGSFE, il y a lieu de définir la variable de référence. La variable de référence est identifiée dans la colonne C. </t>
  </si>
  <si>
    <t>Conformément à la méthodologie tarifaire, l'opérateur présente les formules qui soutiennent les valeurs des clés de répartition. Le tableau en bas de page est prévu à cet effet.</t>
  </si>
  <si>
    <t>Les valeurs reprises dans les fonds propores doivent être cohérentes avec les valeurs présentées à la T5 - RAB</t>
  </si>
  <si>
    <t>Les valeurs reprises dans les provisions doivent être cohérentes avec les valeurs présentées à la T9 - Provisions</t>
  </si>
  <si>
    <t>Les valeurs reprises dans le CR doivent être cohérentes avec les valeurs présentées dans la T1a</t>
  </si>
  <si>
    <t>Les taux d'amortissement utilisés pour calculer les amortissements de la nRAB et de la hRAB sont issus des paramètres</t>
  </si>
  <si>
    <t>L'objectif de ce tableau est d'identifier la nécessité de recourir au mécanisme de "marge de financement consentie" par l'opérateur pour couvrir ses coûts. Ce tableau est un tableau d'analyse des cash flows. Ils se décompose en (1) les cash flow opérationnels, (2) les cash flows d'investissement et (3) les cash flows de financement</t>
  </si>
  <si>
    <t>Dans le cas de la proposition tarifaire, seules les provisions récurrentes doivent être considérées. Les provisions "ponctuelles" feront l'objet du contrôle ex-post</t>
  </si>
  <si>
    <t>Les charges d'assurance liées à l'exploitation supportées par l'oprétaeur dans l'exercice de ses activités régulées</t>
  </si>
  <si>
    <t>Les loyers et charges locatives d'immeubles</t>
  </si>
  <si>
    <t>Les charges d'assurance liées à l'exploitation supportées par l'opérateur dans l'exercice de ses activités régulées</t>
  </si>
  <si>
    <t>TABLEAU 0 : PERIMETRE DES ACTIVITES</t>
  </si>
  <si>
    <t>Les achats et locations de fournitures</t>
  </si>
  <si>
    <t>Les charges d'honoraires qui découlent d'une décision de l'opérateur ou qui sont prévisibles</t>
  </si>
  <si>
    <t>Toute autre charge diverse</t>
  </si>
  <si>
    <t>Les provisions pour charges récurrents</t>
  </si>
  <si>
    <t>Augmentation capital</t>
  </si>
  <si>
    <t>%Collecteurs (y compris flowbru)</t>
  </si>
  <si>
    <t>%Bassins d’orage</t>
  </si>
  <si>
    <t>%STEP NORD</t>
  </si>
  <si>
    <t>%STEP SUD</t>
  </si>
  <si>
    <t>m³ collecté</t>
  </si>
  <si>
    <t>Tableau 1B- Analyse des coûts unitaires et des volumes des CGSFE</t>
  </si>
  <si>
    <t>Construction - Génie civil</t>
  </si>
  <si>
    <t>Construction - Bâtiment</t>
  </si>
  <si>
    <t>Réseau de télémesure</t>
  </si>
  <si>
    <t>Installations, machines et outillages</t>
  </si>
  <si>
    <t>Mobilier, aménagement bâtiments administratifs</t>
  </si>
  <si>
    <t>Matériel de bureau</t>
  </si>
  <si>
    <t>Matériel roulant</t>
  </si>
  <si>
    <t>Matériel informatique et télécom</t>
  </si>
  <si>
    <t>GSM</t>
  </si>
  <si>
    <t>Construction - Electromécanique</t>
  </si>
  <si>
    <t>Autre immobilisation corporelle 2</t>
  </si>
  <si>
    <t>Autre immobilisation corporelle 1</t>
  </si>
  <si>
    <t>Autre immobilisation corporelle X</t>
  </si>
  <si>
    <t>Hypothèses</t>
  </si>
  <si>
    <t>L'objectif de ce tableau est de permettre au Régulateur d'avoir une vue claire sur le montant des dettes contractées par l'opérateur puisque celles-ci sont nécessaires pour (1) calculer la RAB et (2) la ME. Notez que ce tableau prend en compte uniquement les dettes qui servent à financer des investissements (financemen par emprunt).</t>
  </si>
  <si>
    <t>Toutes les cellules achurées ne s'appliquent pas à l'opérateur. Elles permettent cependant de garder une structure similaire pour les rapports des opérateurs du secteur.</t>
  </si>
  <si>
    <t>Lutte contre les inondations et le stockage tampon pour les eaux pluviales se retrouvant dans les réseaux unitaires</t>
  </si>
  <si>
    <t>1.Step Sud</t>
  </si>
  <si>
    <t>2.CO Verrewinkelbeek</t>
  </si>
  <si>
    <t>3.CO Anciens Etangs et couverture Geleitsbeek</t>
  </si>
  <si>
    <t>4.BO Molenbeek</t>
  </si>
  <si>
    <t>5.BO Woluwe </t>
  </si>
  <si>
    <t>6.BO Ten Reuken</t>
  </si>
  <si>
    <t>7.Step Sud - travaux complémentaires</t>
  </si>
  <si>
    <t>8.Step Sud – remplacement membrane</t>
  </si>
  <si>
    <t>9.BO – travaux complémentaires </t>
  </si>
  <si>
    <t>10.Autres projets (divers )</t>
  </si>
  <si>
    <t>11.Autres (entretien, réparation,  adaptation structurel collecteurs)</t>
  </si>
  <si>
    <t>12.Gestion dynamique</t>
  </si>
  <si>
    <t>13.Mesures déversoirs Flowbru</t>
  </si>
  <si>
    <t>14.Relevé topographique (collecteurs )</t>
  </si>
  <si>
    <t>15. Divers</t>
  </si>
  <si>
    <t>Investissements hors PGE</t>
  </si>
  <si>
    <t>Investissements de maintien (PGE)</t>
  </si>
  <si>
    <t>Investissement d'extension (PGE)</t>
  </si>
  <si>
    <t>Item 1</t>
  </si>
  <si>
    <t>Item 2</t>
  </si>
  <si>
    <t>Item 3</t>
  </si>
  <si>
    <t>Item 4</t>
  </si>
  <si>
    <t>Item 5</t>
  </si>
  <si>
    <t>Valeur de la MFC</t>
  </si>
  <si>
    <t>Résultat net de l'exercice hors MFC</t>
  </si>
  <si>
    <t>Ecart entre MFC et CASHFLOW net</t>
  </si>
  <si>
    <t>Table de cohérence</t>
  </si>
  <si>
    <t>Concordance "Périmètre" et "CG vs CNG"</t>
  </si>
  <si>
    <t>Les impôts (provincila, régional et fédéral)</t>
  </si>
  <si>
    <t>Augmentation Capital</t>
  </si>
  <si>
    <t>Ctrl!A1</t>
  </si>
  <si>
    <t xml:space="preserve">L'objectif de cette table est de vérifier la cohérence entre les valeurs présentées dans les différentes tables. </t>
  </si>
  <si>
    <t>Annexe 1 - GSFE</t>
  </si>
  <si>
    <t>Annexe 2 - CGAFE</t>
  </si>
  <si>
    <t>Annexe 3 - CNG</t>
  </si>
  <si>
    <t>Annxe 4 - Input</t>
  </si>
  <si>
    <t>Annexe 4 - Input'!A1</t>
  </si>
  <si>
    <t>Concordance RAB</t>
  </si>
  <si>
    <t>Trésorerie positive</t>
  </si>
  <si>
    <t>Equilibre Cash Flow</t>
  </si>
  <si>
    <t>Equilibre (Actif = Passif)</t>
  </si>
  <si>
    <t>2006-2007</t>
  </si>
  <si>
    <t xml:space="preserve">Charges d'exploitation </t>
  </si>
  <si>
    <t>Dotations aux provisions</t>
  </si>
  <si>
    <t>Moins value de réévaluation</t>
  </si>
  <si>
    <t>Charges subsidiables</t>
  </si>
  <si>
    <t>Produits hors subsides et hors Aquafin</t>
  </si>
  <si>
    <t>Plus value de réévaluation</t>
  </si>
  <si>
    <t>Aquafin Exploitation</t>
  </si>
  <si>
    <t xml:space="preserve">Produits exploitation </t>
  </si>
  <si>
    <t>Subsides:</t>
  </si>
  <si>
    <t>EXPLOITATION</t>
  </si>
  <si>
    <t>INVESTISSEMENT Disponible</t>
  </si>
  <si>
    <t>Investissement utilisé</t>
  </si>
  <si>
    <t>Bénéfice reporté</t>
  </si>
  <si>
    <t>Bénéfice cumulé</t>
  </si>
  <si>
    <t>Bénéfice cumulé &amp; utilisé</t>
  </si>
  <si>
    <t>Invest</t>
  </si>
  <si>
    <t>Emprunt</t>
  </si>
  <si>
    <t>Subside Invest</t>
  </si>
  <si>
    <t>Apport en nature</t>
  </si>
  <si>
    <t>Apport en espèce</t>
  </si>
  <si>
    <t>Aquafin Invest</t>
  </si>
  <si>
    <t>Investissements Tiers</t>
  </si>
  <si>
    <t>Autofinancement Subside reporté</t>
  </si>
  <si>
    <t>Autofinancement Cash</t>
  </si>
  <si>
    <t>RAB Dette</t>
  </si>
  <si>
    <t>RAB Fonds propre</t>
  </si>
  <si>
    <t>RAB Subsides</t>
  </si>
  <si>
    <t>RAB Tiers</t>
  </si>
  <si>
    <t>RAB régulée</t>
  </si>
  <si>
    <t>RAB Totale</t>
  </si>
  <si>
    <t>Durée Emprunt</t>
  </si>
  <si>
    <t>% du financement</t>
  </si>
  <si>
    <t>Financement Emprunt</t>
  </si>
  <si>
    <t>Financement Subside</t>
  </si>
  <si>
    <t>Financement Fonds Propres</t>
  </si>
  <si>
    <t>Financement Tiers</t>
  </si>
  <si>
    <t>Amortissements Total</t>
  </si>
  <si>
    <t>Amortissements régulés</t>
  </si>
  <si>
    <t>Financement</t>
  </si>
  <si>
    <t>Amortissement brut</t>
  </si>
  <si>
    <t>Amortissement net</t>
  </si>
  <si>
    <t>Amortissement cumulé</t>
  </si>
  <si>
    <t>RAB brute</t>
  </si>
  <si>
    <t>Rab Nette</t>
  </si>
  <si>
    <t>Amortissement total 2020</t>
  </si>
  <si>
    <t>Marge 2%</t>
  </si>
  <si>
    <t>Fonds propre</t>
  </si>
  <si>
    <t>Régulée</t>
  </si>
  <si>
    <t>RAB comptable nette 2018</t>
  </si>
  <si>
    <t>RAB Brugel nette 2018</t>
  </si>
  <si>
    <t>tarifs 2018</t>
  </si>
  <si>
    <t>Volume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</si>
</sst>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 #,##0.00\ &quot;€&quot;_-;\-* #,##0.00\ &quot;€&quot;_-;_-* &quot;-&quot;??\ &quot;€&quot;_-;_-@_-"/>
    <numFmt numFmtId="43" formatCode="_-* #,##0.00_-;\-* #,##0.00_-;_-* &quot;-&quot;??_-;_-@_-"/>
    <numFmt numFmtId="164" formatCode="_-* #,##0\ &quot;€&quot;_-;\-* #,##0\ &quot;€&quot;_-;_-* &quot;-&quot;??\ &quot;€&quot;_-;_-@_-"/>
    <numFmt numFmtId="165" formatCode="#,##0.00\ ;\-#,##0.00\ "/>
    <numFmt numFmtId="166" formatCode="_-* #,##0.0\ &quot;€&quot;_-;\-* #,##0.0\ &quot;€&quot;_-;_-* &quot;-&quot;??\ &quot;€&quot;_-;_-@_-"/>
    <numFmt numFmtId="167" formatCode="000,000\ &quot;m³&quot;"/>
    <numFmt numFmtId="168" formatCode="#,##0.00_ ;\-#,##0.00\ "/>
    <numFmt numFmtId="169" formatCode="#,##0_ ;\-#,##0\ "/>
    <numFmt numFmtId="170" formatCode="0.0%"/>
    <numFmt numFmtId="171" formatCode="0.0000\ &quot;€/m³&quot;"/>
    <numFmt numFmtId="172" formatCode="0.0000\ &quot;€/ETP&quot;"/>
    <numFmt numFmtId="173" formatCode="&quot;€&quot;\ #,##0.00"/>
    <numFmt numFmtId="174" formatCode="0.000%"/>
    <numFmt numFmtId="175" formatCode="_-* #,##0\ [$€-40C]_-;\-* #,##0\ [$€-40C]_-;_-* &quot;-&quot;??\ [$€-40C]_-;_-@_-"/>
    <numFmt numFmtId="176" formatCode="_-* #,##0.00\ _€_-;\-* #,##0.00\ _€_-;_-* &quot;-&quot;??\ _€_-;_-@_-"/>
    <numFmt numFmtId="177" formatCode="_-* #,##0.00\ [$€-40C]_-;\-* #,##0.00\ [$€-40C]_-;_-* &quot;-&quot;??\ [$€-40C]_-;_-@_-"/>
    <numFmt numFmtId="178" formatCode="_-* #,##0\ [$€-80C]_-;\-* #,##0\ [$€-80C]_-;_-* &quot;-&quot;??\ [$€-80C]_-;_-@_-"/>
    <numFmt numFmtId="179" formatCode="_-* #,##0.00\ [$€-80C]_-;\-* #,##0.00\ [$€-80C]_-;_-* &quot;-&quot;??\ [$€-80C]_-;_-@_-"/>
  </numFmts>
  <fonts count="93">
    <font>
      <sz val="11"/>
      <color theme="1"/>
      <name val="Calibri"/>
      <family val="2"/>
      <scheme val="minor"/>
    </font>
    <font>
      <sz val="11"/>
      <color theme="1"/>
      <name val="Calibri"/>
      <family val="2"/>
      <scheme val="minor"/>
    </font>
    <font>
      <b/>
      <sz val="11"/>
      <color theme="1"/>
      <name val="Calibri"/>
      <family val="2"/>
      <scheme val="minor"/>
    </font>
    <font>
      <b/>
      <sz val="9"/>
      <color theme="1"/>
      <name val="Segoe UI"/>
      <family val="2"/>
    </font>
    <font>
      <sz val="10"/>
      <name val="Arial"/>
      <family val="2"/>
    </font>
    <font>
      <sz val="11"/>
      <name val="Calibri"/>
      <family val="2"/>
      <scheme val="minor"/>
    </font>
    <font>
      <sz val="11"/>
      <color theme="1"/>
      <name val="Arial"/>
      <family val="2"/>
    </font>
    <font>
      <sz val="10"/>
      <color theme="1"/>
      <name val="Calibri"/>
      <family val="2"/>
      <scheme val="minor"/>
    </font>
    <font>
      <b/>
      <sz val="10"/>
      <color theme="1"/>
      <name val="Calibri"/>
      <family val="2"/>
      <scheme val="minor"/>
    </font>
    <font>
      <u/>
      <sz val="11"/>
      <color theme="10"/>
      <name val="Calibri"/>
      <family val="2"/>
      <scheme val="minor"/>
    </font>
    <font>
      <b/>
      <sz val="12"/>
      <color theme="0"/>
      <name val="Calibri"/>
      <family val="2"/>
      <scheme val="minor"/>
    </font>
    <font>
      <sz val="10"/>
      <name val="Calibri"/>
      <family val="2"/>
      <scheme val="minor"/>
    </font>
    <font>
      <i/>
      <sz val="9"/>
      <color theme="1"/>
      <name val="Calibri"/>
      <family val="2"/>
      <scheme val="minor"/>
    </font>
    <font>
      <sz val="10"/>
      <name val="Arial"/>
      <family val="2"/>
    </font>
    <font>
      <b/>
      <sz val="10"/>
      <name val="Arial"/>
      <family val="2"/>
    </font>
    <font>
      <b/>
      <u/>
      <sz val="10"/>
      <name val="Arial"/>
      <family val="2"/>
    </font>
    <font>
      <i/>
      <sz val="10"/>
      <name val="Arial"/>
      <family val="2"/>
    </font>
    <font>
      <i/>
      <sz val="9"/>
      <name val="Arial"/>
      <family val="2"/>
    </font>
    <font>
      <sz val="9"/>
      <color indexed="10"/>
      <name val="Arial"/>
      <family val="2"/>
    </font>
    <font>
      <sz val="9"/>
      <color rgb="FFFF0000"/>
      <name val="Arial"/>
      <family val="2"/>
    </font>
    <font>
      <b/>
      <sz val="10"/>
      <color theme="0"/>
      <name val="Arial"/>
      <family val="2"/>
    </font>
    <font>
      <b/>
      <u/>
      <sz val="10"/>
      <color theme="0"/>
      <name val="Arial"/>
      <family val="2"/>
    </font>
    <font>
      <i/>
      <sz val="10"/>
      <name val="Calibri"/>
      <family val="2"/>
      <scheme val="minor"/>
    </font>
    <font>
      <b/>
      <sz val="11"/>
      <name val="Calibri"/>
      <family val="2"/>
      <scheme val="minor"/>
    </font>
    <font>
      <sz val="11"/>
      <color theme="0"/>
      <name val="Calibri"/>
      <family val="2"/>
      <scheme val="minor"/>
    </font>
    <font>
      <sz val="9"/>
      <name val="Calibri"/>
      <family val="2"/>
      <scheme val="minor"/>
    </font>
    <font>
      <sz val="10"/>
      <color indexed="8"/>
      <name val="Arial"/>
      <family val="2"/>
    </font>
    <font>
      <b/>
      <sz val="11"/>
      <name val="Arial"/>
      <family val="2"/>
    </font>
    <font>
      <sz val="10"/>
      <color rgb="FF800000"/>
      <name val="Arial"/>
      <family val="2"/>
    </font>
    <font>
      <sz val="10"/>
      <color rgb="FF0000FF"/>
      <name val="Arial"/>
      <family val="2"/>
    </font>
    <font>
      <i/>
      <u/>
      <sz val="10"/>
      <name val="Arial"/>
      <family val="2"/>
    </font>
    <font>
      <b/>
      <sz val="10"/>
      <color indexed="10"/>
      <name val="Antique Olive"/>
      <family val="2"/>
    </font>
    <font>
      <sz val="10"/>
      <color indexed="10"/>
      <name val="Antique Olive"/>
      <family val="2"/>
    </font>
    <font>
      <sz val="10"/>
      <color theme="1"/>
      <name val="Arial"/>
      <family val="2"/>
    </font>
    <font>
      <sz val="14"/>
      <name val="Arial"/>
      <family val="2"/>
    </font>
    <font>
      <b/>
      <sz val="14"/>
      <color theme="3"/>
      <name val="Arial"/>
      <family val="2"/>
    </font>
    <font>
      <sz val="8"/>
      <name val="Arial"/>
      <family val="2"/>
    </font>
    <font>
      <b/>
      <sz val="10"/>
      <color theme="1"/>
      <name val="Arial"/>
      <family val="2"/>
    </font>
    <font>
      <sz val="11"/>
      <name val="Arial"/>
      <family val="2"/>
    </font>
    <font>
      <sz val="10"/>
      <name val="Ariai"/>
    </font>
    <font>
      <sz val="10"/>
      <color theme="1"/>
      <name val="Ariai"/>
    </font>
    <font>
      <b/>
      <sz val="10"/>
      <color theme="1"/>
      <name val="Ariai"/>
    </font>
    <font>
      <sz val="10"/>
      <color theme="1"/>
      <name val="Calibri"/>
      <family val="2"/>
    </font>
    <font>
      <b/>
      <sz val="11"/>
      <color theme="1"/>
      <name val="Arial"/>
      <family val="2"/>
    </font>
    <font>
      <b/>
      <sz val="14"/>
      <color theme="4"/>
      <name val="Arial"/>
      <family val="2"/>
    </font>
    <font>
      <sz val="8"/>
      <color theme="1"/>
      <name val="Arial"/>
      <family val="2"/>
    </font>
    <font>
      <b/>
      <sz val="8"/>
      <color theme="1"/>
      <name val="Arial"/>
      <family val="2"/>
    </font>
    <font>
      <b/>
      <sz val="12"/>
      <color theme="0"/>
      <name val="Arial"/>
      <family val="2"/>
    </font>
    <font>
      <b/>
      <sz val="16"/>
      <color theme="4"/>
      <name val="Arial"/>
      <family val="2"/>
    </font>
    <font>
      <b/>
      <sz val="14"/>
      <color theme="4"/>
      <name val="Ariai"/>
    </font>
    <font>
      <b/>
      <sz val="14"/>
      <color theme="0"/>
      <name val="Arial"/>
      <family val="2"/>
    </font>
    <font>
      <sz val="10"/>
      <color theme="0"/>
      <name val="Arial"/>
      <family val="2"/>
    </font>
    <font>
      <sz val="11"/>
      <color theme="0"/>
      <name val="Arial"/>
      <family val="2"/>
    </font>
    <font>
      <b/>
      <sz val="16"/>
      <color theme="0"/>
      <name val="Arial"/>
      <family val="2"/>
    </font>
    <font>
      <sz val="14"/>
      <color theme="0"/>
      <name val="Arial"/>
      <family val="2"/>
    </font>
    <font>
      <b/>
      <sz val="14"/>
      <color theme="0"/>
      <name val="Ariai"/>
    </font>
    <font>
      <sz val="8"/>
      <color theme="1"/>
      <name val="Trebuchet MS"/>
      <family val="2"/>
    </font>
    <font>
      <b/>
      <i/>
      <sz val="10"/>
      <name val="Arial"/>
      <family val="2"/>
    </font>
    <font>
      <b/>
      <i/>
      <u/>
      <sz val="10"/>
      <name val="Arial"/>
      <family val="2"/>
    </font>
    <font>
      <b/>
      <u val="double"/>
      <sz val="10"/>
      <name val="Arial"/>
      <family val="2"/>
    </font>
    <font>
      <b/>
      <sz val="14"/>
      <color theme="0"/>
      <name val="Calibri"/>
      <family val="2"/>
      <scheme val="minor"/>
    </font>
    <font>
      <b/>
      <sz val="16"/>
      <color theme="0"/>
      <name val="Calibri"/>
      <family val="2"/>
      <scheme val="minor"/>
    </font>
    <font>
      <i/>
      <sz val="10"/>
      <color theme="1"/>
      <name val="Arial"/>
      <family val="2"/>
    </font>
    <font>
      <b/>
      <u/>
      <sz val="11"/>
      <color theme="5"/>
      <name val="Calibri"/>
      <family val="2"/>
      <scheme val="minor"/>
    </font>
    <font>
      <b/>
      <sz val="9"/>
      <color indexed="81"/>
      <name val="Tahoma"/>
      <family val="2"/>
    </font>
    <font>
      <sz val="9"/>
      <color indexed="81"/>
      <name val="Tahoma"/>
      <family val="2"/>
    </font>
    <font>
      <i/>
      <sz val="10"/>
      <color theme="4" tint="-0.499984740745262"/>
      <name val="Arial"/>
      <family val="2"/>
    </font>
    <font>
      <sz val="10"/>
      <color theme="0"/>
      <name val="Ariai"/>
    </font>
    <font>
      <b/>
      <u val="singleAccounting"/>
      <sz val="12"/>
      <color theme="0"/>
      <name val="Arial"/>
      <family val="2"/>
    </font>
    <font>
      <b/>
      <u/>
      <sz val="10"/>
      <color theme="2"/>
      <name val="Arial"/>
      <family val="2"/>
    </font>
    <font>
      <i/>
      <sz val="11"/>
      <color theme="1"/>
      <name val="Calibri"/>
      <family val="2"/>
      <scheme val="minor"/>
    </font>
    <font>
      <sz val="10"/>
      <name val="Calibri Light"/>
      <family val="2"/>
      <scheme val="major"/>
    </font>
    <font>
      <sz val="11"/>
      <name val="Calibri Light"/>
      <family val="2"/>
      <scheme val="major"/>
    </font>
    <font>
      <sz val="11"/>
      <color theme="1"/>
      <name val="Calibri Light"/>
      <family val="2"/>
      <scheme val="major"/>
    </font>
    <font>
      <b/>
      <sz val="16"/>
      <color theme="0"/>
      <name val="Calibri Light"/>
      <family val="2"/>
      <scheme val="major"/>
    </font>
    <font>
      <sz val="11"/>
      <color theme="0"/>
      <name val="Calibri Light"/>
      <family val="2"/>
      <scheme val="major"/>
    </font>
    <font>
      <u/>
      <sz val="10"/>
      <color theme="10"/>
      <name val="Calibri Light"/>
      <family val="2"/>
      <scheme val="major"/>
    </font>
    <font>
      <sz val="10"/>
      <color theme="1"/>
      <name val="Calibri Light"/>
      <family val="2"/>
      <scheme val="major"/>
    </font>
    <font>
      <u/>
      <sz val="11"/>
      <color theme="10"/>
      <name val="Calibri Light"/>
      <family val="2"/>
      <scheme val="major"/>
    </font>
    <font>
      <b/>
      <sz val="12"/>
      <color theme="1"/>
      <name val="Calibri Light"/>
      <family val="2"/>
      <scheme val="major"/>
    </font>
    <font>
      <b/>
      <u/>
      <sz val="11"/>
      <color theme="0"/>
      <name val="Calibri Light"/>
      <family val="2"/>
      <scheme val="major"/>
    </font>
    <font>
      <b/>
      <i/>
      <sz val="10"/>
      <color theme="1"/>
      <name val="EYInterstate Light"/>
    </font>
    <font>
      <b/>
      <u/>
      <sz val="10"/>
      <color theme="1"/>
      <name val="EYInterstate Light"/>
    </font>
    <font>
      <b/>
      <i/>
      <sz val="10"/>
      <color theme="1"/>
      <name val="Arial"/>
      <family val="2"/>
    </font>
    <font>
      <b/>
      <sz val="11"/>
      <color theme="0"/>
      <name val="Arial"/>
      <family val="2"/>
    </font>
    <font>
      <b/>
      <sz val="10"/>
      <color theme="0"/>
      <name val="Calibri"/>
      <family val="2"/>
      <scheme val="minor"/>
    </font>
    <font>
      <b/>
      <sz val="12"/>
      <name val="Arial"/>
      <family val="2"/>
    </font>
    <font>
      <i/>
      <sz val="10"/>
      <name val="Calibri Light"/>
      <family val="1"/>
      <scheme val="major"/>
    </font>
    <font>
      <sz val="9"/>
      <name val="Calibri Light"/>
      <family val="1"/>
      <scheme val="major"/>
    </font>
    <font>
      <b/>
      <sz val="10"/>
      <color rgb="FFFF0000"/>
      <name val="Arial"/>
      <family val="2"/>
    </font>
    <font>
      <i/>
      <sz val="10"/>
      <color theme="5"/>
      <name val="Arial"/>
      <family val="2"/>
    </font>
    <font>
      <b/>
      <i/>
      <sz val="11"/>
      <color theme="1"/>
      <name val="Calibri"/>
      <family val="2"/>
      <scheme val="minor"/>
    </font>
    <font>
      <sz val="11"/>
      <color rgb="FFFFFF00"/>
      <name val="Calibri"/>
      <family val="2"/>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5"/>
      </patternFill>
    </fill>
    <fill>
      <patternFill patternType="solid">
        <fgColor theme="5" tint="0.79998168889431442"/>
        <bgColor indexed="65"/>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bgColor indexed="64"/>
      </patternFill>
    </fill>
    <fill>
      <patternFill patternType="solid">
        <fgColor theme="8" tint="0.79998168889431442"/>
        <bgColor indexed="64"/>
      </patternFill>
    </fill>
    <fill>
      <patternFill patternType="solid">
        <fgColor theme="9"/>
        <bgColor indexed="64"/>
      </patternFill>
    </fill>
    <fill>
      <patternFill patternType="lightUp">
        <bgColor theme="0"/>
      </patternFill>
    </fill>
    <fill>
      <patternFill patternType="lightDown">
        <bgColor theme="0"/>
      </patternFill>
    </fill>
    <fill>
      <patternFill patternType="lightDown"/>
    </fill>
    <fill>
      <patternFill patternType="lightDown">
        <bgColor theme="5" tint="0.79998168889431442"/>
      </patternFill>
    </fill>
    <fill>
      <patternFill patternType="lightDown">
        <bgColor theme="2"/>
      </patternFill>
    </fill>
    <fill>
      <patternFill patternType="solid">
        <fgColor theme="0" tint="-4.9989318521683403E-2"/>
        <bgColor indexed="64"/>
      </patternFill>
    </fill>
    <fill>
      <patternFill patternType="mediumGray">
        <bgColor theme="7" tint="0.79995117038483843"/>
      </patternFill>
    </fill>
    <fill>
      <patternFill patternType="mediumGray">
        <bgColor theme="9" tint="0.79998168889431442"/>
      </patternFill>
    </fill>
    <fill>
      <patternFill patternType="mediumGray">
        <bgColor theme="0"/>
      </patternFill>
    </fill>
    <fill>
      <patternFill patternType="mediumGray">
        <bgColor theme="7" tint="0.79998168889431442"/>
      </patternFill>
    </fill>
    <fill>
      <patternFill patternType="mediumGray">
        <bgColor theme="9" tint="0.79995117038483843"/>
      </patternFill>
    </fill>
    <fill>
      <patternFill patternType="mediumGray">
        <bgColor theme="5" tint="0.79998168889431442"/>
      </patternFill>
    </fill>
    <fill>
      <patternFill patternType="mediumGray"/>
    </fill>
    <fill>
      <patternFill patternType="solid">
        <fgColor theme="1" tint="0.499984740745262"/>
        <bgColor indexed="64"/>
      </patternFill>
    </fill>
    <fill>
      <patternFill patternType="solid">
        <fgColor rgb="FF92D050"/>
        <bgColor indexed="64"/>
      </patternFill>
    </fill>
    <fill>
      <patternFill patternType="solid">
        <fgColor rgb="FF00B0F0"/>
        <bgColor indexed="64"/>
      </patternFill>
    </fill>
  </fills>
  <borders count="112">
    <border>
      <left/>
      <right/>
      <top/>
      <bottom/>
      <diagonal/>
    </border>
    <border>
      <left style="medium">
        <color indexed="64"/>
      </left>
      <right/>
      <top style="medium">
        <color indexed="64"/>
      </top>
      <bottom style="medium">
        <color indexed="64"/>
      </bottom>
      <diagonal/>
    </border>
    <border>
      <left style="medium">
        <color rgb="FF000000"/>
      </left>
      <right style="medium">
        <color rgb="FF000000"/>
      </right>
      <top style="medium">
        <color indexed="64"/>
      </top>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rgb="FF000000"/>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auto="1"/>
      </top>
      <bottom/>
      <diagonal/>
    </border>
    <border>
      <left/>
      <right style="medium">
        <color indexed="64"/>
      </right>
      <top/>
      <bottom style="hair">
        <color indexed="64"/>
      </bottom>
      <diagonal/>
    </border>
    <border>
      <left/>
      <right style="medium">
        <color indexed="64"/>
      </right>
      <top style="hair">
        <color auto="1"/>
      </top>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auto="1"/>
      </top>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dashDot">
        <color theme="5"/>
      </left>
      <right style="dashDot">
        <color theme="5"/>
      </right>
      <top style="dashDot">
        <color theme="5"/>
      </top>
      <bottom style="dashDot">
        <color theme="5"/>
      </bottom>
      <diagonal/>
    </border>
    <border>
      <left style="thin">
        <color theme="0"/>
      </left>
      <right style="thin">
        <color theme="0"/>
      </right>
      <top style="thin">
        <color theme="0"/>
      </top>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diagonal/>
    </border>
    <border>
      <left style="thin">
        <color theme="0"/>
      </left>
      <right style="medium">
        <color indexed="64"/>
      </right>
      <top style="thin">
        <color theme="0"/>
      </top>
      <bottom/>
      <diagonal/>
    </border>
    <border>
      <left/>
      <right/>
      <top/>
      <bottom style="double">
        <color auto="1"/>
      </bottom>
      <diagonal/>
    </border>
    <border>
      <left/>
      <right/>
      <top style="double">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double">
        <color auto="1"/>
      </bottom>
      <diagonal/>
    </border>
    <border>
      <left/>
      <right style="medium">
        <color indexed="64"/>
      </right>
      <top style="double">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double">
        <color indexed="64"/>
      </bottom>
      <diagonal/>
    </border>
    <border>
      <left/>
      <right style="thin">
        <color theme="0"/>
      </right>
      <top style="medium">
        <color indexed="64"/>
      </top>
      <bottom style="thin">
        <color theme="0"/>
      </bottom>
      <diagonal/>
    </border>
    <border>
      <left/>
      <right style="thin">
        <color theme="0"/>
      </right>
      <top style="thin">
        <color theme="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dotted">
        <color indexed="64"/>
      </top>
      <bottom/>
      <diagonal/>
    </border>
    <border>
      <left/>
      <right/>
      <top/>
      <bottom style="dotted">
        <color indexed="64"/>
      </bottom>
      <diagonal/>
    </border>
    <border>
      <left/>
      <right style="medium">
        <color indexed="64"/>
      </right>
      <top/>
      <bottom style="dotted">
        <color indexed="64"/>
      </bottom>
      <diagonal/>
    </border>
    <border>
      <left/>
      <right style="thin">
        <color indexed="64"/>
      </right>
      <top/>
      <bottom style="double">
        <color indexed="64"/>
      </bottom>
      <diagonal/>
    </border>
    <border>
      <left/>
      <right style="double">
        <color indexed="64"/>
      </right>
      <top/>
      <bottom/>
      <diagonal/>
    </border>
    <border>
      <left/>
      <right style="double">
        <color indexed="64"/>
      </right>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thin">
        <color indexed="64"/>
      </left>
      <right style="thin">
        <color indexed="64"/>
      </right>
      <top/>
      <bottom style="medium">
        <color indexed="64"/>
      </bottom>
      <diagonal/>
    </border>
    <border>
      <left style="medium">
        <color indexed="64"/>
      </left>
      <right/>
      <top style="double">
        <color indexed="64"/>
      </top>
      <bottom style="medium">
        <color indexed="64"/>
      </bottom>
      <diagonal/>
    </border>
    <border>
      <left style="dotted">
        <color indexed="64"/>
      </left>
      <right style="dotted">
        <color indexed="64"/>
      </right>
      <top/>
      <bottom/>
      <diagonal/>
    </border>
    <border>
      <left/>
      <right style="double">
        <color indexed="64"/>
      </right>
      <top style="medium">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medium">
        <color indexed="64"/>
      </right>
      <top style="thin">
        <color indexed="64"/>
      </top>
      <bottom style="thin">
        <color indexed="64"/>
      </bottom>
      <diagonal/>
    </border>
    <border>
      <left/>
      <right style="double">
        <color indexed="64"/>
      </right>
      <top style="thin">
        <color indexed="64"/>
      </top>
      <bottom style="thin">
        <color indexed="64"/>
      </bottom>
      <diagonal/>
    </border>
  </borders>
  <cellStyleXfs count="18">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xf numFmtId="0" fontId="13" fillId="0" borderId="0">
      <alignment vertical="top"/>
    </xf>
    <xf numFmtId="9" fontId="4" fillId="0" borderId="0" applyFont="0" applyFill="0" applyBorder="0" applyAlignment="0" applyProtection="0"/>
    <xf numFmtId="43" fontId="1" fillId="0" borderId="0" applyFont="0" applyFill="0" applyBorder="0" applyAlignment="0" applyProtection="0"/>
    <xf numFmtId="0" fontId="24" fillId="12" borderId="0" applyNumberFormat="0" applyBorder="0" applyAlignment="0" applyProtection="0"/>
    <xf numFmtId="0" fontId="1" fillId="13" borderId="0" applyNumberFormat="0" applyBorder="0" applyAlignment="0" applyProtection="0"/>
    <xf numFmtId="0" fontId="4" fillId="0" borderId="0">
      <alignment vertical="top"/>
    </xf>
    <xf numFmtId="0" fontId="26" fillId="0" borderId="0">
      <alignment vertical="top"/>
    </xf>
    <xf numFmtId="3" fontId="56" fillId="3" borderId="62" applyAlignment="0">
      <alignment horizontal="left"/>
      <protection locked="0"/>
    </xf>
    <xf numFmtId="0" fontId="4" fillId="0" borderId="0">
      <alignment vertical="top"/>
    </xf>
    <xf numFmtId="0" fontId="4" fillId="0" borderId="0">
      <alignment vertical="top"/>
    </xf>
    <xf numFmtId="176" fontId="1" fillId="0" borderId="0" applyFont="0" applyFill="0" applyBorder="0" applyAlignment="0" applyProtection="0"/>
  </cellStyleXfs>
  <cellXfs count="1343">
    <xf numFmtId="0" fontId="0" fillId="0" borderId="0" xfId="0"/>
    <xf numFmtId="0" fontId="0" fillId="0" borderId="0" xfId="1" applyNumberFormat="1" applyFont="1"/>
    <xf numFmtId="0" fontId="0" fillId="0" borderId="0" xfId="0" applyFill="1" applyBorder="1"/>
    <xf numFmtId="0" fontId="2" fillId="2" borderId="1" xfId="0" applyFont="1" applyFill="1" applyBorder="1"/>
    <xf numFmtId="0" fontId="3" fillId="2" borderId="2" xfId="0" applyFont="1" applyFill="1" applyBorder="1" applyAlignment="1">
      <alignment vertical="center" wrapText="1"/>
    </xf>
    <xf numFmtId="165" fontId="2" fillId="2" borderId="3" xfId="0" applyNumberFormat="1" applyFont="1" applyFill="1" applyBorder="1"/>
    <xf numFmtId="0" fontId="0" fillId="3" borderId="4" xfId="0" applyNumberFormat="1" applyFill="1" applyBorder="1" applyAlignment="1">
      <alignment vertical="center" wrapText="1"/>
    </xf>
    <xf numFmtId="0" fontId="0" fillId="3" borderId="5" xfId="0" applyNumberFormat="1" applyFill="1" applyBorder="1" applyAlignment="1">
      <alignment vertical="center" wrapText="1"/>
    </xf>
    <xf numFmtId="0" fontId="0" fillId="4" borderId="6" xfId="0" applyFill="1" applyBorder="1" applyAlignment="1">
      <alignment vertical="center" wrapText="1"/>
    </xf>
    <xf numFmtId="165" fontId="0" fillId="4" borderId="6" xfId="3" applyNumberFormat="1" applyFont="1" applyFill="1" applyBorder="1" applyAlignment="1">
      <alignment vertical="center" wrapText="1"/>
    </xf>
    <xf numFmtId="164" fontId="2" fillId="2" borderId="3" xfId="1" applyNumberFormat="1" applyFont="1" applyFill="1" applyBorder="1"/>
    <xf numFmtId="0" fontId="3" fillId="2" borderId="7" xfId="0" applyFont="1" applyFill="1" applyBorder="1" applyAlignment="1">
      <alignment vertical="center" wrapText="1"/>
    </xf>
    <xf numFmtId="0" fontId="0" fillId="5" borderId="0" xfId="0" applyFill="1" applyBorder="1" applyAlignment="1">
      <alignment vertical="center" wrapText="1"/>
    </xf>
    <xf numFmtId="9" fontId="0" fillId="5" borderId="0" xfId="2" applyFont="1" applyFill="1" applyBorder="1" applyAlignment="1">
      <alignment vertical="center" wrapText="1"/>
    </xf>
    <xf numFmtId="9" fontId="0" fillId="0" borderId="0" xfId="0" applyNumberFormat="1"/>
    <xf numFmtId="0" fontId="0" fillId="0" borderId="0" xfId="0" applyBorder="1"/>
    <xf numFmtId="0" fontId="0" fillId="0" borderId="0" xfId="0" applyNumberFormat="1" applyFill="1" applyBorder="1" applyAlignment="1">
      <alignment vertical="center" wrapText="1"/>
    </xf>
    <xf numFmtId="0" fontId="0" fillId="3" borderId="0" xfId="0" applyNumberFormat="1" applyFill="1" applyBorder="1" applyAlignment="1">
      <alignment vertical="center" wrapText="1"/>
    </xf>
    <xf numFmtId="167" fontId="0" fillId="5" borderId="0" xfId="3" applyNumberFormat="1" applyFont="1" applyFill="1" applyBorder="1" applyAlignment="1">
      <alignment vertical="center" wrapText="1"/>
    </xf>
    <xf numFmtId="0" fontId="0" fillId="5" borderId="0" xfId="3" applyNumberFormat="1" applyFont="1" applyFill="1" applyBorder="1" applyAlignment="1">
      <alignment vertical="center" wrapText="1"/>
    </xf>
    <xf numFmtId="0" fontId="0" fillId="6" borderId="6" xfId="0" applyFill="1" applyBorder="1" applyAlignment="1">
      <alignment vertical="center" wrapText="1"/>
    </xf>
    <xf numFmtId="165" fontId="0" fillId="6" borderId="14" xfId="3" applyNumberFormat="1" applyFont="1" applyFill="1" applyBorder="1" applyAlignment="1">
      <alignment vertical="center" wrapText="1"/>
    </xf>
    <xf numFmtId="0" fontId="0" fillId="0" borderId="23" xfId="0" applyBorder="1"/>
    <xf numFmtId="0" fontId="4" fillId="0" borderId="0" xfId="7" applyFont="1" applyBorder="1" applyAlignment="1" applyProtection="1">
      <alignment vertical="top"/>
      <protection locked="0"/>
    </xf>
    <xf numFmtId="14" fontId="14" fillId="0" borderId="0" xfId="7" applyNumberFormat="1" applyFont="1" applyFill="1" applyBorder="1" applyAlignment="1" applyProtection="1">
      <alignment horizontal="center" vertical="center"/>
      <protection locked="0"/>
    </xf>
    <xf numFmtId="169" fontId="4" fillId="0" borderId="0" xfId="7" applyNumberFormat="1" applyFont="1" applyFill="1" applyBorder="1" applyAlignment="1" applyProtection="1"/>
    <xf numFmtId="169" fontId="17" fillId="0" borderId="0" xfId="7" applyNumberFormat="1" applyFont="1" applyFill="1" applyBorder="1" applyAlignment="1" applyProtection="1"/>
    <xf numFmtId="169" fontId="4" fillId="0" borderId="0" xfId="7" applyNumberFormat="1" applyFont="1" applyFill="1" applyBorder="1" applyAlignment="1" applyProtection="1">
      <protection locked="0"/>
    </xf>
    <xf numFmtId="169" fontId="14" fillId="0" borderId="0" xfId="7" applyNumberFormat="1" applyFont="1" applyFill="1" applyBorder="1" applyAlignment="1" applyProtection="1">
      <alignment vertical="center"/>
    </xf>
    <xf numFmtId="169" fontId="14" fillId="11" borderId="0" xfId="7" applyNumberFormat="1" applyFont="1" applyFill="1" applyBorder="1" applyAlignment="1" applyProtection="1">
      <alignment vertical="center"/>
      <protection locked="0"/>
    </xf>
    <xf numFmtId="169" fontId="16" fillId="0" borderId="0" xfId="7" applyNumberFormat="1" applyFont="1" applyFill="1" applyBorder="1" applyAlignment="1" applyProtection="1"/>
    <xf numFmtId="0" fontId="4" fillId="0" borderId="0" xfId="7" applyFont="1" applyAlignment="1"/>
    <xf numFmtId="4" fontId="19" fillId="9" borderId="0" xfId="7" applyNumberFormat="1" applyFont="1" applyFill="1" applyBorder="1" applyAlignment="1" applyProtection="1">
      <alignment vertical="top"/>
      <protection locked="0"/>
    </xf>
    <xf numFmtId="169" fontId="4" fillId="0" borderId="12" xfId="7" applyNumberFormat="1" applyFont="1" applyFill="1" applyBorder="1" applyAlignment="1" applyProtection="1"/>
    <xf numFmtId="169" fontId="17" fillId="0" borderId="12" xfId="7" applyNumberFormat="1" applyFont="1" applyFill="1" applyBorder="1" applyAlignment="1" applyProtection="1"/>
    <xf numFmtId="169" fontId="14" fillId="0" borderId="12" xfId="7" applyNumberFormat="1" applyFont="1" applyFill="1" applyBorder="1" applyAlignment="1" applyProtection="1">
      <alignment vertical="center"/>
    </xf>
    <xf numFmtId="169" fontId="14" fillId="11" borderId="12" xfId="7" applyNumberFormat="1" applyFont="1" applyFill="1" applyBorder="1" applyAlignment="1" applyProtection="1">
      <alignment vertical="center"/>
      <protection locked="0"/>
    </xf>
    <xf numFmtId="4" fontId="19" fillId="9" borderId="12" xfId="7" applyNumberFormat="1" applyFont="1" applyFill="1" applyBorder="1" applyAlignment="1" applyProtection="1">
      <alignment vertical="top"/>
      <protection locked="0"/>
    </xf>
    <xf numFmtId="169" fontId="16" fillId="0" borderId="12" xfId="7" applyNumberFormat="1" applyFont="1" applyFill="1" applyBorder="1" applyAlignment="1" applyProtection="1"/>
    <xf numFmtId="169" fontId="16" fillId="0" borderId="19" xfId="7" applyNumberFormat="1" applyFont="1" applyFill="1" applyBorder="1" applyAlignment="1" applyProtection="1"/>
    <xf numFmtId="0" fontId="0" fillId="0" borderId="0" xfId="0" applyAlignment="1">
      <alignment horizontal="center" vertical="center" wrapText="1"/>
    </xf>
    <xf numFmtId="0" fontId="5" fillId="0" borderId="0" xfId="0" applyFont="1"/>
    <xf numFmtId="0" fontId="0" fillId="3" borderId="0" xfId="0" applyFill="1"/>
    <xf numFmtId="0" fontId="8" fillId="10" borderId="0" xfId="0" applyFont="1" applyFill="1" applyBorder="1" applyAlignment="1">
      <alignment horizontal="center" wrapText="1"/>
    </xf>
    <xf numFmtId="0" fontId="8" fillId="10" borderId="24" xfId="0" applyFont="1" applyFill="1" applyBorder="1" applyAlignment="1">
      <alignment horizont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10" borderId="0" xfId="0" applyFill="1" applyBorder="1" applyAlignment="1">
      <alignment horizontal="center" vertical="center" wrapText="1"/>
    </xf>
    <xf numFmtId="0" fontId="0" fillId="10" borderId="24" xfId="0" applyFill="1" applyBorder="1" applyAlignment="1">
      <alignment horizontal="center" vertical="center" wrapText="1"/>
    </xf>
    <xf numFmtId="0" fontId="8" fillId="10" borderId="5" xfId="0" applyFont="1" applyFill="1" applyBorder="1" applyAlignment="1">
      <alignment horizontal="center"/>
    </xf>
    <xf numFmtId="0" fontId="8" fillId="10" borderId="12" xfId="0" applyFont="1" applyFill="1" applyBorder="1" applyAlignment="1">
      <alignment horizontal="center" wrapText="1"/>
    </xf>
    <xf numFmtId="0" fontId="0" fillId="0" borderId="5" xfId="0" applyBorder="1"/>
    <xf numFmtId="0" fontId="0" fillId="0" borderId="12" xfId="0" applyBorder="1"/>
    <xf numFmtId="0" fontId="12" fillId="10" borderId="5" xfId="0" applyFont="1" applyFill="1" applyBorder="1" applyAlignment="1">
      <alignment horizontal="left" vertical="center" indent="1"/>
    </xf>
    <xf numFmtId="0" fontId="0" fillId="0" borderId="18" xfId="0" applyBorder="1"/>
    <xf numFmtId="0" fontId="0" fillId="0" borderId="19" xfId="0" applyBorder="1" applyAlignment="1">
      <alignment horizontal="center" vertical="center" wrapText="1"/>
    </xf>
    <xf numFmtId="0" fontId="0" fillId="0" borderId="33" xfId="0" applyBorder="1" applyAlignment="1">
      <alignment horizontal="center" vertical="center" wrapText="1"/>
    </xf>
    <xf numFmtId="0" fontId="2" fillId="10" borderId="8" xfId="0" applyFont="1" applyFill="1" applyBorder="1" applyAlignment="1">
      <alignment horizontal="center"/>
    </xf>
    <xf numFmtId="0" fontId="2" fillId="10" borderId="5" xfId="0" applyFont="1" applyFill="1" applyBorder="1" applyAlignment="1">
      <alignment horizontal="center"/>
    </xf>
    <xf numFmtId="0" fontId="0" fillId="5" borderId="21" xfId="0" applyFill="1" applyBorder="1"/>
    <xf numFmtId="0" fontId="0" fillId="5" borderId="0" xfId="0" applyFill="1" applyBorder="1"/>
    <xf numFmtId="0" fontId="0" fillId="4" borderId="0" xfId="0" applyFill="1" applyBorder="1"/>
    <xf numFmtId="0" fontId="0" fillId="4" borderId="12" xfId="0" applyFill="1" applyBorder="1"/>
    <xf numFmtId="0" fontId="0" fillId="4" borderId="19" xfId="0" applyFill="1" applyBorder="1"/>
    <xf numFmtId="0" fontId="0" fillId="4" borderId="17" xfId="0" applyFill="1" applyBorder="1"/>
    <xf numFmtId="0" fontId="16" fillId="0" borderId="0" xfId="7" applyFont="1" applyBorder="1" applyAlignment="1" applyProtection="1">
      <alignment horizontal="right" vertical="center"/>
      <protection locked="0"/>
    </xf>
    <xf numFmtId="0" fontId="15" fillId="0" borderId="0" xfId="7" applyFont="1" applyBorder="1" applyAlignment="1" applyProtection="1">
      <alignment horizontal="centerContinuous"/>
      <protection locked="0"/>
    </xf>
    <xf numFmtId="0" fontId="4" fillId="0" borderId="0" xfId="7" applyFont="1" applyFill="1" applyBorder="1" applyAlignment="1" applyProtection="1">
      <alignment horizontal="left" indent="1"/>
      <protection locked="0"/>
    </xf>
    <xf numFmtId="0" fontId="17" fillId="0" borderId="0" xfId="7" applyFont="1" applyBorder="1" applyAlignment="1" applyProtection="1">
      <alignment horizontal="left" indent="2"/>
      <protection locked="0"/>
    </xf>
    <xf numFmtId="169" fontId="4" fillId="0" borderId="0" xfId="7" applyNumberFormat="1" applyFont="1" applyBorder="1" applyAlignment="1" applyProtection="1">
      <alignment horizontal="left" indent="1"/>
      <protection locked="0"/>
    </xf>
    <xf numFmtId="0" fontId="16" fillId="0" borderId="0" xfId="7" applyFont="1" applyBorder="1" applyAlignment="1" applyProtection="1">
      <alignment horizontal="left" indent="2"/>
      <protection locked="0"/>
    </xf>
    <xf numFmtId="0" fontId="17" fillId="0" borderId="0" xfId="7" applyFont="1" applyBorder="1" applyAlignment="1" applyProtection="1">
      <alignment horizontal="left" indent="3"/>
      <protection locked="0"/>
    </xf>
    <xf numFmtId="0" fontId="4" fillId="0" borderId="0" xfId="7" applyFont="1" applyBorder="1" applyAlignment="1" applyProtection="1">
      <alignment horizontal="left" indent="1"/>
      <protection locked="0"/>
    </xf>
    <xf numFmtId="169" fontId="4" fillId="0" borderId="0" xfId="7" applyNumberFormat="1" applyFont="1" applyBorder="1" applyAlignment="1" applyProtection="1">
      <alignment vertical="center"/>
      <protection locked="0"/>
    </xf>
    <xf numFmtId="0" fontId="14" fillId="11" borderId="0" xfId="7" applyFont="1" applyFill="1" applyBorder="1" applyAlignment="1" applyProtection="1">
      <alignment horizontal="centerContinuous" vertical="center"/>
      <protection locked="0"/>
    </xf>
    <xf numFmtId="0" fontId="4" fillId="0" borderId="0" xfId="7" applyFont="1" applyBorder="1" applyAlignment="1" applyProtection="1">
      <alignment horizontal="left" vertical="top" indent="1"/>
      <protection locked="0"/>
    </xf>
    <xf numFmtId="0" fontId="16" fillId="0" borderId="5" xfId="7" applyFont="1" applyBorder="1" applyAlignment="1" applyProtection="1">
      <alignment horizontal="right" vertical="center"/>
      <protection locked="0"/>
    </xf>
    <xf numFmtId="0" fontId="15" fillId="0" borderId="5" xfId="7" applyFont="1" applyBorder="1" applyAlignment="1" applyProtection="1">
      <alignment horizontal="centerContinuous"/>
      <protection locked="0"/>
    </xf>
    <xf numFmtId="0" fontId="4" fillId="0" borderId="5" xfId="7" applyFont="1" applyBorder="1" applyAlignment="1" applyProtection="1">
      <protection locked="0"/>
    </xf>
    <xf numFmtId="0" fontId="17" fillId="0" borderId="5" xfId="7" applyFont="1" applyBorder="1" applyAlignment="1" applyProtection="1">
      <alignment horizontal="left" indent="1"/>
      <protection locked="0"/>
    </xf>
    <xf numFmtId="0" fontId="16" fillId="0" borderId="5" xfId="7" applyFont="1" applyBorder="1" applyAlignment="1" applyProtection="1">
      <alignment horizontal="left" indent="1"/>
      <protection locked="0"/>
    </xf>
    <xf numFmtId="0" fontId="4" fillId="0" borderId="5" xfId="7" applyFont="1" applyBorder="1" applyAlignment="1" applyProtection="1">
      <alignment vertical="center"/>
      <protection locked="0"/>
    </xf>
    <xf numFmtId="0" fontId="14" fillId="11" borderId="5" xfId="7" applyFont="1" applyFill="1" applyBorder="1" applyAlignment="1" applyProtection="1">
      <alignment horizontal="centerContinuous" vertical="center"/>
      <protection locked="0"/>
    </xf>
    <xf numFmtId="0" fontId="4" fillId="0" borderId="5" xfId="7" applyFont="1" applyBorder="1" applyAlignment="1" applyProtection="1">
      <alignment horizontal="left" vertical="top" indent="1"/>
      <protection locked="0"/>
    </xf>
    <xf numFmtId="0" fontId="4" fillId="0" borderId="5" xfId="7" applyFont="1" applyBorder="1" applyAlignment="1">
      <alignment horizontal="left" indent="1"/>
    </xf>
    <xf numFmtId="0" fontId="4" fillId="9" borderId="5" xfId="7" applyFont="1" applyFill="1" applyBorder="1" applyAlignment="1" applyProtection="1">
      <alignment vertical="center"/>
      <protection locked="0"/>
    </xf>
    <xf numFmtId="0" fontId="18" fillId="9" borderId="0" xfId="7" applyFont="1" applyFill="1" applyBorder="1" applyAlignment="1" applyProtection="1">
      <alignment vertical="top"/>
      <protection locked="0"/>
    </xf>
    <xf numFmtId="0" fontId="4" fillId="0" borderId="18" xfId="7" applyFont="1" applyBorder="1" applyAlignment="1">
      <alignment horizontal="left" indent="1"/>
    </xf>
    <xf numFmtId="169" fontId="4" fillId="0" borderId="12" xfId="7" applyNumberFormat="1" applyFont="1" applyFill="1" applyBorder="1" applyAlignment="1" applyProtection="1">
      <protection locked="0"/>
    </xf>
    <xf numFmtId="169" fontId="16" fillId="0" borderId="17" xfId="7" applyNumberFormat="1" applyFont="1" applyFill="1" applyBorder="1" applyAlignment="1" applyProtection="1"/>
    <xf numFmtId="169" fontId="4" fillId="5" borderId="0" xfId="7" applyNumberFormat="1" applyFont="1" applyFill="1" applyBorder="1" applyAlignment="1" applyProtection="1"/>
    <xf numFmtId="169" fontId="4" fillId="5" borderId="12" xfId="7" applyNumberFormat="1" applyFont="1" applyFill="1" applyBorder="1" applyAlignment="1" applyProtection="1"/>
    <xf numFmtId="169" fontId="4" fillId="4" borderId="0" xfId="7" applyNumberFormat="1" applyFont="1" applyFill="1" applyBorder="1" applyAlignment="1" applyProtection="1"/>
    <xf numFmtId="169" fontId="4" fillId="4" borderId="12" xfId="7" applyNumberFormat="1" applyFont="1" applyFill="1" applyBorder="1" applyAlignment="1" applyProtection="1"/>
    <xf numFmtId="169" fontId="17" fillId="4" borderId="0" xfId="7" applyNumberFormat="1" applyFont="1" applyFill="1" applyBorder="1" applyAlignment="1" applyProtection="1"/>
    <xf numFmtId="169" fontId="17" fillId="4" borderId="12" xfId="7" applyNumberFormat="1" applyFont="1" applyFill="1" applyBorder="1" applyAlignment="1" applyProtection="1"/>
    <xf numFmtId="169" fontId="15" fillId="5" borderId="0" xfId="7" applyNumberFormat="1" applyFont="1" applyFill="1" applyBorder="1" applyAlignment="1" applyProtection="1">
      <protection locked="0"/>
    </xf>
    <xf numFmtId="169" fontId="15" fillId="5" borderId="12" xfId="7" applyNumberFormat="1" applyFont="1" applyFill="1" applyBorder="1" applyAlignment="1" applyProtection="1">
      <protection locked="0"/>
    </xf>
    <xf numFmtId="0" fontId="4" fillId="0" borderId="0" xfId="0" applyFont="1" applyFill="1" applyBorder="1" applyAlignment="1">
      <alignment horizontal="left" vertical="top" indent="1"/>
    </xf>
    <xf numFmtId="0" fontId="4" fillId="0" borderId="27" xfId="0" applyFont="1" applyFill="1" applyBorder="1" applyAlignment="1">
      <alignment horizontal="left" vertical="top" indent="1"/>
    </xf>
    <xf numFmtId="0" fontId="4" fillId="0" borderId="28" xfId="0" applyFont="1" applyFill="1" applyBorder="1" applyAlignment="1">
      <alignment horizontal="left" vertical="top" indent="1"/>
    </xf>
    <xf numFmtId="0" fontId="14" fillId="0" borderId="27" xfId="0" applyFont="1" applyFill="1" applyBorder="1" applyAlignment="1">
      <alignment horizontal="left" vertical="top" indent="1"/>
    </xf>
    <xf numFmtId="0" fontId="16" fillId="0" borderId="27" xfId="0" applyFont="1" applyFill="1" applyBorder="1" applyAlignment="1">
      <alignment horizontal="left" vertical="top" indent="2"/>
    </xf>
    <xf numFmtId="0" fontId="14" fillId="0" borderId="6" xfId="0" applyFont="1" applyFill="1" applyBorder="1" applyAlignment="1">
      <alignment horizontal="left" vertical="top" indent="1"/>
    </xf>
    <xf numFmtId="0" fontId="14" fillId="0" borderId="48" xfId="0" applyFont="1" applyFill="1" applyBorder="1" applyAlignment="1">
      <alignment horizontal="left" vertical="top" indent="1"/>
    </xf>
    <xf numFmtId="0" fontId="4" fillId="0" borderId="0" xfId="12" applyAlignment="1"/>
    <xf numFmtId="0" fontId="4" fillId="0" borderId="0" xfId="12" applyBorder="1" applyAlignment="1"/>
    <xf numFmtId="0" fontId="4" fillId="0" borderId="0" xfId="12" applyFill="1" applyBorder="1" applyAlignment="1"/>
    <xf numFmtId="168" fontId="14" fillId="0" borderId="0" xfId="12" applyNumberFormat="1" applyFont="1" applyFill="1" applyBorder="1" applyAlignment="1">
      <alignment horizontal="right"/>
    </xf>
    <xf numFmtId="49" fontId="15" fillId="0" borderId="0" xfId="12" applyNumberFormat="1" applyFont="1" applyBorder="1" applyAlignment="1"/>
    <xf numFmtId="0" fontId="27" fillId="0" borderId="0" xfId="12" applyNumberFormat="1" applyFont="1" applyFill="1" applyBorder="1" applyAlignment="1">
      <alignment horizontal="center" vertical="center"/>
    </xf>
    <xf numFmtId="0" fontId="4" fillId="0" borderId="49" xfId="12" applyNumberFormat="1" applyFont="1" applyBorder="1" applyAlignment="1">
      <alignment horizontal="left"/>
    </xf>
    <xf numFmtId="0" fontId="4" fillId="0" borderId="49" xfId="12" applyNumberFormat="1" applyFont="1" applyBorder="1" applyAlignment="1">
      <alignment horizontal="left" indent="1"/>
    </xf>
    <xf numFmtId="0" fontId="4" fillId="0" borderId="50" xfId="12" applyNumberFormat="1" applyFont="1" applyBorder="1" applyAlignment="1">
      <alignment horizontal="left" indent="1"/>
    </xf>
    <xf numFmtId="169" fontId="4" fillId="0" borderId="51" xfId="12" applyNumberFormat="1" applyFont="1" applyFill="1" applyBorder="1" applyAlignment="1">
      <alignment horizontal="right"/>
    </xf>
    <xf numFmtId="169" fontId="4" fillId="0" borderId="0" xfId="12" applyNumberFormat="1" applyFont="1" applyFill="1" applyBorder="1" applyAlignment="1">
      <alignment horizontal="right"/>
    </xf>
    <xf numFmtId="49" fontId="4" fillId="0" borderId="0" xfId="12" applyNumberFormat="1" applyBorder="1" applyAlignment="1"/>
    <xf numFmtId="0" fontId="4" fillId="0" borderId="49" xfId="12" applyNumberFormat="1" applyFont="1" applyBorder="1" applyAlignment="1"/>
    <xf numFmtId="0" fontId="4" fillId="0" borderId="50" xfId="12" applyNumberFormat="1" applyFont="1" applyBorder="1" applyAlignment="1">
      <alignment horizontal="left"/>
    </xf>
    <xf numFmtId="0" fontId="4" fillId="0" borderId="50" xfId="12" applyNumberFormat="1" applyFont="1" applyBorder="1" applyAlignment="1"/>
    <xf numFmtId="49" fontId="14" fillId="0" borderId="0" xfId="12" applyNumberFormat="1" applyFont="1" applyBorder="1" applyAlignment="1">
      <alignment horizontal="right"/>
    </xf>
    <xf numFmtId="169" fontId="14" fillId="0" borderId="0" xfId="12" applyNumberFormat="1" applyFont="1" applyFill="1" applyBorder="1" applyAlignment="1">
      <alignment horizontal="right"/>
    </xf>
    <xf numFmtId="49" fontId="4" fillId="0" borderId="0" xfId="12" applyNumberFormat="1" applyFont="1" applyBorder="1" applyAlignment="1"/>
    <xf numFmtId="169" fontId="4" fillId="0" borderId="0" xfId="12" applyNumberFormat="1" applyFont="1" applyFill="1" applyBorder="1" applyAlignment="1"/>
    <xf numFmtId="0" fontId="27" fillId="0" borderId="0" xfId="12" applyNumberFormat="1" applyFont="1" applyBorder="1" applyAlignment="1">
      <alignment horizontal="right"/>
    </xf>
    <xf numFmtId="169" fontId="31" fillId="15" borderId="0" xfId="12" applyNumberFormat="1" applyFont="1" applyFill="1" applyBorder="1" applyAlignment="1" applyProtection="1">
      <alignment horizontal="right" vertical="center" indent="1"/>
      <protection locked="0"/>
    </xf>
    <xf numFmtId="169" fontId="31" fillId="15" borderId="0" xfId="12" applyNumberFormat="1" applyFont="1" applyFill="1" applyBorder="1" applyAlignment="1" applyProtection="1">
      <alignment horizontal="center" vertical="center"/>
      <protection locked="0"/>
    </xf>
    <xf numFmtId="169" fontId="27" fillId="5" borderId="21" xfId="12" applyNumberFormat="1" applyFont="1" applyFill="1" applyBorder="1" applyAlignment="1"/>
    <xf numFmtId="169" fontId="4" fillId="4" borderId="49" xfId="12" applyNumberFormat="1" applyFont="1" applyFill="1" applyBorder="1" applyAlignment="1">
      <alignment horizontal="right"/>
    </xf>
    <xf numFmtId="169" fontId="28" fillId="4" borderId="49" xfId="12" applyNumberFormat="1" applyFont="1" applyFill="1" applyBorder="1" applyAlignment="1">
      <alignment horizontal="right"/>
    </xf>
    <xf numFmtId="169" fontId="4" fillId="4" borderId="50" xfId="12" applyNumberFormat="1" applyFont="1" applyFill="1" applyBorder="1" applyAlignment="1">
      <alignment horizontal="right"/>
    </xf>
    <xf numFmtId="0" fontId="27" fillId="3" borderId="0" xfId="12" applyNumberFormat="1" applyFont="1" applyFill="1" applyBorder="1" applyAlignment="1">
      <alignment horizontal="center" vertical="center"/>
    </xf>
    <xf numFmtId="169" fontId="4" fillId="6" borderId="49" xfId="12" applyNumberFormat="1" applyFont="1" applyFill="1" applyBorder="1" applyAlignment="1">
      <alignment horizontal="right"/>
    </xf>
    <xf numFmtId="169" fontId="28" fillId="6" borderId="49" xfId="12" applyNumberFormat="1" applyFont="1" applyFill="1" applyBorder="1" applyAlignment="1">
      <alignment horizontal="right"/>
    </xf>
    <xf numFmtId="169" fontId="4" fillId="6" borderId="50" xfId="12" applyNumberFormat="1" applyFont="1" applyFill="1" applyBorder="1" applyAlignment="1">
      <alignment horizontal="right"/>
    </xf>
    <xf numFmtId="169" fontId="29" fillId="6" borderId="49" xfId="12" applyNumberFormat="1" applyFont="1" applyFill="1" applyBorder="1" applyAlignment="1">
      <alignment horizontal="right"/>
    </xf>
    <xf numFmtId="169" fontId="4" fillId="3" borderId="51" xfId="12" applyNumberFormat="1" applyFont="1" applyFill="1" applyBorder="1" applyAlignment="1">
      <alignment horizontal="right"/>
    </xf>
    <xf numFmtId="169" fontId="33" fillId="4" borderId="49" xfId="12" applyNumberFormat="1" applyFont="1" applyFill="1" applyBorder="1" applyAlignment="1">
      <alignment horizontal="right"/>
    </xf>
    <xf numFmtId="0" fontId="4" fillId="0" borderId="8" xfId="12" applyBorder="1" applyAlignment="1"/>
    <xf numFmtId="0" fontId="17" fillId="0" borderId="9" xfId="13" applyNumberFormat="1" applyFont="1" applyBorder="1" applyAlignment="1">
      <alignment horizontal="right"/>
    </xf>
    <xf numFmtId="0" fontId="14" fillId="0" borderId="5" xfId="12" applyNumberFormat="1" applyFont="1" applyBorder="1" applyAlignment="1"/>
    <xf numFmtId="0" fontId="27" fillId="0" borderId="12" xfId="12" applyNumberFormat="1" applyFont="1" applyFill="1" applyBorder="1" applyAlignment="1">
      <alignment horizontal="center" vertical="center"/>
    </xf>
    <xf numFmtId="0" fontId="4" fillId="0" borderId="5" xfId="12" applyFont="1" applyBorder="1" applyAlignment="1"/>
    <xf numFmtId="169" fontId="33" fillId="4" borderId="52" xfId="12" applyNumberFormat="1" applyFont="1" applyFill="1" applyBorder="1" applyAlignment="1">
      <alignment horizontal="right"/>
    </xf>
    <xf numFmtId="0" fontId="30" fillId="0" borderId="0" xfId="12" applyNumberFormat="1" applyFont="1" applyBorder="1" applyAlignment="1"/>
    <xf numFmtId="169" fontId="4" fillId="0" borderId="53" xfId="12" applyNumberFormat="1" applyFont="1" applyFill="1" applyBorder="1" applyAlignment="1">
      <alignment horizontal="right"/>
    </xf>
    <xf numFmtId="169" fontId="4" fillId="4" borderId="52" xfId="12" applyNumberFormat="1" applyFont="1" applyFill="1" applyBorder="1" applyAlignment="1">
      <alignment horizontal="right"/>
    </xf>
    <xf numFmtId="0" fontId="4" fillId="0" borderId="5" xfId="12" applyBorder="1" applyAlignment="1"/>
    <xf numFmtId="169" fontId="4" fillId="4" borderId="54" xfId="12" applyNumberFormat="1" applyFont="1" applyFill="1" applyBorder="1" applyAlignment="1">
      <alignment horizontal="right"/>
    </xf>
    <xf numFmtId="49" fontId="4" fillId="0" borderId="5" xfId="12" applyNumberFormat="1" applyBorder="1" applyAlignment="1"/>
    <xf numFmtId="169" fontId="4" fillId="0" borderId="12" xfId="12" applyNumberFormat="1" applyFont="1" applyFill="1" applyBorder="1" applyAlignment="1">
      <alignment horizontal="right"/>
    </xf>
    <xf numFmtId="0" fontId="14" fillId="0" borderId="0" xfId="12" applyNumberFormat="1" applyFont="1" applyBorder="1" applyAlignment="1">
      <alignment horizontal="right"/>
    </xf>
    <xf numFmtId="169" fontId="27" fillId="5" borderId="36" xfId="12" applyNumberFormat="1" applyFont="1" applyFill="1" applyBorder="1" applyAlignment="1"/>
    <xf numFmtId="169" fontId="28" fillId="4" borderId="52" xfId="12" applyNumberFormat="1" applyFont="1" applyFill="1" applyBorder="1" applyAlignment="1">
      <alignment horizontal="right"/>
    </xf>
    <xf numFmtId="49" fontId="14" fillId="0" borderId="5" xfId="12" applyNumberFormat="1" applyFont="1" applyBorder="1" applyAlignment="1">
      <alignment horizontal="right"/>
    </xf>
    <xf numFmtId="169" fontId="14" fillId="0" borderId="12" xfId="12" applyNumberFormat="1" applyFont="1" applyFill="1" applyBorder="1" applyAlignment="1">
      <alignment horizontal="right"/>
    </xf>
    <xf numFmtId="0" fontId="4" fillId="14" borderId="5" xfId="12" applyFill="1" applyBorder="1" applyAlignment="1"/>
    <xf numFmtId="0" fontId="14" fillId="14" borderId="0" xfId="12" applyNumberFormat="1" applyFont="1" applyFill="1" applyBorder="1" applyAlignment="1">
      <alignment horizontal="right"/>
    </xf>
    <xf numFmtId="169" fontId="4" fillId="0" borderId="12" xfId="12" applyNumberFormat="1" applyFont="1" applyFill="1" applyBorder="1" applyAlignment="1"/>
    <xf numFmtId="0" fontId="4" fillId="0" borderId="12" xfId="12" applyFill="1" applyBorder="1" applyAlignment="1"/>
    <xf numFmtId="0" fontId="4" fillId="15" borderId="5" xfId="12" applyFill="1" applyBorder="1" applyAlignment="1"/>
    <xf numFmtId="169" fontId="31" fillId="15" borderId="12" xfId="12" applyNumberFormat="1" applyFont="1" applyFill="1" applyBorder="1" applyAlignment="1" applyProtection="1">
      <alignment horizontal="center" vertical="center"/>
      <protection locked="0"/>
    </xf>
    <xf numFmtId="0" fontId="4" fillId="15" borderId="18" xfId="12" applyFill="1" applyBorder="1" applyAlignment="1"/>
    <xf numFmtId="169" fontId="31" fillId="15" borderId="19" xfId="12" applyNumberFormat="1" applyFont="1" applyFill="1" applyBorder="1" applyAlignment="1" applyProtection="1">
      <alignment horizontal="right" vertical="center" indent="1"/>
      <protection locked="0"/>
    </xf>
    <xf numFmtId="168" fontId="32" fillId="15" borderId="19" xfId="12" applyNumberFormat="1" applyFont="1" applyFill="1" applyBorder="1" applyAlignment="1" applyProtection="1">
      <alignment horizontal="center" vertical="center"/>
      <protection locked="0"/>
    </xf>
    <xf numFmtId="168" fontId="32" fillId="15" borderId="17" xfId="12" applyNumberFormat="1" applyFont="1" applyFill="1" applyBorder="1" applyAlignment="1" applyProtection="1">
      <alignment horizontal="center" vertical="center"/>
      <protection locked="0"/>
    </xf>
    <xf numFmtId="169" fontId="4" fillId="6" borderId="55" xfId="12" applyNumberFormat="1" applyFont="1" applyFill="1" applyBorder="1" applyAlignment="1">
      <alignment horizontal="right"/>
    </xf>
    <xf numFmtId="169" fontId="28" fillId="6" borderId="55" xfId="12" applyNumberFormat="1" applyFont="1" applyFill="1" applyBorder="1" applyAlignment="1">
      <alignment horizontal="right"/>
    </xf>
    <xf numFmtId="169" fontId="29" fillId="6" borderId="55" xfId="12" applyNumberFormat="1" applyFont="1" applyFill="1" applyBorder="1" applyAlignment="1">
      <alignment horizontal="right"/>
    </xf>
    <xf numFmtId="169" fontId="4" fillId="3" borderId="56" xfId="12" applyNumberFormat="1" applyFont="1" applyFill="1" applyBorder="1" applyAlignment="1">
      <alignment horizontal="right"/>
    </xf>
    <xf numFmtId="169" fontId="4" fillId="6" borderId="57" xfId="12" applyNumberFormat="1" applyFont="1" applyFill="1" applyBorder="1" applyAlignment="1">
      <alignment horizontal="right"/>
    </xf>
    <xf numFmtId="169" fontId="4" fillId="0" borderId="23" xfId="12" applyNumberFormat="1" applyFont="1" applyFill="1" applyBorder="1" applyAlignment="1">
      <alignment horizontal="right"/>
    </xf>
    <xf numFmtId="169" fontId="27" fillId="5" borderId="20" xfId="12" applyNumberFormat="1" applyFont="1" applyFill="1" applyBorder="1" applyAlignment="1"/>
    <xf numFmtId="0" fontId="27" fillId="0" borderId="23" xfId="12" applyNumberFormat="1" applyFont="1" applyFill="1" applyBorder="1" applyAlignment="1">
      <alignment horizontal="center" vertical="center"/>
    </xf>
    <xf numFmtId="169" fontId="14" fillId="0" borderId="23" xfId="12" applyNumberFormat="1" applyFont="1" applyFill="1" applyBorder="1" applyAlignment="1">
      <alignment horizontal="right"/>
    </xf>
    <xf numFmtId="169" fontId="4" fillId="0" borderId="23" xfId="12" applyNumberFormat="1" applyFont="1" applyFill="1" applyBorder="1" applyAlignment="1"/>
    <xf numFmtId="0" fontId="4" fillId="0" borderId="23" xfId="12" applyFill="1" applyBorder="1" applyAlignment="1"/>
    <xf numFmtId="169" fontId="31" fillId="15" borderId="23" xfId="12" applyNumberFormat="1" applyFont="1" applyFill="1" applyBorder="1" applyAlignment="1" applyProtection="1">
      <alignment horizontal="center" vertical="center"/>
      <protection locked="0"/>
    </xf>
    <xf numFmtId="168" fontId="32" fillId="15" borderId="32" xfId="12" applyNumberFormat="1" applyFont="1" applyFill="1" applyBorder="1" applyAlignment="1" applyProtection="1">
      <alignment horizontal="center" vertical="center"/>
      <protection locked="0"/>
    </xf>
    <xf numFmtId="169" fontId="27" fillId="14" borderId="20" xfId="12" applyNumberFormat="1" applyFont="1" applyFill="1" applyBorder="1" applyAlignment="1"/>
    <xf numFmtId="169" fontId="27" fillId="14" borderId="21" xfId="12" applyNumberFormat="1" applyFont="1" applyFill="1" applyBorder="1" applyAlignment="1"/>
    <xf numFmtId="169" fontId="27" fillId="14" borderId="36" xfId="12" applyNumberFormat="1" applyFont="1" applyFill="1" applyBorder="1" applyAlignment="1"/>
    <xf numFmtId="0" fontId="34" fillId="0" borderId="0" xfId="7" applyFont="1" applyBorder="1" applyAlignment="1" applyProtection="1">
      <alignment vertical="top"/>
      <protection locked="0"/>
    </xf>
    <xf numFmtId="0" fontId="4" fillId="0" borderId="0" xfId="7" applyFont="1" applyFill="1" applyBorder="1" applyAlignment="1" applyProtection="1">
      <alignment vertical="top"/>
      <protection locked="0"/>
    </xf>
    <xf numFmtId="168" fontId="4" fillId="0" borderId="0" xfId="7" applyNumberFormat="1" applyFont="1" applyBorder="1" applyAlignment="1" applyProtection="1">
      <alignment vertical="top"/>
      <protection locked="0"/>
    </xf>
    <xf numFmtId="169" fontId="4" fillId="0" borderId="0" xfId="7" applyNumberFormat="1" applyFont="1" applyBorder="1" applyAlignment="1" applyProtection="1">
      <alignment vertical="top"/>
      <protection locked="0"/>
    </xf>
    <xf numFmtId="3" fontId="4" fillId="0" borderId="0" xfId="7" applyNumberFormat="1" applyFont="1" applyBorder="1" applyAlignment="1" applyProtection="1">
      <alignment vertical="top"/>
      <protection locked="0"/>
    </xf>
    <xf numFmtId="0" fontId="4" fillId="0" borderId="12" xfId="7" applyFont="1" applyBorder="1" applyAlignment="1" applyProtection="1">
      <alignment vertical="top"/>
      <protection locked="0"/>
    </xf>
    <xf numFmtId="0" fontId="4" fillId="0" borderId="0" xfId="7" applyFont="1" applyBorder="1" applyAlignment="1" applyProtection="1">
      <protection locked="0"/>
    </xf>
    <xf numFmtId="0" fontId="4" fillId="0" borderId="0" xfId="7" applyFont="1" applyFill="1" applyBorder="1" applyAlignment="1" applyProtection="1">
      <protection locked="0"/>
    </xf>
    <xf numFmtId="0" fontId="15" fillId="0" borderId="5" xfId="7" applyFont="1" applyBorder="1" applyAlignment="1" applyProtection="1">
      <protection locked="0"/>
    </xf>
    <xf numFmtId="0" fontId="15" fillId="0" borderId="0" xfId="7" applyFont="1" applyBorder="1" applyAlignment="1" applyProtection="1">
      <protection locked="0"/>
    </xf>
    <xf numFmtId="0" fontId="4" fillId="0" borderId="0" xfId="7" applyFont="1" applyBorder="1" applyAlignment="1" applyProtection="1">
      <alignment vertical="center"/>
      <protection locked="0"/>
    </xf>
    <xf numFmtId="0" fontId="4" fillId="0" borderId="12" xfId="7" applyFont="1" applyBorder="1" applyAlignment="1" applyProtection="1">
      <alignment vertical="center"/>
      <protection locked="0"/>
    </xf>
    <xf numFmtId="0" fontId="4" fillId="0" borderId="5" xfId="7" applyFont="1" applyBorder="1" applyAlignment="1" applyProtection="1">
      <alignment horizontal="left" indent="1"/>
      <protection locked="0"/>
    </xf>
    <xf numFmtId="169" fontId="14" fillId="0" borderId="0" xfId="7" applyNumberFormat="1" applyFont="1" applyBorder="1" applyAlignment="1" applyProtection="1">
      <alignment horizontal="center" vertical="center"/>
      <protection locked="0"/>
    </xf>
    <xf numFmtId="169" fontId="14" fillId="0" borderId="12" xfId="7" applyNumberFormat="1" applyFont="1" applyBorder="1" applyAlignment="1" applyProtection="1">
      <alignment horizontal="center" vertical="center"/>
      <protection locked="0"/>
    </xf>
    <xf numFmtId="0" fontId="4" fillId="9" borderId="0" xfId="7" applyFont="1" applyFill="1" applyBorder="1" applyAlignment="1" applyProtection="1">
      <alignment vertical="top"/>
      <protection locked="0"/>
    </xf>
    <xf numFmtId="0" fontId="4" fillId="9" borderId="12" xfId="7" applyFont="1" applyFill="1" applyBorder="1" applyAlignment="1" applyProtection="1">
      <alignment vertical="top"/>
      <protection locked="0"/>
    </xf>
    <xf numFmtId="0" fontId="36" fillId="0" borderId="0" xfId="7" applyFont="1" applyFill="1" applyBorder="1" applyAlignment="1" applyProtection="1">
      <alignment vertical="center"/>
      <protection locked="0"/>
    </xf>
    <xf numFmtId="0" fontId="36" fillId="0" borderId="12" xfId="7" applyFont="1" applyFill="1" applyBorder="1" applyAlignment="1" applyProtection="1">
      <alignment vertical="center"/>
      <protection locked="0"/>
    </xf>
    <xf numFmtId="169" fontId="4" fillId="0" borderId="12" xfId="7" applyNumberFormat="1" applyFont="1" applyBorder="1" applyAlignment="1" applyProtection="1">
      <alignment vertical="top"/>
      <protection locked="0"/>
    </xf>
    <xf numFmtId="0" fontId="4" fillId="0" borderId="19" xfId="7" applyFont="1" applyBorder="1" applyAlignment="1" applyProtection="1">
      <alignment vertical="top"/>
      <protection locked="0"/>
    </xf>
    <xf numFmtId="169" fontId="4" fillId="0" borderId="19" xfId="7" applyNumberFormat="1" applyFont="1" applyBorder="1" applyAlignment="1" applyProtection="1">
      <alignment vertical="top"/>
      <protection locked="0"/>
    </xf>
    <xf numFmtId="169" fontId="4" fillId="0" borderId="17" xfId="7" applyNumberFormat="1" applyFont="1" applyBorder="1" applyAlignment="1" applyProtection="1">
      <alignment vertical="top"/>
      <protection locked="0"/>
    </xf>
    <xf numFmtId="0" fontId="6" fillId="0" borderId="0" xfId="0" applyFont="1"/>
    <xf numFmtId="0" fontId="33" fillId="0" borderId="24" xfId="0" applyFont="1" applyBorder="1" applyAlignment="1">
      <alignment horizontal="left"/>
    </xf>
    <xf numFmtId="0" fontId="6" fillId="5" borderId="21" xfId="0" applyFont="1" applyFill="1" applyBorder="1"/>
    <xf numFmtId="0" fontId="6" fillId="5" borderId="0" xfId="0" applyFont="1" applyFill="1" applyBorder="1"/>
    <xf numFmtId="0" fontId="6" fillId="5" borderId="24" xfId="0" applyFont="1" applyFill="1" applyBorder="1"/>
    <xf numFmtId="0" fontId="6" fillId="5" borderId="14" xfId="0" applyFont="1" applyFill="1" applyBorder="1"/>
    <xf numFmtId="0" fontId="6" fillId="5" borderId="39" xfId="0" applyFont="1" applyFill="1" applyBorder="1"/>
    <xf numFmtId="0" fontId="6" fillId="5" borderId="40" xfId="0" applyFont="1" applyFill="1" applyBorder="1"/>
    <xf numFmtId="0" fontId="6" fillId="0" borderId="35" xfId="0" applyFont="1" applyBorder="1"/>
    <xf numFmtId="0" fontId="33" fillId="0" borderId="0" xfId="0" applyFont="1" applyBorder="1" applyAlignment="1">
      <alignment horizontal="left"/>
    </xf>
    <xf numFmtId="0" fontId="6" fillId="4" borderId="0" xfId="0" applyFont="1" applyFill="1" applyBorder="1"/>
    <xf numFmtId="0" fontId="6" fillId="4" borderId="12" xfId="0" applyFont="1" applyFill="1" applyBorder="1"/>
    <xf numFmtId="0" fontId="33" fillId="0" borderId="0" xfId="0" applyFont="1" applyBorder="1" applyAlignment="1">
      <alignment horizontal="left" wrapText="1"/>
    </xf>
    <xf numFmtId="0" fontId="6" fillId="4" borderId="19" xfId="0" applyFont="1" applyFill="1" applyBorder="1"/>
    <xf numFmtId="0" fontId="6" fillId="4" borderId="17" xfId="0" applyFont="1" applyFill="1" applyBorder="1"/>
    <xf numFmtId="0" fontId="40" fillId="0" borderId="0" xfId="0" applyFont="1" applyBorder="1"/>
    <xf numFmtId="0" fontId="0" fillId="14" borderId="0" xfId="0" applyFill="1" applyBorder="1"/>
    <xf numFmtId="0" fontId="0" fillId="14" borderId="23" xfId="0" applyFill="1" applyBorder="1"/>
    <xf numFmtId="0" fontId="40" fillId="0" borderId="8" xfId="0" applyFont="1" applyBorder="1"/>
    <xf numFmtId="0" fontId="39" fillId="0" borderId="61" xfId="12" applyNumberFormat="1" applyFont="1" applyBorder="1" applyAlignment="1">
      <alignment horizontal="left"/>
    </xf>
    <xf numFmtId="0" fontId="40" fillId="0" borderId="5" xfId="0" applyFont="1" applyBorder="1"/>
    <xf numFmtId="0" fontId="41" fillId="14" borderId="5" xfId="0" applyFont="1" applyFill="1" applyBorder="1"/>
    <xf numFmtId="0" fontId="0" fillId="14" borderId="12" xfId="0" applyFill="1" applyBorder="1"/>
    <xf numFmtId="0" fontId="41" fillId="14" borderId="18" xfId="0" applyFont="1" applyFill="1" applyBorder="1"/>
    <xf numFmtId="0" fontId="2" fillId="14" borderId="32" xfId="0" applyFont="1" applyFill="1" applyBorder="1"/>
    <xf numFmtId="0" fontId="2" fillId="14" borderId="19" xfId="0" applyFont="1" applyFill="1" applyBorder="1"/>
    <xf numFmtId="0" fontId="2" fillId="14" borderId="17" xfId="0" applyFont="1" applyFill="1" applyBorder="1"/>
    <xf numFmtId="0" fontId="44" fillId="0" borderId="0" xfId="0" applyFont="1" applyAlignment="1">
      <alignment horizontal="center" vertical="center"/>
    </xf>
    <xf numFmtId="0" fontId="33" fillId="0" borderId="0" xfId="0" applyFont="1" applyAlignment="1">
      <alignment horizontal="left"/>
    </xf>
    <xf numFmtId="0" fontId="33" fillId="0" borderId="34" xfId="0" applyFont="1" applyBorder="1" applyAlignment="1">
      <alignment horizontal="left" textRotation="90"/>
    </xf>
    <xf numFmtId="0" fontId="33" fillId="0" borderId="34" xfId="0" applyFont="1" applyBorder="1" applyAlignment="1">
      <alignment horizontal="left"/>
    </xf>
    <xf numFmtId="0" fontId="33" fillId="0" borderId="21" xfId="0" applyFont="1" applyBorder="1" applyAlignment="1">
      <alignment horizontal="left"/>
    </xf>
    <xf numFmtId="0" fontId="33" fillId="0" borderId="22" xfId="0" applyFont="1" applyBorder="1" applyAlignment="1">
      <alignment horizontal="left"/>
    </xf>
    <xf numFmtId="0" fontId="33" fillId="0" borderId="15" xfId="0" applyFont="1" applyBorder="1" applyAlignment="1">
      <alignment horizontal="left"/>
    </xf>
    <xf numFmtId="0" fontId="33" fillId="0" borderId="16" xfId="0" applyFont="1" applyBorder="1" applyAlignment="1">
      <alignment horizontal="left"/>
    </xf>
    <xf numFmtId="0" fontId="45" fillId="0" borderId="34" xfId="0" applyFont="1" applyBorder="1" applyAlignment="1">
      <alignment horizontal="left"/>
    </xf>
    <xf numFmtId="0" fontId="33" fillId="5" borderId="0" xfId="0" applyFont="1" applyFill="1" applyBorder="1" applyAlignment="1">
      <alignment horizontal="left"/>
    </xf>
    <xf numFmtId="0" fontId="45" fillId="0" borderId="0" xfId="0" applyFont="1" applyAlignment="1">
      <alignment horizontal="left"/>
    </xf>
    <xf numFmtId="0" fontId="46" fillId="5" borderId="34" xfId="0" applyFont="1" applyFill="1" applyBorder="1" applyAlignment="1">
      <alignment horizontal="left"/>
    </xf>
    <xf numFmtId="0" fontId="46" fillId="5" borderId="0" xfId="0" applyFont="1" applyFill="1" applyBorder="1" applyAlignment="1">
      <alignment horizontal="left"/>
    </xf>
    <xf numFmtId="0" fontId="46" fillId="5" borderId="24" xfId="0" applyFont="1" applyFill="1" applyBorder="1" applyAlignment="1">
      <alignment horizontal="left"/>
    </xf>
    <xf numFmtId="0" fontId="46" fillId="5" borderId="38" xfId="0" applyFont="1" applyFill="1" applyBorder="1" applyAlignment="1">
      <alignment horizontal="left"/>
    </xf>
    <xf numFmtId="0" fontId="46" fillId="5" borderId="33" xfId="0" applyFont="1" applyFill="1" applyBorder="1" applyAlignment="1">
      <alignment horizontal="left"/>
    </xf>
    <xf numFmtId="0" fontId="46" fillId="5" borderId="19" xfId="0" applyFont="1" applyFill="1" applyBorder="1" applyAlignment="1">
      <alignment horizontal="left"/>
    </xf>
    <xf numFmtId="0" fontId="33" fillId="0" borderId="0" xfId="0" applyFont="1" applyAlignment="1">
      <alignment horizontal="center" vertical="center" wrapText="1"/>
    </xf>
    <xf numFmtId="0" fontId="33" fillId="0" borderId="0" xfId="0" applyFont="1"/>
    <xf numFmtId="0" fontId="33" fillId="6" borderId="0" xfId="0" applyFont="1" applyFill="1" applyBorder="1"/>
    <xf numFmtId="0" fontId="33" fillId="4" borderId="0" xfId="0" applyFont="1" applyFill="1" applyBorder="1"/>
    <xf numFmtId="0" fontId="33" fillId="4" borderId="12" xfId="0" applyFont="1" applyFill="1" applyBorder="1"/>
    <xf numFmtId="0" fontId="33" fillId="5" borderId="0" xfId="0" applyFont="1" applyFill="1" applyBorder="1"/>
    <xf numFmtId="0" fontId="33" fillId="5" borderId="12" xfId="0" applyFont="1" applyFill="1" applyBorder="1"/>
    <xf numFmtId="0" fontId="33" fillId="0" borderId="42" xfId="0" applyFont="1" applyBorder="1" applyAlignment="1">
      <alignment horizontal="left"/>
    </xf>
    <xf numFmtId="0" fontId="33" fillId="6" borderId="15" xfId="0" applyFont="1" applyFill="1" applyBorder="1"/>
    <xf numFmtId="0" fontId="33" fillId="5" borderId="15" xfId="0" applyFont="1" applyFill="1" applyBorder="1"/>
    <xf numFmtId="0" fontId="33" fillId="5" borderId="35" xfId="0" applyFont="1" applyFill="1" applyBorder="1"/>
    <xf numFmtId="0" fontId="33" fillId="0" borderId="43" xfId="0" applyFont="1" applyBorder="1" applyAlignment="1">
      <alignment horizontal="left"/>
    </xf>
    <xf numFmtId="0" fontId="33" fillId="6" borderId="39" xfId="0" applyFont="1" applyFill="1" applyBorder="1"/>
    <xf numFmtId="0" fontId="33" fillId="5" borderId="39" xfId="0" applyFont="1" applyFill="1" applyBorder="1"/>
    <xf numFmtId="0" fontId="33" fillId="5" borderId="44" xfId="0" applyFont="1" applyFill="1" applyBorder="1"/>
    <xf numFmtId="0" fontId="33" fillId="4" borderId="39" xfId="0" applyFont="1" applyFill="1" applyBorder="1"/>
    <xf numFmtId="0" fontId="33" fillId="4" borderId="44" xfId="0" applyFont="1" applyFill="1" applyBorder="1"/>
    <xf numFmtId="0" fontId="33" fillId="0" borderId="45" xfId="0" applyFont="1" applyBorder="1" applyAlignment="1">
      <alignment horizontal="left"/>
    </xf>
    <xf numFmtId="0" fontId="33" fillId="6" borderId="46" xfId="0" applyFont="1" applyFill="1" applyBorder="1"/>
    <xf numFmtId="0" fontId="33" fillId="4" borderId="46" xfId="0" applyFont="1" applyFill="1" applyBorder="1"/>
    <xf numFmtId="0" fontId="33" fillId="4" borderId="47" xfId="0" applyFont="1" applyFill="1" applyBorder="1"/>
    <xf numFmtId="0" fontId="0" fillId="5" borderId="36" xfId="0" applyFill="1" applyBorder="1"/>
    <xf numFmtId="0" fontId="0" fillId="5" borderId="12" xfId="0" applyFill="1" applyBorder="1"/>
    <xf numFmtId="0" fontId="51" fillId="8" borderId="0" xfId="0" applyFont="1" applyFill="1" applyAlignment="1">
      <alignment horizontal="center" vertical="center" wrapText="1"/>
    </xf>
    <xf numFmtId="0" fontId="51" fillId="8" borderId="0" xfId="0" applyFont="1" applyFill="1"/>
    <xf numFmtId="0" fontId="50" fillId="8" borderId="0" xfId="0" applyFont="1" applyFill="1" applyBorder="1" applyAlignment="1">
      <alignment horizontal="center" vertical="center"/>
    </xf>
    <xf numFmtId="0" fontId="44" fillId="0" borderId="0" xfId="0" applyFont="1" applyBorder="1" applyAlignment="1">
      <alignment horizontal="center" vertical="center"/>
    </xf>
    <xf numFmtId="0" fontId="52" fillId="8" borderId="0" xfId="0" applyFont="1" applyFill="1"/>
    <xf numFmtId="0" fontId="48" fillId="0" borderId="0" xfId="7" applyNumberFormat="1" applyFont="1" applyBorder="1" applyAlignment="1">
      <alignment horizontal="center" vertical="center"/>
    </xf>
    <xf numFmtId="0" fontId="35" fillId="0" borderId="0" xfId="7" applyFont="1" applyFill="1" applyBorder="1" applyAlignment="1" applyProtection="1">
      <alignment horizontal="center" vertical="center"/>
      <protection locked="0"/>
    </xf>
    <xf numFmtId="0" fontId="54" fillId="8" borderId="0" xfId="7" applyFont="1" applyFill="1" applyBorder="1" applyAlignment="1" applyProtection="1">
      <alignment vertical="top"/>
      <protection locked="0"/>
    </xf>
    <xf numFmtId="0" fontId="51" fillId="8" borderId="0" xfId="7" applyFont="1" applyFill="1" applyBorder="1" applyAlignment="1" applyProtection="1">
      <alignment vertical="top"/>
      <protection locked="0"/>
    </xf>
    <xf numFmtId="169" fontId="51" fillId="8" borderId="0" xfId="7" applyNumberFormat="1" applyFont="1" applyFill="1" applyBorder="1" applyAlignment="1" applyProtection="1">
      <alignment vertical="top"/>
      <protection locked="0"/>
    </xf>
    <xf numFmtId="168" fontId="51" fillId="8" borderId="0" xfId="7" applyNumberFormat="1" applyFont="1" applyFill="1" applyBorder="1" applyAlignment="1" applyProtection="1">
      <alignment vertical="top"/>
      <protection locked="0"/>
    </xf>
    <xf numFmtId="0" fontId="20" fillId="16" borderId="8" xfId="7" applyFont="1" applyFill="1" applyBorder="1" applyAlignment="1" applyProtection="1">
      <alignment horizontal="centerContinuous" vertical="center"/>
      <protection locked="0"/>
    </xf>
    <xf numFmtId="14" fontId="21" fillId="16" borderId="9" xfId="7" applyNumberFormat="1" applyFont="1" applyFill="1" applyBorder="1" applyAlignment="1" applyProtection="1">
      <alignment horizontal="center" vertical="center" wrapText="1"/>
      <protection locked="0"/>
    </xf>
    <xf numFmtId="14" fontId="21" fillId="16" borderId="10" xfId="7" applyNumberFormat="1" applyFont="1" applyFill="1" applyBorder="1" applyAlignment="1" applyProtection="1">
      <alignment horizontal="center" vertical="center" wrapText="1"/>
      <protection locked="0"/>
    </xf>
    <xf numFmtId="0" fontId="20" fillId="16" borderId="9" xfId="7" applyFont="1" applyFill="1" applyBorder="1" applyAlignment="1" applyProtection="1">
      <alignment horizontal="centerContinuous" vertical="center"/>
      <protection locked="0"/>
    </xf>
    <xf numFmtId="14" fontId="21" fillId="16" borderId="41" xfId="7" applyNumberFormat="1" applyFont="1" applyFill="1" applyBorder="1" applyAlignment="1" applyProtection="1">
      <alignment horizontal="center" vertical="center" wrapText="1"/>
      <protection locked="0"/>
    </xf>
    <xf numFmtId="14" fontId="21" fillId="16" borderId="29" xfId="7" applyNumberFormat="1" applyFont="1" applyFill="1" applyBorder="1" applyAlignment="1" applyProtection="1">
      <alignment horizontal="center" vertical="center" wrapText="1"/>
      <protection locked="0"/>
    </xf>
    <xf numFmtId="0" fontId="51" fillId="8" borderId="0" xfId="0" applyFont="1" applyFill="1" applyBorder="1" applyAlignment="1">
      <alignment horizontal="left"/>
    </xf>
    <xf numFmtId="0" fontId="47" fillId="8" borderId="0" xfId="7" applyFont="1" applyFill="1" applyBorder="1" applyAlignment="1">
      <alignment horizontal="right" vertical="top"/>
    </xf>
    <xf numFmtId="0" fontId="0" fillId="8" borderId="0" xfId="0" applyFill="1"/>
    <xf numFmtId="0" fontId="24" fillId="8" borderId="0" xfId="0" applyFont="1" applyFill="1" applyAlignment="1">
      <alignment horizontal="center" vertical="center" wrapText="1"/>
    </xf>
    <xf numFmtId="0" fontId="24" fillId="8" borderId="0" xfId="0" applyFont="1" applyFill="1"/>
    <xf numFmtId="0" fontId="49" fillId="0" borderId="0" xfId="0" applyFont="1" applyBorder="1" applyAlignment="1">
      <alignment horizontal="center" vertical="center" wrapText="1"/>
    </xf>
    <xf numFmtId="170" fontId="21" fillId="16" borderId="58" xfId="8" applyNumberFormat="1" applyFont="1" applyFill="1" applyBorder="1" applyAlignment="1">
      <alignment horizontal="center" vertical="center"/>
    </xf>
    <xf numFmtId="170" fontId="21" fillId="16" borderId="59" xfId="8" applyNumberFormat="1" applyFont="1" applyFill="1" applyBorder="1" applyAlignment="1">
      <alignment horizontal="center" vertical="center"/>
    </xf>
    <xf numFmtId="170" fontId="21" fillId="16" borderId="60" xfId="8" applyNumberFormat="1" applyFont="1" applyFill="1" applyBorder="1" applyAlignment="1">
      <alignment horizontal="center" vertical="center"/>
    </xf>
    <xf numFmtId="0" fontId="44" fillId="0" borderId="0" xfId="12" applyFont="1" applyBorder="1" applyAlignment="1">
      <alignment horizontal="center" vertical="center"/>
    </xf>
    <xf numFmtId="0" fontId="47" fillId="8" borderId="0" xfId="12" applyNumberFormat="1" applyFont="1" applyFill="1" applyBorder="1" applyAlignment="1">
      <alignment vertical="top"/>
    </xf>
    <xf numFmtId="0" fontId="51" fillId="8" borderId="0" xfId="12" applyFont="1" applyFill="1" applyBorder="1" applyAlignment="1"/>
    <xf numFmtId="168" fontId="20" fillId="8" borderId="0" xfId="12" applyNumberFormat="1" applyFont="1" applyFill="1" applyBorder="1" applyAlignment="1">
      <alignment horizontal="right"/>
    </xf>
    <xf numFmtId="0" fontId="33" fillId="9" borderId="63" xfId="10" applyFont="1" applyFill="1" applyBorder="1" applyAlignment="1" applyProtection="1">
      <alignment horizontal="center" vertical="center" wrapText="1"/>
    </xf>
    <xf numFmtId="0" fontId="52" fillId="3" borderId="67" xfId="10" applyFont="1" applyFill="1" applyBorder="1" applyAlignment="1" applyProtection="1">
      <alignment horizontal="center" vertical="center" wrapText="1"/>
    </xf>
    <xf numFmtId="0" fontId="33" fillId="9" borderId="68" xfId="10" applyFont="1" applyFill="1" applyBorder="1" applyAlignment="1" applyProtection="1">
      <alignment horizontal="center" vertical="center" wrapText="1"/>
    </xf>
    <xf numFmtId="0" fontId="33" fillId="0" borderId="34" xfId="0" applyFont="1" applyBorder="1"/>
    <xf numFmtId="0" fontId="33" fillId="0" borderId="38" xfId="0" applyFont="1" applyBorder="1"/>
    <xf numFmtId="0" fontId="33" fillId="0" borderId="37" xfId="0" applyFont="1" applyBorder="1"/>
    <xf numFmtId="0" fontId="6" fillId="6" borderId="20" xfId="0" applyFont="1" applyFill="1" applyBorder="1"/>
    <xf numFmtId="0" fontId="52" fillId="19" borderId="65" xfId="11" applyFont="1" applyFill="1" applyBorder="1" applyAlignment="1" applyProtection="1">
      <alignment horizontal="center" wrapText="1"/>
    </xf>
    <xf numFmtId="0" fontId="33" fillId="19" borderId="63" xfId="10" applyFont="1" applyFill="1" applyBorder="1" applyAlignment="1" applyProtection="1">
      <alignment horizontal="center" vertical="center" wrapText="1"/>
    </xf>
    <xf numFmtId="0" fontId="37" fillId="0" borderId="0" xfId="0" applyFont="1" applyBorder="1" applyAlignment="1">
      <alignment horizontal="left"/>
    </xf>
    <xf numFmtId="0" fontId="6" fillId="6" borderId="23" xfId="0" applyFont="1" applyFill="1" applyBorder="1"/>
    <xf numFmtId="169" fontId="4" fillId="6" borderId="0" xfId="7" applyNumberFormat="1" applyFont="1" applyFill="1" applyBorder="1" applyAlignment="1" applyProtection="1"/>
    <xf numFmtId="169" fontId="17" fillId="6" borderId="0" xfId="7" applyNumberFormat="1" applyFont="1" applyFill="1" applyBorder="1" applyAlignment="1" applyProtection="1"/>
    <xf numFmtId="169" fontId="4" fillId="6" borderId="0" xfId="7" applyNumberFormat="1" applyFont="1" applyFill="1" applyBorder="1" applyAlignment="1" applyProtection="1">
      <protection locked="0"/>
    </xf>
    <xf numFmtId="14" fontId="21" fillId="20" borderId="9" xfId="7" applyNumberFormat="1" applyFont="1" applyFill="1" applyBorder="1" applyAlignment="1" applyProtection="1">
      <alignment horizontal="center" vertical="center" wrapText="1"/>
      <protection locked="0"/>
    </xf>
    <xf numFmtId="3" fontId="4" fillId="20" borderId="0" xfId="7" applyNumberFormat="1" applyFont="1" applyFill="1" applyBorder="1" applyAlignment="1" applyProtection="1">
      <alignment vertical="top"/>
      <protection locked="0"/>
    </xf>
    <xf numFmtId="169" fontId="15" fillId="20" borderId="0" xfId="7" applyNumberFormat="1" applyFont="1" applyFill="1" applyBorder="1" applyAlignment="1" applyProtection="1">
      <protection locked="0"/>
    </xf>
    <xf numFmtId="169" fontId="4" fillId="20" borderId="0" xfId="7" applyNumberFormat="1" applyFont="1" applyFill="1" applyBorder="1" applyAlignment="1" applyProtection="1"/>
    <xf numFmtId="169" fontId="17" fillId="20" borderId="0" xfId="7" applyNumberFormat="1" applyFont="1" applyFill="1" applyBorder="1" applyAlignment="1" applyProtection="1"/>
    <xf numFmtId="169" fontId="4" fillId="20" borderId="0" xfId="7" applyNumberFormat="1" applyFont="1" applyFill="1" applyBorder="1" applyAlignment="1" applyProtection="1">
      <protection locked="0"/>
    </xf>
    <xf numFmtId="169" fontId="14" fillId="20" borderId="0" xfId="7" applyNumberFormat="1" applyFont="1" applyFill="1" applyBorder="1" applyAlignment="1" applyProtection="1">
      <alignment vertical="center"/>
    </xf>
    <xf numFmtId="169" fontId="14" fillId="20" borderId="0" xfId="7" applyNumberFormat="1" applyFont="1" applyFill="1" applyBorder="1" applyAlignment="1" applyProtection="1">
      <alignment vertical="center"/>
      <protection locked="0"/>
    </xf>
    <xf numFmtId="0" fontId="4" fillId="20" borderId="0" xfId="7" applyFont="1" applyFill="1" applyBorder="1" applyAlignment="1" applyProtection="1">
      <alignment vertical="top"/>
      <protection locked="0"/>
    </xf>
    <xf numFmtId="169" fontId="16" fillId="20" borderId="0" xfId="7" applyNumberFormat="1" applyFont="1" applyFill="1" applyBorder="1" applyAlignment="1" applyProtection="1"/>
    <xf numFmtId="169" fontId="16" fillId="20" borderId="19" xfId="7" applyNumberFormat="1" applyFont="1" applyFill="1" applyBorder="1" applyAlignment="1" applyProtection="1"/>
    <xf numFmtId="0" fontId="33" fillId="20" borderId="0" xfId="0" applyFont="1" applyFill="1" applyBorder="1"/>
    <xf numFmtId="0" fontId="33" fillId="20" borderId="15" xfId="0" applyFont="1" applyFill="1" applyBorder="1"/>
    <xf numFmtId="0" fontId="33" fillId="20" borderId="39" xfId="0" applyFont="1" applyFill="1" applyBorder="1"/>
    <xf numFmtId="0" fontId="33" fillId="20" borderId="46" xfId="0" applyFont="1" applyFill="1" applyBorder="1"/>
    <xf numFmtId="0" fontId="7" fillId="20" borderId="0" xfId="0" applyFont="1" applyFill="1" applyBorder="1" applyAlignment="1">
      <alignment horizontal="center" vertical="center" wrapText="1"/>
    </xf>
    <xf numFmtId="0" fontId="0" fillId="20" borderId="0" xfId="0" applyFill="1" applyBorder="1" applyAlignment="1">
      <alignment horizontal="center" vertical="center" wrapText="1"/>
    </xf>
    <xf numFmtId="0" fontId="0" fillId="20" borderId="19" xfId="0" applyFill="1" applyBorder="1" applyAlignment="1">
      <alignment horizontal="center" vertical="center" wrapText="1"/>
    </xf>
    <xf numFmtId="170" fontId="21" fillId="21" borderId="59" xfId="8" applyNumberFormat="1" applyFont="1" applyFill="1" applyBorder="1" applyAlignment="1">
      <alignment horizontal="center" vertical="center"/>
    </xf>
    <xf numFmtId="0" fontId="0" fillId="21" borderId="21" xfId="0" applyFill="1" applyBorder="1"/>
    <xf numFmtId="0" fontId="0" fillId="21" borderId="0" xfId="0" applyFill="1" applyBorder="1"/>
    <xf numFmtId="0" fontId="2" fillId="21" borderId="19" xfId="0" applyFont="1" applyFill="1" applyBorder="1"/>
    <xf numFmtId="0" fontId="0" fillId="6" borderId="20" xfId="0" applyFill="1" applyBorder="1"/>
    <xf numFmtId="0" fontId="0" fillId="6" borderId="21" xfId="0" applyFill="1" applyBorder="1"/>
    <xf numFmtId="0" fontId="0" fillId="6" borderId="23" xfId="0" applyFill="1" applyBorder="1"/>
    <xf numFmtId="0" fontId="0" fillId="6" borderId="0" xfId="0" applyFill="1" applyBorder="1"/>
    <xf numFmtId="0" fontId="50" fillId="8" borderId="0" xfId="7" applyFont="1" applyFill="1" applyBorder="1" applyAlignment="1" applyProtection="1">
      <alignment horizontal="center" vertical="center"/>
      <protection locked="0"/>
    </xf>
    <xf numFmtId="169" fontId="4" fillId="5" borderId="0" xfId="7" applyNumberFormat="1" applyFont="1" applyFill="1" applyBorder="1" applyAlignment="1" applyProtection="1">
      <protection locked="0"/>
    </xf>
    <xf numFmtId="0" fontId="27" fillId="3" borderId="20" xfId="12" applyNumberFormat="1" applyFont="1" applyFill="1" applyBorder="1" applyAlignment="1">
      <alignment horizontal="center" vertical="center"/>
    </xf>
    <xf numFmtId="170" fontId="21" fillId="20" borderId="59" xfId="8" applyNumberFormat="1" applyFont="1" applyFill="1" applyBorder="1" applyAlignment="1">
      <alignment horizontal="center" vertical="center"/>
    </xf>
    <xf numFmtId="0" fontId="27" fillId="20" borderId="0" xfId="12" applyNumberFormat="1" applyFont="1" applyFill="1" applyBorder="1" applyAlignment="1">
      <alignment horizontal="center" vertical="center"/>
    </xf>
    <xf numFmtId="169" fontId="4" fillId="20" borderId="49" xfId="12" applyNumberFormat="1" applyFont="1" applyFill="1" applyBorder="1" applyAlignment="1">
      <alignment horizontal="right"/>
    </xf>
    <xf numFmtId="169" fontId="28" fillId="20" borderId="49" xfId="12" applyNumberFormat="1" applyFont="1" applyFill="1" applyBorder="1" applyAlignment="1">
      <alignment horizontal="right"/>
    </xf>
    <xf numFmtId="169" fontId="29" fillId="20" borderId="49" xfId="12" applyNumberFormat="1" applyFont="1" applyFill="1" applyBorder="1" applyAlignment="1">
      <alignment horizontal="right"/>
    </xf>
    <xf numFmtId="169" fontId="4" fillId="20" borderId="51" xfId="12" applyNumberFormat="1" applyFont="1" applyFill="1" applyBorder="1" applyAlignment="1">
      <alignment horizontal="right"/>
    </xf>
    <xf numFmtId="169" fontId="4" fillId="20" borderId="50" xfId="12" applyNumberFormat="1" applyFont="1" applyFill="1" applyBorder="1" applyAlignment="1">
      <alignment horizontal="right"/>
    </xf>
    <xf numFmtId="169" fontId="4" fillId="20" borderId="0" xfId="12" applyNumberFormat="1" applyFont="1" applyFill="1" applyBorder="1" applyAlignment="1">
      <alignment horizontal="right"/>
    </xf>
    <xf numFmtId="169" fontId="27" fillId="20" borderId="21" xfId="12" applyNumberFormat="1" applyFont="1" applyFill="1" applyBorder="1" applyAlignment="1"/>
    <xf numFmtId="169" fontId="14" fillId="20" borderId="0" xfId="12" applyNumberFormat="1" applyFont="1" applyFill="1" applyBorder="1" applyAlignment="1">
      <alignment horizontal="right"/>
    </xf>
    <xf numFmtId="169" fontId="4" fillId="20" borderId="0" xfId="12" applyNumberFormat="1" applyFont="1" applyFill="1" applyBorder="1" applyAlignment="1"/>
    <xf numFmtId="0" fontId="4" fillId="20" borderId="0" xfId="12" applyFill="1" applyBorder="1" applyAlignment="1"/>
    <xf numFmtId="169" fontId="31" fillId="20" borderId="0" xfId="12" applyNumberFormat="1" applyFont="1" applyFill="1" applyBorder="1" applyAlignment="1" applyProtection="1">
      <alignment horizontal="center" vertical="center"/>
      <protection locked="0"/>
    </xf>
    <xf numFmtId="168" fontId="32" fillId="20" borderId="19" xfId="12" applyNumberFormat="1" applyFont="1" applyFill="1" applyBorder="1" applyAlignment="1" applyProtection="1">
      <alignment horizontal="center" vertical="center"/>
      <protection locked="0"/>
    </xf>
    <xf numFmtId="0" fontId="26" fillId="0" borderId="0" xfId="12" applyFont="1">
      <alignment vertical="top"/>
    </xf>
    <xf numFmtId="168" fontId="26" fillId="0" borderId="0" xfId="12" applyNumberFormat="1" applyFont="1">
      <alignment vertical="top"/>
    </xf>
    <xf numFmtId="0" fontId="57" fillId="0" borderId="0" xfId="12" applyFont="1">
      <alignment vertical="top"/>
    </xf>
    <xf numFmtId="169" fontId="14" fillId="5" borderId="21" xfId="12" applyNumberFormat="1" applyFont="1" applyFill="1" applyBorder="1" applyAlignment="1">
      <alignment vertical="center"/>
    </xf>
    <xf numFmtId="169" fontId="14" fillId="20" borderId="21" xfId="12" applyNumberFormat="1" applyFont="1" applyFill="1" applyBorder="1" applyAlignment="1">
      <alignment vertical="center"/>
    </xf>
    <xf numFmtId="169" fontId="14" fillId="20" borderId="69" xfId="12" applyNumberFormat="1" applyFont="1" applyFill="1" applyBorder="1" applyAlignment="1">
      <alignment vertical="center"/>
    </xf>
    <xf numFmtId="169" fontId="14" fillId="22" borderId="21" xfId="12" applyNumberFormat="1" applyFont="1" applyFill="1" applyBorder="1" applyAlignment="1">
      <alignment vertical="center"/>
    </xf>
    <xf numFmtId="14" fontId="21" fillId="20" borderId="59" xfId="12" applyNumberFormat="1" applyFont="1" applyFill="1" applyBorder="1" applyAlignment="1">
      <alignment horizontal="center" vertical="center" wrapText="1"/>
    </xf>
    <xf numFmtId="14" fontId="15" fillId="0" borderId="12" xfId="12" applyNumberFormat="1" applyFont="1" applyBorder="1" applyAlignment="1">
      <alignment horizontal="center" vertical="center" wrapText="1"/>
    </xf>
    <xf numFmtId="169" fontId="14" fillId="5" borderId="36" xfId="12" applyNumberFormat="1" applyFont="1" applyFill="1" applyBorder="1" applyAlignment="1">
      <alignment vertical="center"/>
    </xf>
    <xf numFmtId="169" fontId="14" fillId="4" borderId="69" xfId="12" applyNumberFormat="1" applyFont="1" applyFill="1" applyBorder="1" applyAlignment="1">
      <alignment vertical="center"/>
    </xf>
    <xf numFmtId="169" fontId="14" fillId="6" borderId="69" xfId="12" applyNumberFormat="1" applyFont="1" applyFill="1" applyBorder="1" applyAlignment="1">
      <alignment vertical="center"/>
    </xf>
    <xf numFmtId="169" fontId="14" fillId="4" borderId="73" xfId="12" applyNumberFormat="1" applyFont="1" applyFill="1" applyBorder="1" applyAlignment="1">
      <alignment vertical="center"/>
    </xf>
    <xf numFmtId="169" fontId="14" fillId="4" borderId="12" xfId="12" applyNumberFormat="1" applyFont="1" applyFill="1" applyBorder="1" applyAlignment="1">
      <alignment vertical="center"/>
    </xf>
    <xf numFmtId="169" fontId="16" fillId="4" borderId="12" xfId="12" applyNumberFormat="1" applyFont="1" applyFill="1" applyBorder="1" applyAlignment="1"/>
    <xf numFmtId="169" fontId="14" fillId="5" borderId="70" xfId="12" applyNumberFormat="1" applyFont="1" applyFill="1" applyBorder="1" applyAlignment="1">
      <alignment vertical="center"/>
    </xf>
    <xf numFmtId="169" fontId="14" fillId="20" borderId="70" xfId="12" applyNumberFormat="1" applyFont="1" applyFill="1" applyBorder="1" applyAlignment="1">
      <alignment vertical="center"/>
    </xf>
    <xf numFmtId="169" fontId="14" fillId="5" borderId="74" xfId="12" applyNumberFormat="1" applyFont="1" applyFill="1" applyBorder="1" applyAlignment="1">
      <alignment vertical="center"/>
    </xf>
    <xf numFmtId="169" fontId="14" fillId="5" borderId="75" xfId="12" applyNumberFormat="1" applyFont="1" applyFill="1" applyBorder="1" applyAlignment="1">
      <alignment vertical="center"/>
    </xf>
    <xf numFmtId="169" fontId="14" fillId="22" borderId="75" xfId="12" applyNumberFormat="1" applyFont="1" applyFill="1" applyBorder="1" applyAlignment="1">
      <alignment vertical="center"/>
    </xf>
    <xf numFmtId="169" fontId="14" fillId="5" borderId="76" xfId="12" applyNumberFormat="1" applyFont="1" applyFill="1" applyBorder="1" applyAlignment="1">
      <alignment vertical="center"/>
    </xf>
    <xf numFmtId="0" fontId="26" fillId="8" borderId="0" xfId="12" applyFont="1" applyFill="1">
      <alignment vertical="top"/>
    </xf>
    <xf numFmtId="0" fontId="26" fillId="3" borderId="0" xfId="12" applyFont="1" applyFill="1">
      <alignment vertical="top"/>
    </xf>
    <xf numFmtId="0" fontId="33" fillId="0" borderId="0" xfId="0" applyFont="1" applyBorder="1"/>
    <xf numFmtId="0" fontId="33" fillId="0" borderId="41" xfId="0" applyFont="1" applyBorder="1"/>
    <xf numFmtId="0" fontId="37" fillId="20" borderId="0" xfId="0" applyFont="1" applyFill="1" applyBorder="1"/>
    <xf numFmtId="0" fontId="37" fillId="0" borderId="34" xfId="0" applyFont="1" applyBorder="1"/>
    <xf numFmtId="0" fontId="33" fillId="20" borderId="19" xfId="0" applyFont="1" applyFill="1" applyBorder="1"/>
    <xf numFmtId="9" fontId="33" fillId="6" borderId="0" xfId="0" applyNumberFormat="1" applyFont="1" applyFill="1" applyBorder="1"/>
    <xf numFmtId="9" fontId="33" fillId="6" borderId="0" xfId="2" applyFont="1" applyFill="1" applyBorder="1"/>
    <xf numFmtId="9" fontId="37" fillId="6" borderId="0" xfId="2" applyFont="1" applyFill="1" applyBorder="1"/>
    <xf numFmtId="0" fontId="0" fillId="0" borderId="41" xfId="0" applyBorder="1"/>
    <xf numFmtId="0" fontId="2" fillId="20" borderId="0" xfId="0" applyFont="1" applyFill="1" applyBorder="1"/>
    <xf numFmtId="0" fontId="0" fillId="0" borderId="5" xfId="0" applyBorder="1" applyAlignment="1">
      <alignment horizontal="left"/>
    </xf>
    <xf numFmtId="0" fontId="0" fillId="0" borderId="18" xfId="0" applyBorder="1" applyAlignment="1">
      <alignment horizontal="left"/>
    </xf>
    <xf numFmtId="0" fontId="63" fillId="0" borderId="0" xfId="6" applyFont="1"/>
    <xf numFmtId="164" fontId="0" fillId="0" borderId="0" xfId="1" applyNumberFormat="1" applyFont="1"/>
    <xf numFmtId="171" fontId="0" fillId="0" borderId="0" xfId="0" applyNumberFormat="1"/>
    <xf numFmtId="170" fontId="0" fillId="0" borderId="0" xfId="2" applyNumberFormat="1" applyFont="1" applyAlignment="1">
      <alignment wrapText="1"/>
    </xf>
    <xf numFmtId="0" fontId="0" fillId="0" borderId="0" xfId="0" applyNumberFormat="1"/>
    <xf numFmtId="164" fontId="2" fillId="2" borderId="10" xfId="1" applyNumberFormat="1" applyFont="1" applyFill="1" applyBorder="1"/>
    <xf numFmtId="164" fontId="0" fillId="0" borderId="0" xfId="0" applyNumberFormat="1"/>
    <xf numFmtId="0" fontId="0" fillId="5" borderId="6" xfId="0" applyFill="1" applyBorder="1" applyAlignment="1">
      <alignment vertical="center" wrapText="1"/>
    </xf>
    <xf numFmtId="164" fontId="0" fillId="5" borderId="6" xfId="1" applyNumberFormat="1" applyFont="1" applyFill="1" applyBorder="1" applyAlignment="1">
      <alignment vertical="center" wrapText="1"/>
    </xf>
    <xf numFmtId="164" fontId="0" fillId="5" borderId="0" xfId="1" applyNumberFormat="1" applyFont="1" applyFill="1" applyBorder="1" applyAlignment="1">
      <alignment vertical="center" wrapText="1"/>
    </xf>
    <xf numFmtId="0" fontId="0" fillId="5" borderId="71" xfId="0" applyFill="1" applyBorder="1" applyAlignment="1">
      <alignment vertical="center" wrapText="1"/>
    </xf>
    <xf numFmtId="164" fontId="0" fillId="5" borderId="71" xfId="1" applyNumberFormat="1" applyFont="1" applyFill="1" applyBorder="1" applyAlignment="1">
      <alignment vertical="center" wrapText="1"/>
    </xf>
    <xf numFmtId="0" fontId="0" fillId="5" borderId="4" xfId="0" applyFill="1" applyBorder="1" applyAlignment="1">
      <alignment vertical="center" wrapText="1"/>
    </xf>
    <xf numFmtId="164" fontId="0" fillId="5" borderId="4" xfId="1" applyNumberFormat="1" applyFont="1" applyFill="1" applyBorder="1" applyAlignment="1">
      <alignment vertical="center" wrapText="1"/>
    </xf>
    <xf numFmtId="0" fontId="0" fillId="5" borderId="77" xfId="0" applyFill="1" applyBorder="1" applyAlignment="1">
      <alignment vertical="center" wrapText="1"/>
    </xf>
    <xf numFmtId="164" fontId="0" fillId="5" borderId="77" xfId="1" applyNumberFormat="1" applyFont="1" applyFill="1" applyBorder="1" applyAlignment="1">
      <alignment vertical="center" wrapText="1"/>
    </xf>
    <xf numFmtId="172" fontId="0" fillId="0" borderId="0" xfId="0" applyNumberFormat="1"/>
    <xf numFmtId="0" fontId="3" fillId="18" borderId="2" xfId="0" applyFont="1" applyFill="1" applyBorder="1" applyAlignment="1">
      <alignment vertical="center" wrapText="1"/>
    </xf>
    <xf numFmtId="0" fontId="3" fillId="3" borderId="2" xfId="0" applyFont="1" applyFill="1" applyBorder="1" applyAlignment="1">
      <alignment vertical="center" wrapText="1"/>
    </xf>
    <xf numFmtId="165" fontId="0" fillId="4" borderId="0" xfId="3" applyNumberFormat="1" applyFont="1" applyFill="1" applyBorder="1" applyAlignment="1">
      <alignment vertical="center" wrapText="1"/>
    </xf>
    <xf numFmtId="0" fontId="0" fillId="4" borderId="28" xfId="0" applyFill="1" applyBorder="1" applyAlignment="1">
      <alignment vertical="center" wrapText="1"/>
    </xf>
    <xf numFmtId="165" fontId="0" fillId="4" borderId="28" xfId="3" applyNumberFormat="1" applyFont="1" applyFill="1" applyBorder="1" applyAlignment="1">
      <alignment vertical="center" wrapText="1"/>
    </xf>
    <xf numFmtId="0" fontId="0" fillId="7" borderId="4" xfId="0" applyNumberFormat="1" applyFill="1" applyBorder="1" applyAlignment="1">
      <alignment vertical="center" wrapText="1"/>
    </xf>
    <xf numFmtId="0" fontId="0" fillId="7" borderId="5" xfId="0" applyNumberFormat="1" applyFill="1" applyBorder="1" applyAlignment="1">
      <alignment vertical="center" wrapText="1"/>
    </xf>
    <xf numFmtId="0" fontId="0" fillId="7" borderId="6" xfId="0" applyFill="1" applyBorder="1" applyAlignment="1">
      <alignment vertical="center" wrapText="1"/>
    </xf>
    <xf numFmtId="165" fontId="0" fillId="7" borderId="6" xfId="3" applyNumberFormat="1" applyFont="1" applyFill="1" applyBorder="1" applyAlignment="1">
      <alignment vertical="center" wrapText="1"/>
    </xf>
    <xf numFmtId="165" fontId="0" fillId="7" borderId="0" xfId="3" applyNumberFormat="1" applyFont="1" applyFill="1" applyBorder="1" applyAlignment="1">
      <alignment vertical="center" wrapText="1"/>
    </xf>
    <xf numFmtId="0" fontId="0" fillId="7" borderId="0" xfId="0" applyFill="1"/>
    <xf numFmtId="165" fontId="0" fillId="6" borderId="0" xfId="3" applyNumberFormat="1" applyFont="1" applyFill="1" applyBorder="1" applyAlignment="1">
      <alignment vertical="center" wrapText="1"/>
    </xf>
    <xf numFmtId="165" fontId="0" fillId="0" borderId="0" xfId="0" applyNumberFormat="1"/>
    <xf numFmtId="165" fontId="0" fillId="7" borderId="14" xfId="3" applyNumberFormat="1" applyFont="1" applyFill="1" applyBorder="1" applyAlignment="1">
      <alignment vertical="center" wrapText="1"/>
    </xf>
    <xf numFmtId="165" fontId="2" fillId="2" borderId="0" xfId="0" applyNumberFormat="1" applyFont="1" applyFill="1" applyBorder="1"/>
    <xf numFmtId="0" fontId="43" fillId="0" borderId="0" xfId="0" applyFont="1"/>
    <xf numFmtId="0" fontId="43" fillId="10" borderId="0" xfId="0" applyFont="1" applyFill="1"/>
    <xf numFmtId="0" fontId="9" fillId="0" borderId="0" xfId="6" quotePrefix="1" applyAlignment="1">
      <alignment horizontal="left"/>
    </xf>
    <xf numFmtId="0" fontId="37" fillId="0" borderId="15" xfId="0" applyFont="1" applyBorder="1" applyAlignment="1">
      <alignment horizontal="left"/>
    </xf>
    <xf numFmtId="4" fontId="33" fillId="6" borderId="0" xfId="0" applyNumberFormat="1" applyFont="1" applyFill="1" applyBorder="1" applyAlignment="1">
      <alignment horizontal="left"/>
    </xf>
    <xf numFmtId="4" fontId="46" fillId="5" borderId="0" xfId="0" applyNumberFormat="1" applyFont="1" applyFill="1" applyBorder="1" applyAlignment="1">
      <alignment horizontal="left" wrapText="1"/>
    </xf>
    <xf numFmtId="4" fontId="46" fillId="5" borderId="0" xfId="0" applyNumberFormat="1" applyFont="1" applyFill="1" applyBorder="1" applyAlignment="1">
      <alignment horizontal="left"/>
    </xf>
    <xf numFmtId="4" fontId="33" fillId="6" borderId="24" xfId="0" applyNumberFormat="1" applyFont="1" applyFill="1" applyBorder="1" applyAlignment="1">
      <alignment horizontal="left"/>
    </xf>
    <xf numFmtId="0" fontId="37" fillId="5" borderId="0" xfId="0" applyFont="1" applyFill="1" applyBorder="1" applyAlignment="1">
      <alignment horizontal="left" wrapText="1"/>
    </xf>
    <xf numFmtId="0" fontId="37" fillId="5" borderId="0" xfId="0" applyFont="1" applyFill="1" applyBorder="1" applyAlignment="1">
      <alignment horizontal="left"/>
    </xf>
    <xf numFmtId="0" fontId="37" fillId="5" borderId="19" xfId="0" applyFont="1" applyFill="1" applyBorder="1" applyAlignment="1">
      <alignment horizontal="left"/>
    </xf>
    <xf numFmtId="4" fontId="46" fillId="5" borderId="24" xfId="0" applyNumberFormat="1" applyFont="1" applyFill="1" applyBorder="1" applyAlignment="1">
      <alignment horizontal="left" wrapText="1"/>
    </xf>
    <xf numFmtId="4" fontId="46" fillId="5" borderId="24" xfId="0" applyNumberFormat="1" applyFont="1" applyFill="1" applyBorder="1" applyAlignment="1">
      <alignment horizontal="left"/>
    </xf>
    <xf numFmtId="4" fontId="46" fillId="5" borderId="33" xfId="0" applyNumberFormat="1" applyFont="1" applyFill="1" applyBorder="1" applyAlignment="1">
      <alignment horizontal="left"/>
    </xf>
    <xf numFmtId="0" fontId="37" fillId="6" borderId="0" xfId="0" applyFont="1" applyFill="1" applyBorder="1" applyAlignment="1">
      <alignment horizontal="left"/>
    </xf>
    <xf numFmtId="43" fontId="33" fillId="6" borderId="0" xfId="9" applyFont="1" applyFill="1" applyBorder="1" applyAlignment="1">
      <alignment horizontal="left"/>
    </xf>
    <xf numFmtId="43" fontId="33" fillId="6" borderId="22" xfId="9" applyFont="1" applyFill="1" applyBorder="1" applyAlignment="1">
      <alignment horizontal="left"/>
    </xf>
    <xf numFmtId="43" fontId="33" fillId="5" borderId="0" xfId="9" applyFont="1" applyFill="1" applyBorder="1" applyAlignment="1">
      <alignment horizontal="left"/>
    </xf>
    <xf numFmtId="43" fontId="33" fillId="5" borderId="24" xfId="9" applyFont="1" applyFill="1" applyBorder="1" applyAlignment="1">
      <alignment horizontal="left"/>
    </xf>
    <xf numFmtId="43" fontId="33" fillId="6" borderId="24" xfId="9" applyFont="1" applyFill="1" applyBorder="1" applyAlignment="1">
      <alignment horizontal="left"/>
    </xf>
    <xf numFmtId="43" fontId="33" fillId="6" borderId="0" xfId="9" applyFont="1" applyFill="1" applyBorder="1" applyAlignment="1">
      <alignment horizontal="left" wrapText="1"/>
    </xf>
    <xf numFmtId="9" fontId="38" fillId="5" borderId="0" xfId="2" applyFont="1" applyFill="1" applyBorder="1"/>
    <xf numFmtId="0" fontId="23" fillId="10" borderId="9" xfId="0" applyFont="1" applyFill="1" applyBorder="1"/>
    <xf numFmtId="0" fontId="11" fillId="3" borderId="0" xfId="0" applyFont="1" applyFill="1" applyBorder="1" applyAlignment="1">
      <alignment horizontal="left" vertical="center" wrapText="1"/>
    </xf>
    <xf numFmtId="0" fontId="11" fillId="3" borderId="0" xfId="0" applyFont="1" applyFill="1" applyBorder="1" applyAlignment="1">
      <alignment vertical="center" wrapText="1"/>
    </xf>
    <xf numFmtId="0" fontId="22" fillId="3" borderId="0" xfId="0" applyFont="1" applyFill="1" applyBorder="1" applyAlignment="1">
      <alignment horizontal="left" vertical="center" wrapText="1" indent="2"/>
    </xf>
    <xf numFmtId="0" fontId="25" fillId="3" borderId="0" xfId="0" applyFont="1" applyFill="1" applyBorder="1" applyAlignment="1">
      <alignment horizontal="left" vertical="center" wrapText="1" indent="4"/>
    </xf>
    <xf numFmtId="0" fontId="5" fillId="0" borderId="0" xfId="0" applyFont="1" applyBorder="1"/>
    <xf numFmtId="0" fontId="23" fillId="10" borderId="0" xfId="0" applyFont="1" applyFill="1" applyBorder="1"/>
    <xf numFmtId="0" fontId="11" fillId="3" borderId="19" xfId="0" applyFont="1" applyFill="1" applyBorder="1" applyAlignment="1">
      <alignment horizontal="left" vertical="center" wrapText="1"/>
    </xf>
    <xf numFmtId="0" fontId="0" fillId="4" borderId="23" xfId="0" applyFill="1" applyBorder="1"/>
    <xf numFmtId="0" fontId="0" fillId="4" borderId="24" xfId="0" applyFill="1" applyBorder="1"/>
    <xf numFmtId="0" fontId="0" fillId="5" borderId="24" xfId="0" applyFill="1" applyBorder="1"/>
    <xf numFmtId="4" fontId="0" fillId="5" borderId="0" xfId="0" applyNumberFormat="1" applyFill="1" applyBorder="1"/>
    <xf numFmtId="4" fontId="0" fillId="14" borderId="0" xfId="0" applyNumberFormat="1" applyFill="1" applyBorder="1"/>
    <xf numFmtId="3" fontId="0" fillId="5" borderId="0" xfId="0" applyNumberFormat="1" applyFill="1" applyBorder="1"/>
    <xf numFmtId="10" fontId="0" fillId="14" borderId="0" xfId="2" applyNumberFormat="1" applyFont="1" applyFill="1" applyBorder="1"/>
    <xf numFmtId="4" fontId="2" fillId="14" borderId="19" xfId="0" applyNumberFormat="1" applyFont="1" applyFill="1" applyBorder="1"/>
    <xf numFmtId="0" fontId="50" fillId="8" borderId="0" xfId="0" applyFont="1" applyFill="1" applyBorder="1" applyAlignment="1">
      <alignment horizontal="center" vertical="center"/>
    </xf>
    <xf numFmtId="0" fontId="33" fillId="3" borderId="0" xfId="0" applyFont="1" applyFill="1" applyBorder="1" applyAlignment="1">
      <alignment horizontal="left"/>
    </xf>
    <xf numFmtId="0" fontId="51" fillId="3" borderId="0" xfId="0" applyFont="1" applyFill="1" applyBorder="1" applyAlignment="1">
      <alignment horizontal="left"/>
    </xf>
    <xf numFmtId="0" fontId="33" fillId="3" borderId="0" xfId="0" applyFont="1" applyFill="1" applyAlignment="1">
      <alignment horizontal="left"/>
    </xf>
    <xf numFmtId="0" fontId="33" fillId="3" borderId="0" xfId="0" applyFont="1" applyFill="1" applyBorder="1" applyAlignment="1">
      <alignment horizontal="left" textRotation="90"/>
    </xf>
    <xf numFmtId="0" fontId="33" fillId="10" borderId="0" xfId="0" applyFont="1" applyFill="1" applyAlignment="1">
      <alignment horizontal="left"/>
    </xf>
    <xf numFmtId="0" fontId="37" fillId="10" borderId="0" xfId="0" applyFont="1" applyFill="1" applyAlignment="1">
      <alignment horizontal="left"/>
    </xf>
    <xf numFmtId="0" fontId="66" fillId="0" borderId="0" xfId="0" quotePrefix="1" applyFont="1" applyAlignment="1">
      <alignment horizontal="left"/>
    </xf>
    <xf numFmtId="0" fontId="62" fillId="0" borderId="78" xfId="0" applyFont="1" applyBorder="1" applyAlignment="1">
      <alignment horizontal="left"/>
    </xf>
    <xf numFmtId="0" fontId="33" fillId="0" borderId="78" xfId="0" applyFont="1" applyBorder="1" applyAlignment="1">
      <alignment horizontal="left"/>
    </xf>
    <xf numFmtId="0" fontId="62" fillId="0" borderId="21" xfId="0" applyFont="1" applyBorder="1" applyAlignment="1">
      <alignment horizontal="left"/>
    </xf>
    <xf numFmtId="0" fontId="63" fillId="0" borderId="0" xfId="6" applyFont="1" applyAlignment="1">
      <alignment wrapText="1"/>
    </xf>
    <xf numFmtId="0" fontId="50" fillId="8" borderId="0" xfId="0" applyFont="1" applyFill="1" applyBorder="1" applyAlignment="1">
      <alignment horizontal="center" vertical="center" wrapText="1"/>
    </xf>
    <xf numFmtId="0" fontId="51" fillId="8" borderId="0" xfId="0" applyFont="1" applyFill="1" applyBorder="1" applyAlignment="1">
      <alignment horizontal="left" wrapText="1"/>
    </xf>
    <xf numFmtId="0" fontId="44" fillId="0" borderId="0" xfId="0" applyFont="1" applyBorder="1" applyAlignment="1">
      <alignment horizontal="center" vertical="center" wrapText="1"/>
    </xf>
    <xf numFmtId="0" fontId="33" fillId="0" borderId="0" xfId="0" applyFont="1" applyAlignment="1">
      <alignment horizontal="left" wrapText="1"/>
    </xf>
    <xf numFmtId="0" fontId="33" fillId="4" borderId="21" xfId="0" applyFont="1" applyFill="1" applyBorder="1" applyAlignment="1">
      <alignment horizontal="left" wrapText="1"/>
    </xf>
    <xf numFmtId="0" fontId="33" fillId="5" borderId="22" xfId="0" applyFont="1" applyFill="1" applyBorder="1" applyAlignment="1">
      <alignment horizontal="left" wrapText="1"/>
    </xf>
    <xf numFmtId="0" fontId="33" fillId="4" borderId="0" xfId="0" applyFont="1" applyFill="1" applyBorder="1" applyAlignment="1">
      <alignment horizontal="left" wrapText="1"/>
    </xf>
    <xf numFmtId="0" fontId="33" fillId="5" borderId="24" xfId="0" applyFont="1" applyFill="1" applyBorder="1" applyAlignment="1">
      <alignment horizontal="left" wrapText="1"/>
    </xf>
    <xf numFmtId="0" fontId="33" fillId="4" borderId="22" xfId="0" applyFont="1" applyFill="1" applyBorder="1" applyAlignment="1">
      <alignment horizontal="left" wrapText="1"/>
    </xf>
    <xf numFmtId="0" fontId="33" fillId="4" borderId="24" xfId="0" applyFont="1" applyFill="1" applyBorder="1" applyAlignment="1">
      <alignment horizontal="left" wrapText="1"/>
    </xf>
    <xf numFmtId="0" fontId="33" fillId="5" borderId="21" xfId="0" applyFont="1" applyFill="1" applyBorder="1" applyAlignment="1">
      <alignment horizontal="left" wrapText="1"/>
    </xf>
    <xf numFmtId="0" fontId="33" fillId="5" borderId="0" xfId="0" applyFont="1" applyFill="1" applyBorder="1" applyAlignment="1">
      <alignment horizontal="left" wrapText="1"/>
    </xf>
    <xf numFmtId="0" fontId="33" fillId="5" borderId="21" xfId="0" applyFont="1" applyFill="1" applyBorder="1" applyAlignment="1">
      <alignment horizontal="left"/>
    </xf>
    <xf numFmtId="0" fontId="4" fillId="6" borderId="21" xfId="0" applyFont="1" applyFill="1" applyBorder="1" applyAlignment="1">
      <alignment horizontal="left" wrapText="1"/>
    </xf>
    <xf numFmtId="0" fontId="4" fillId="6" borderId="0" xfId="0" applyFont="1" applyFill="1" applyBorder="1" applyAlignment="1">
      <alignment horizontal="left" wrapText="1"/>
    </xf>
    <xf numFmtId="0" fontId="33" fillId="6" borderId="20" xfId="0" applyFont="1" applyFill="1" applyBorder="1" applyAlignment="1">
      <alignment horizontal="left" wrapText="1"/>
    </xf>
    <xf numFmtId="0" fontId="33" fillId="6" borderId="23" xfId="0" applyFont="1" applyFill="1" applyBorder="1" applyAlignment="1">
      <alignment horizontal="left" wrapText="1"/>
    </xf>
    <xf numFmtId="0" fontId="33" fillId="6" borderId="20" xfId="0" applyFont="1" applyFill="1" applyBorder="1" applyAlignment="1">
      <alignment horizontal="left"/>
    </xf>
    <xf numFmtId="0" fontId="33" fillId="6" borderId="23" xfId="0" applyFont="1" applyFill="1" applyBorder="1" applyAlignment="1">
      <alignment horizontal="left"/>
    </xf>
    <xf numFmtId="0" fontId="33" fillId="0" borderId="21" xfId="0" applyFont="1" applyBorder="1"/>
    <xf numFmtId="0" fontId="33" fillId="0" borderId="19" xfId="0" applyFont="1" applyBorder="1"/>
    <xf numFmtId="0" fontId="6" fillId="16" borderId="64" xfId="0" applyFont="1" applyFill="1" applyBorder="1" applyAlignment="1" applyProtection="1">
      <alignment wrapText="1"/>
    </xf>
    <xf numFmtId="0" fontId="6" fillId="16" borderId="79" xfId="0" applyFont="1" applyFill="1" applyBorder="1" applyAlignment="1" applyProtection="1">
      <alignment wrapText="1"/>
    </xf>
    <xf numFmtId="0" fontId="6" fillId="9" borderId="80" xfId="10" applyFont="1" applyFill="1" applyBorder="1" applyAlignment="1" applyProtection="1">
      <alignment horizontal="center" vertical="center" wrapText="1"/>
    </xf>
    <xf numFmtId="0" fontId="67" fillId="16" borderId="6" xfId="0" applyFont="1" applyFill="1" applyBorder="1"/>
    <xf numFmtId="0" fontId="40" fillId="0" borderId="26" xfId="0" applyFont="1" applyBorder="1"/>
    <xf numFmtId="0" fontId="40" fillId="0" borderId="27" xfId="0" applyFont="1" applyBorder="1"/>
    <xf numFmtId="0" fontId="40" fillId="0" borderId="28" xfId="0" applyFont="1" applyBorder="1"/>
    <xf numFmtId="0" fontId="0" fillId="5" borderId="22" xfId="0" applyFill="1" applyBorder="1"/>
    <xf numFmtId="0" fontId="0" fillId="5" borderId="15" xfId="0" applyFill="1" applyBorder="1"/>
    <xf numFmtId="0" fontId="0" fillId="5" borderId="16" xfId="0" applyFill="1" applyBorder="1"/>
    <xf numFmtId="0" fontId="0" fillId="4" borderId="21" xfId="0" applyFill="1" applyBorder="1"/>
    <xf numFmtId="0" fontId="0" fillId="4" borderId="22" xfId="0" applyFill="1" applyBorder="1"/>
    <xf numFmtId="0" fontId="0" fillId="4" borderId="15" xfId="0" applyFill="1" applyBorder="1"/>
    <xf numFmtId="0" fontId="0" fillId="4" borderId="16" xfId="0" applyFill="1" applyBorder="1"/>
    <xf numFmtId="0" fontId="0" fillId="21" borderId="9" xfId="0" applyFill="1" applyBorder="1"/>
    <xf numFmtId="0" fontId="0" fillId="21" borderId="19" xfId="0" applyFill="1" applyBorder="1"/>
    <xf numFmtId="0" fontId="0" fillId="6" borderId="9" xfId="0" applyFill="1" applyBorder="1"/>
    <xf numFmtId="0" fontId="0" fillId="6" borderId="5" xfId="0" applyFill="1" applyBorder="1"/>
    <xf numFmtId="0" fontId="0" fillId="6" borderId="18" xfId="0" applyFill="1" applyBorder="1"/>
    <xf numFmtId="0" fontId="0" fillId="6" borderId="19" xfId="0" applyFill="1" applyBorder="1"/>
    <xf numFmtId="0" fontId="0" fillId="4" borderId="9" xfId="0" applyFill="1" applyBorder="1"/>
    <xf numFmtId="0" fontId="0" fillId="4" borderId="10" xfId="0" applyFill="1" applyBorder="1"/>
    <xf numFmtId="0" fontId="14" fillId="0" borderId="9" xfId="12" applyFont="1" applyBorder="1" applyAlignment="1"/>
    <xf numFmtId="0" fontId="4" fillId="0" borderId="18" xfId="12" applyBorder="1" applyAlignment="1"/>
    <xf numFmtId="0" fontId="4" fillId="6" borderId="9" xfId="12" applyFill="1" applyBorder="1" applyAlignment="1"/>
    <xf numFmtId="0" fontId="4" fillId="6" borderId="0" xfId="12" applyFill="1" applyBorder="1" applyAlignment="1"/>
    <xf numFmtId="0" fontId="4" fillId="6" borderId="19" xfId="12" applyFill="1" applyBorder="1" applyAlignment="1"/>
    <xf numFmtId="0" fontId="4" fillId="21" borderId="9" xfId="12" applyFill="1" applyBorder="1" applyAlignment="1"/>
    <xf numFmtId="0" fontId="4" fillId="21" borderId="0" xfId="12" applyFill="1" applyBorder="1" applyAlignment="1"/>
    <xf numFmtId="0" fontId="4" fillId="21" borderId="19" xfId="12" applyFill="1" applyBorder="1" applyAlignment="1"/>
    <xf numFmtId="0" fontId="4" fillId="4" borderId="9" xfId="12" applyFill="1" applyBorder="1" applyAlignment="1"/>
    <xf numFmtId="0" fontId="4" fillId="4" borderId="10" xfId="12" applyFill="1" applyBorder="1" applyAlignment="1"/>
    <xf numFmtId="0" fontId="4" fillId="4" borderId="0" xfId="12" applyFill="1" applyBorder="1" applyAlignment="1"/>
    <xf numFmtId="0" fontId="4" fillId="4" borderId="12" xfId="12" applyFill="1" applyBorder="1" applyAlignment="1"/>
    <xf numFmtId="0" fontId="4" fillId="4" borderId="19" xfId="12" applyFill="1" applyBorder="1" applyAlignment="1"/>
    <xf numFmtId="0" fontId="4" fillId="4" borderId="17" xfId="12" applyFill="1" applyBorder="1" applyAlignment="1"/>
    <xf numFmtId="0" fontId="9" fillId="0" borderId="12" xfId="6" quotePrefix="1" applyBorder="1"/>
    <xf numFmtId="0" fontId="9" fillId="0" borderId="17" xfId="6" quotePrefix="1" applyBorder="1"/>
    <xf numFmtId="0" fontId="7" fillId="6" borderId="0" xfId="0" applyFont="1" applyFill="1" applyBorder="1" applyAlignment="1">
      <alignment horizontal="center" vertical="center" wrapText="1"/>
    </xf>
    <xf numFmtId="0" fontId="0" fillId="6" borderId="0" xfId="0" applyFill="1" applyBorder="1" applyAlignment="1">
      <alignment horizontal="center" vertical="center" wrapText="1"/>
    </xf>
    <xf numFmtId="0" fontId="12" fillId="6" borderId="5" xfId="0" applyFont="1" applyFill="1" applyBorder="1" applyAlignment="1">
      <alignment horizontal="left" vertical="center" indent="1"/>
    </xf>
    <xf numFmtId="0" fontId="7" fillId="6" borderId="24" xfId="0" applyFont="1" applyFill="1" applyBorder="1" applyAlignment="1">
      <alignment horizontal="center" vertical="center" wrapText="1"/>
    </xf>
    <xf numFmtId="0" fontId="0" fillId="6" borderId="24"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33" xfId="0" applyFill="1" applyBorder="1" applyAlignment="1">
      <alignment horizontal="center" vertical="center" wrapText="1"/>
    </xf>
    <xf numFmtId="0" fontId="33" fillId="0" borderId="5" xfId="0" applyFont="1" applyBorder="1"/>
    <xf numFmtId="0" fontId="33" fillId="0" borderId="41" xfId="0" applyFont="1" applyBorder="1" applyAlignment="1">
      <alignment horizontal="left" textRotation="90"/>
    </xf>
    <xf numFmtId="0" fontId="33" fillId="0" borderId="10" xfId="0" applyFont="1" applyBorder="1" applyAlignment="1">
      <alignment horizontal="left"/>
    </xf>
    <xf numFmtId="0" fontId="33" fillId="0" borderId="12" xfId="0" applyFont="1" applyBorder="1" applyAlignment="1">
      <alignment horizontal="left"/>
    </xf>
    <xf numFmtId="0" fontId="37" fillId="0" borderId="12" xfId="0" applyFont="1" applyBorder="1" applyAlignment="1">
      <alignment horizontal="left"/>
    </xf>
    <xf numFmtId="4" fontId="37" fillId="0" borderId="24" xfId="0" applyNumberFormat="1" applyFont="1" applyBorder="1" applyAlignment="1">
      <alignment horizontal="left"/>
    </xf>
    <xf numFmtId="4" fontId="37" fillId="0" borderId="0" xfId="0" applyNumberFormat="1" applyFont="1" applyBorder="1" applyAlignment="1">
      <alignment horizontal="left"/>
    </xf>
    <xf numFmtId="0" fontId="33" fillId="0" borderId="23" xfId="0" applyFont="1" applyBorder="1" applyAlignment="1">
      <alignment horizontal="left"/>
    </xf>
    <xf numFmtId="4" fontId="37" fillId="0" borderId="12" xfId="0" applyNumberFormat="1" applyFont="1" applyBorder="1" applyAlignment="1">
      <alignment horizontal="left"/>
    </xf>
    <xf numFmtId="0" fontId="33" fillId="0" borderId="35" xfId="0" applyFont="1" applyBorder="1" applyAlignment="1">
      <alignment horizontal="left"/>
    </xf>
    <xf numFmtId="0" fontId="33" fillId="5" borderId="12" xfId="0" applyFont="1" applyFill="1" applyBorder="1" applyAlignment="1">
      <alignment horizontal="left"/>
    </xf>
    <xf numFmtId="43" fontId="33" fillId="6" borderId="24" xfId="9" applyFont="1" applyFill="1" applyBorder="1" applyAlignment="1">
      <alignment horizontal="left" wrapText="1"/>
    </xf>
    <xf numFmtId="0" fontId="33" fillId="6" borderId="24" xfId="0" applyFont="1" applyFill="1" applyBorder="1" applyAlignment="1">
      <alignment horizontal="left"/>
    </xf>
    <xf numFmtId="0" fontId="46" fillId="5" borderId="24" xfId="0" applyFont="1" applyFill="1" applyBorder="1" applyAlignment="1">
      <alignment horizontal="left" wrapText="1"/>
    </xf>
    <xf numFmtId="0" fontId="33" fillId="0" borderId="81" xfId="0" applyFont="1" applyBorder="1" applyAlignment="1">
      <alignment horizontal="left"/>
    </xf>
    <xf numFmtId="0" fontId="33" fillId="5" borderId="36" xfId="0" applyFont="1" applyFill="1" applyBorder="1" applyAlignment="1">
      <alignment horizontal="left"/>
    </xf>
    <xf numFmtId="0" fontId="33" fillId="0" borderId="82" xfId="0" applyFont="1" applyBorder="1" applyAlignment="1">
      <alignment horizontal="left"/>
    </xf>
    <xf numFmtId="0" fontId="4" fillId="6" borderId="19" xfId="0" applyFont="1" applyFill="1" applyBorder="1" applyAlignment="1">
      <alignment horizontal="left" wrapText="1"/>
    </xf>
    <xf numFmtId="0" fontId="33" fillId="5" borderId="33" xfId="0" applyFont="1" applyFill="1" applyBorder="1" applyAlignment="1">
      <alignment horizontal="left" wrapText="1"/>
    </xf>
    <xf numFmtId="0" fontId="33" fillId="6" borderId="32" xfId="0" applyFont="1" applyFill="1" applyBorder="1" applyAlignment="1">
      <alignment horizontal="left" wrapText="1"/>
    </xf>
    <xf numFmtId="0" fontId="33" fillId="4" borderId="19" xfId="0" applyFont="1" applyFill="1" applyBorder="1" applyAlignment="1">
      <alignment horizontal="left" wrapText="1"/>
    </xf>
    <xf numFmtId="0" fontId="33" fillId="4" borderId="33" xfId="0" applyFont="1" applyFill="1" applyBorder="1" applyAlignment="1">
      <alignment horizontal="left" wrapText="1"/>
    </xf>
    <xf numFmtId="0" fontId="33" fillId="5" borderId="19" xfId="0" applyFont="1" applyFill="1" applyBorder="1" applyAlignment="1">
      <alignment horizontal="left" wrapText="1"/>
    </xf>
    <xf numFmtId="0" fontId="33" fillId="6" borderId="32" xfId="0" applyFont="1" applyFill="1" applyBorder="1" applyAlignment="1">
      <alignment horizontal="left"/>
    </xf>
    <xf numFmtId="0" fontId="33" fillId="5" borderId="19" xfId="0" applyFont="1" applyFill="1" applyBorder="1" applyAlignment="1">
      <alignment horizontal="left"/>
    </xf>
    <xf numFmtId="0" fontId="33" fillId="5" borderId="17" xfId="0" applyFont="1" applyFill="1" applyBorder="1" applyAlignment="1">
      <alignment horizontal="left"/>
    </xf>
    <xf numFmtId="0" fontId="50" fillId="8" borderId="0" xfId="0" applyFont="1" applyFill="1" applyBorder="1" applyAlignment="1">
      <alignment horizontal="center" vertical="center"/>
    </xf>
    <xf numFmtId="4" fontId="46" fillId="5" borderId="19" xfId="0" applyNumberFormat="1" applyFont="1" applyFill="1" applyBorder="1" applyAlignment="1">
      <alignment horizontal="left"/>
    </xf>
    <xf numFmtId="0" fontId="33" fillId="3" borderId="24" xfId="0" applyFont="1" applyFill="1" applyBorder="1" applyAlignment="1">
      <alignment horizontal="left"/>
    </xf>
    <xf numFmtId="166" fontId="68" fillId="16" borderId="9" xfId="1" applyNumberFormat="1" applyFont="1" applyFill="1" applyBorder="1" applyAlignment="1">
      <alignment horizontal="center" vertical="center" wrapText="1"/>
    </xf>
    <xf numFmtId="166" fontId="68" fillId="20" borderId="9" xfId="1" applyNumberFormat="1" applyFont="1" applyFill="1" applyBorder="1" applyAlignment="1">
      <alignment horizontal="center" vertical="center" wrapText="1"/>
    </xf>
    <xf numFmtId="166" fontId="68" fillId="16" borderId="10" xfId="1" applyNumberFormat="1" applyFont="1" applyFill="1" applyBorder="1" applyAlignment="1">
      <alignment horizontal="center" vertical="center" wrapText="1"/>
    </xf>
    <xf numFmtId="0" fontId="62" fillId="9" borderId="0" xfId="0" applyFont="1" applyFill="1" applyBorder="1" applyAlignment="1">
      <alignment horizontal="center" vertical="center"/>
    </xf>
    <xf numFmtId="0" fontId="62" fillId="9" borderId="24" xfId="0" applyFont="1" applyFill="1" applyBorder="1" applyAlignment="1">
      <alignment horizontal="center" vertical="center"/>
    </xf>
    <xf numFmtId="0" fontId="62" fillId="9" borderId="23" xfId="0" applyFont="1" applyFill="1" applyBorder="1" applyAlignment="1">
      <alignment horizontal="center" vertical="center"/>
    </xf>
    <xf numFmtId="0" fontId="62" fillId="9" borderId="12" xfId="0" applyFont="1" applyFill="1" applyBorder="1" applyAlignment="1">
      <alignment horizontal="center" vertical="center"/>
    </xf>
    <xf numFmtId="0" fontId="69" fillId="16" borderId="8" xfId="0" applyFont="1" applyFill="1" applyBorder="1" applyAlignment="1">
      <alignment horizontal="center" vertical="center" wrapText="1"/>
    </xf>
    <xf numFmtId="0" fontId="69" fillId="16" borderId="9" xfId="0" applyFont="1" applyFill="1" applyBorder="1" applyAlignment="1">
      <alignment horizontal="center" vertical="center" wrapText="1"/>
    </xf>
    <xf numFmtId="0" fontId="69" fillId="16" borderId="10" xfId="0" applyFont="1" applyFill="1" applyBorder="1" applyAlignment="1">
      <alignment horizontal="center" vertical="center" wrapText="1"/>
    </xf>
    <xf numFmtId="0" fontId="70" fillId="3" borderId="34" xfId="0" applyFont="1" applyFill="1" applyBorder="1"/>
    <xf numFmtId="0" fontId="2" fillId="4" borderId="0" xfId="0" applyFont="1" applyFill="1" applyBorder="1"/>
    <xf numFmtId="0" fontId="2" fillId="4" borderId="12" xfId="0" applyFont="1" applyFill="1" applyBorder="1"/>
    <xf numFmtId="0" fontId="2" fillId="10" borderId="83" xfId="0" applyFont="1" applyFill="1" applyBorder="1"/>
    <xf numFmtId="0" fontId="2" fillId="10" borderId="84" xfId="0" applyFont="1" applyFill="1" applyBorder="1"/>
    <xf numFmtId="0" fontId="2" fillId="23" borderId="84" xfId="0" applyFont="1" applyFill="1" applyBorder="1"/>
    <xf numFmtId="0" fontId="2" fillId="10" borderId="3" xfId="0" applyFont="1" applyFill="1" applyBorder="1"/>
    <xf numFmtId="0" fontId="33" fillId="3" borderId="0" xfId="0" applyFont="1" applyFill="1"/>
    <xf numFmtId="0" fontId="33" fillId="8" borderId="0" xfId="0" applyFont="1" applyFill="1"/>
    <xf numFmtId="0" fontId="33" fillId="0" borderId="8" xfId="0" applyFont="1" applyBorder="1"/>
    <xf numFmtId="0" fontId="33" fillId="20" borderId="21" xfId="0" applyFont="1" applyFill="1" applyBorder="1"/>
    <xf numFmtId="0" fontId="33" fillId="5" borderId="19" xfId="0" applyFont="1" applyFill="1" applyBorder="1"/>
    <xf numFmtId="0" fontId="7" fillId="0" borderId="0" xfId="0" applyFont="1" applyBorder="1"/>
    <xf numFmtId="0" fontId="7" fillId="0" borderId="0" xfId="0" applyFont="1" applyFill="1" applyBorder="1"/>
    <xf numFmtId="0" fontId="33" fillId="6" borderId="0" xfId="0" applyFont="1" applyFill="1" applyAlignment="1">
      <alignment horizontal="left"/>
    </xf>
    <xf numFmtId="0" fontId="33" fillId="5" borderId="0" xfId="0" applyFont="1" applyFill="1" applyAlignment="1">
      <alignment horizontal="left"/>
    </xf>
    <xf numFmtId="0" fontId="33" fillId="4" borderId="0" xfId="0" applyFont="1" applyFill="1" applyAlignment="1">
      <alignment horizontal="left"/>
    </xf>
    <xf numFmtId="0" fontId="71" fillId="3" borderId="21" xfId="0" applyFont="1" applyFill="1" applyBorder="1" applyAlignment="1">
      <alignment vertical="center" wrapText="1"/>
    </xf>
    <xf numFmtId="0" fontId="71" fillId="3" borderId="0" xfId="0" applyFont="1" applyFill="1" applyBorder="1" applyAlignment="1">
      <alignment vertical="center" wrapText="1"/>
    </xf>
    <xf numFmtId="0" fontId="72" fillId="3" borderId="0" xfId="0" applyFont="1" applyFill="1" applyBorder="1" applyAlignment="1">
      <alignment vertical="center" wrapText="1"/>
    </xf>
    <xf numFmtId="0" fontId="73" fillId="0" borderId="0" xfId="0" applyFont="1"/>
    <xf numFmtId="0" fontId="73" fillId="8" borderId="0" xfId="0" applyFont="1" applyFill="1"/>
    <xf numFmtId="0" fontId="73" fillId="0" borderId="0" xfId="0" applyFont="1" applyAlignment="1">
      <alignment vertical="center"/>
    </xf>
    <xf numFmtId="0" fontId="73" fillId="3" borderId="0" xfId="0" applyFont="1" applyFill="1" applyAlignment="1">
      <alignment vertical="center"/>
    </xf>
    <xf numFmtId="0" fontId="71" fillId="3" borderId="20" xfId="0" applyFont="1" applyFill="1" applyBorder="1" applyAlignment="1">
      <alignment vertical="center" wrapText="1"/>
    </xf>
    <xf numFmtId="0" fontId="75" fillId="4" borderId="21" xfId="0" applyFont="1" applyFill="1" applyBorder="1" applyAlignment="1">
      <alignment vertical="center" wrapText="1"/>
    </xf>
    <xf numFmtId="0" fontId="75" fillId="3" borderId="21" xfId="0" applyFont="1" applyFill="1" applyBorder="1" applyAlignment="1">
      <alignment vertical="center" wrapText="1"/>
    </xf>
    <xf numFmtId="0" fontId="75" fillId="3" borderId="22" xfId="0" applyFont="1" applyFill="1" applyBorder="1" applyAlignment="1">
      <alignment vertical="center" wrapText="1"/>
    </xf>
    <xf numFmtId="0" fontId="75" fillId="3" borderId="23" xfId="0" applyFont="1" applyFill="1" applyBorder="1" applyAlignment="1">
      <alignment vertical="center" wrapText="1"/>
    </xf>
    <xf numFmtId="0" fontId="75" fillId="5" borderId="0" xfId="0" applyFont="1" applyFill="1" applyBorder="1" applyAlignment="1">
      <alignment vertical="center" wrapText="1"/>
    </xf>
    <xf numFmtId="0" fontId="75" fillId="3" borderId="0" xfId="0" applyFont="1" applyFill="1" applyBorder="1" applyAlignment="1">
      <alignment vertical="center" wrapText="1"/>
    </xf>
    <xf numFmtId="0" fontId="75" fillId="3" borderId="24" xfId="0" applyFont="1" applyFill="1" applyBorder="1" applyAlignment="1">
      <alignment vertical="center" wrapText="1"/>
    </xf>
    <xf numFmtId="0" fontId="75" fillId="6" borderId="0" xfId="0" applyFont="1" applyFill="1" applyBorder="1" applyAlignment="1">
      <alignment vertical="center" wrapText="1"/>
    </xf>
    <xf numFmtId="0" fontId="76" fillId="0" borderId="20" xfId="6" applyFont="1" applyBorder="1" applyAlignment="1">
      <alignment vertical="center"/>
    </xf>
    <xf numFmtId="0" fontId="77" fillId="0" borderId="21" xfId="0" applyFont="1" applyBorder="1" applyAlignment="1">
      <alignment vertical="center" wrapText="1"/>
    </xf>
    <xf numFmtId="0" fontId="77" fillId="0" borderId="22" xfId="0" applyFont="1" applyBorder="1" applyAlignment="1">
      <alignment vertical="center" wrapText="1"/>
    </xf>
    <xf numFmtId="0" fontId="77" fillId="0" borderId="23" xfId="0" applyFont="1" applyBorder="1" applyAlignment="1">
      <alignment vertical="center"/>
    </xf>
    <xf numFmtId="0" fontId="77" fillId="0" borderId="0" xfId="0" applyFont="1" applyBorder="1" applyAlignment="1">
      <alignment vertical="center" wrapText="1"/>
    </xf>
    <xf numFmtId="0" fontId="77" fillId="0" borderId="24" xfId="0" applyFont="1" applyBorder="1" applyAlignment="1">
      <alignment vertical="center" wrapText="1"/>
    </xf>
    <xf numFmtId="0" fontId="77" fillId="0" borderId="25" xfId="0" applyFont="1" applyBorder="1" applyAlignment="1">
      <alignment vertical="center"/>
    </xf>
    <xf numFmtId="0" fontId="77" fillId="0" borderId="15" xfId="0" applyFont="1" applyBorder="1" applyAlignment="1">
      <alignment vertical="center" wrapText="1"/>
    </xf>
    <xf numFmtId="0" fontId="77" fillId="0" borderId="16" xfId="0" applyFont="1" applyBorder="1" applyAlignment="1">
      <alignment vertical="center" wrapText="1"/>
    </xf>
    <xf numFmtId="0" fontId="78" fillId="0" borderId="20" xfId="6" applyFont="1" applyBorder="1" applyAlignment="1">
      <alignment vertical="center"/>
    </xf>
    <xf numFmtId="0" fontId="80" fillId="16" borderId="0" xfId="0" applyFont="1" applyFill="1" applyAlignment="1">
      <alignment vertical="center" wrapText="1"/>
    </xf>
    <xf numFmtId="0" fontId="37" fillId="21" borderId="0" xfId="0" applyFont="1" applyFill="1" applyBorder="1" applyAlignment="1">
      <alignment horizontal="left"/>
    </xf>
    <xf numFmtId="0" fontId="33" fillId="21" borderId="15" xfId="0" applyFont="1" applyFill="1" applyBorder="1" applyAlignment="1">
      <alignment horizontal="left"/>
    </xf>
    <xf numFmtId="4" fontId="37" fillId="21" borderId="0" xfId="0" applyNumberFormat="1" applyFont="1" applyFill="1" applyBorder="1" applyAlignment="1">
      <alignment horizontal="left"/>
    </xf>
    <xf numFmtId="0" fontId="9" fillId="0" borderId="20" xfId="6" quotePrefix="1" applyBorder="1" applyAlignment="1">
      <alignment vertical="center"/>
    </xf>
    <xf numFmtId="0" fontId="62" fillId="9" borderId="5" xfId="0" applyFont="1" applyFill="1" applyBorder="1" applyAlignment="1">
      <alignment horizontal="center" vertical="center"/>
    </xf>
    <xf numFmtId="0" fontId="37" fillId="21" borderId="5" xfId="0" applyFont="1" applyFill="1" applyBorder="1" applyAlignment="1">
      <alignment horizontal="left"/>
    </xf>
    <xf numFmtId="0" fontId="33" fillId="21" borderId="85" xfId="0" applyFont="1" applyFill="1" applyBorder="1" applyAlignment="1">
      <alignment horizontal="left"/>
    </xf>
    <xf numFmtId="43" fontId="33" fillId="6" borderId="61" xfId="9" applyFont="1" applyFill="1" applyBorder="1" applyAlignment="1">
      <alignment horizontal="left"/>
    </xf>
    <xf numFmtId="43" fontId="33" fillId="6" borderId="12" xfId="9" applyFont="1" applyFill="1" applyBorder="1" applyAlignment="1">
      <alignment horizontal="left"/>
    </xf>
    <xf numFmtId="43" fontId="33" fillId="6" borderId="5" xfId="9" applyFont="1" applyFill="1" applyBorder="1" applyAlignment="1">
      <alignment horizontal="left"/>
    </xf>
    <xf numFmtId="43" fontId="33" fillId="6" borderId="5" xfId="9" applyFont="1" applyFill="1" applyBorder="1" applyAlignment="1">
      <alignment horizontal="left" wrapText="1"/>
    </xf>
    <xf numFmtId="0" fontId="37" fillId="6" borderId="5" xfId="0" applyFont="1" applyFill="1" applyBorder="1" applyAlignment="1">
      <alignment horizontal="left"/>
    </xf>
    <xf numFmtId="4" fontId="33" fillId="6" borderId="12" xfId="0" applyNumberFormat="1" applyFont="1" applyFill="1" applyBorder="1" applyAlignment="1">
      <alignment horizontal="left"/>
    </xf>
    <xf numFmtId="0" fontId="37" fillId="5" borderId="5" xfId="0" applyFont="1" applyFill="1" applyBorder="1" applyAlignment="1">
      <alignment horizontal="left" wrapText="1"/>
    </xf>
    <xf numFmtId="4" fontId="46" fillId="5" borderId="12" xfId="0" applyNumberFormat="1" applyFont="1" applyFill="1" applyBorder="1" applyAlignment="1">
      <alignment horizontal="left" wrapText="1"/>
    </xf>
    <xf numFmtId="0" fontId="37" fillId="5" borderId="5" xfId="0" applyFont="1" applyFill="1" applyBorder="1" applyAlignment="1">
      <alignment horizontal="left"/>
    </xf>
    <xf numFmtId="4" fontId="46" fillId="5" borderId="12" xfId="0" applyNumberFormat="1" applyFont="1" applyFill="1" applyBorder="1" applyAlignment="1">
      <alignment horizontal="left"/>
    </xf>
    <xf numFmtId="0" fontId="37" fillId="5" borderId="18" xfId="0" applyFont="1" applyFill="1" applyBorder="1" applyAlignment="1">
      <alignment horizontal="left"/>
    </xf>
    <xf numFmtId="4" fontId="46" fillId="5" borderId="17" xfId="0" applyNumberFormat="1" applyFont="1" applyFill="1" applyBorder="1" applyAlignment="1">
      <alignment horizontal="left"/>
    </xf>
    <xf numFmtId="0" fontId="33" fillId="4" borderId="87" xfId="0" applyFont="1" applyFill="1" applyBorder="1" applyAlignment="1">
      <alignment horizontal="left"/>
    </xf>
    <xf numFmtId="0" fontId="33" fillId="4" borderId="88" xfId="0" applyFont="1" applyFill="1" applyBorder="1" applyAlignment="1">
      <alignment horizontal="left"/>
    </xf>
    <xf numFmtId="0" fontId="37" fillId="4" borderId="88" xfId="0" applyFont="1" applyFill="1" applyBorder="1" applyAlignment="1">
      <alignment horizontal="left"/>
    </xf>
    <xf numFmtId="0" fontId="37" fillId="5" borderId="88" xfId="0" applyFont="1" applyFill="1" applyBorder="1" applyAlignment="1">
      <alignment horizontal="left" wrapText="1"/>
    </xf>
    <xf numFmtId="0" fontId="37" fillId="5" borderId="88" xfId="0" applyFont="1" applyFill="1" applyBorder="1" applyAlignment="1">
      <alignment horizontal="left"/>
    </xf>
    <xf numFmtId="0" fontId="37" fillId="5" borderId="89" xfId="0" applyFont="1" applyFill="1" applyBorder="1" applyAlignment="1">
      <alignment horizontal="left"/>
    </xf>
    <xf numFmtId="4" fontId="33" fillId="5" borderId="0" xfId="0" applyNumberFormat="1" applyFont="1" applyFill="1" applyBorder="1" applyAlignment="1">
      <alignment horizontal="left"/>
    </xf>
    <xf numFmtId="4" fontId="37" fillId="21" borderId="5" xfId="0" applyNumberFormat="1" applyFont="1" applyFill="1" applyBorder="1" applyAlignment="1">
      <alignment horizontal="left"/>
    </xf>
    <xf numFmtId="43" fontId="33" fillId="5" borderId="5" xfId="9" applyFont="1" applyFill="1" applyBorder="1" applyAlignment="1">
      <alignment horizontal="left"/>
    </xf>
    <xf numFmtId="43" fontId="33" fillId="5" borderId="12" xfId="9" applyFont="1" applyFill="1" applyBorder="1" applyAlignment="1">
      <alignment horizontal="left"/>
    </xf>
    <xf numFmtId="0" fontId="33" fillId="5" borderId="5" xfId="0" applyFont="1" applyFill="1" applyBorder="1" applyAlignment="1">
      <alignment horizontal="left"/>
    </xf>
    <xf numFmtId="4" fontId="33" fillId="5" borderId="12" xfId="0" applyNumberFormat="1" applyFont="1" applyFill="1" applyBorder="1" applyAlignment="1">
      <alignment horizontal="left"/>
    </xf>
    <xf numFmtId="0" fontId="46" fillId="5" borderId="5" xfId="0" applyFont="1" applyFill="1" applyBorder="1" applyAlignment="1">
      <alignment horizontal="left"/>
    </xf>
    <xf numFmtId="0" fontId="46" fillId="5" borderId="18" xfId="0" applyFont="1" applyFill="1" applyBorder="1" applyAlignment="1">
      <alignment horizontal="left"/>
    </xf>
    <xf numFmtId="43" fontId="33" fillId="5" borderId="19" xfId="9" applyFont="1" applyFill="1" applyBorder="1" applyAlignment="1">
      <alignment horizontal="left"/>
    </xf>
    <xf numFmtId="43" fontId="33" fillId="5" borderId="17" xfId="9" applyFont="1" applyFill="1" applyBorder="1" applyAlignment="1">
      <alignment horizontal="left"/>
    </xf>
    <xf numFmtId="0" fontId="0" fillId="0" borderId="0" xfId="0" applyBorder="1" applyAlignment="1">
      <alignment horizontal="left"/>
    </xf>
    <xf numFmtId="0" fontId="33" fillId="3" borderId="0" xfId="0" applyFont="1" applyFill="1" applyBorder="1"/>
    <xf numFmtId="0" fontId="33" fillId="0" borderId="11" xfId="0" applyFont="1" applyBorder="1"/>
    <xf numFmtId="173" fontId="82" fillId="10" borderId="0" xfId="0" applyNumberFormat="1" applyFont="1" applyFill="1" applyBorder="1"/>
    <xf numFmtId="173" fontId="82" fillId="10" borderId="81" xfId="0" applyNumberFormat="1" applyFont="1" applyFill="1" applyBorder="1"/>
    <xf numFmtId="173" fontId="81" fillId="3" borderId="81" xfId="0" applyNumberFormat="1" applyFont="1" applyFill="1" applyBorder="1"/>
    <xf numFmtId="173" fontId="81" fillId="4" borderId="0" xfId="0" applyNumberFormat="1" applyFont="1" applyFill="1" applyBorder="1"/>
    <xf numFmtId="0" fontId="33" fillId="4" borderId="19" xfId="0" applyFont="1" applyFill="1" applyBorder="1"/>
    <xf numFmtId="0" fontId="33" fillId="5" borderId="24" xfId="0" applyFont="1" applyFill="1" applyBorder="1"/>
    <xf numFmtId="0" fontId="33" fillId="6" borderId="19" xfId="0" applyFont="1" applyFill="1" applyBorder="1"/>
    <xf numFmtId="0" fontId="33" fillId="5" borderId="33" xfId="0" applyFont="1" applyFill="1" applyBorder="1"/>
    <xf numFmtId="0" fontId="33" fillId="5" borderId="9" xfId="0" applyFont="1" applyFill="1" applyBorder="1"/>
    <xf numFmtId="173" fontId="81" fillId="5" borderId="0" xfId="0" applyNumberFormat="1" applyFont="1" applyFill="1" applyBorder="1"/>
    <xf numFmtId="0" fontId="37" fillId="0" borderId="18" xfId="0" applyFont="1" applyBorder="1"/>
    <xf numFmtId="0" fontId="33" fillId="5" borderId="31" xfId="0" applyFont="1" applyFill="1" applyBorder="1"/>
    <xf numFmtId="0" fontId="10" fillId="16" borderId="1" xfId="0" applyFont="1" applyFill="1" applyBorder="1" applyAlignment="1">
      <alignment horizontal="left"/>
    </xf>
    <xf numFmtId="0" fontId="10" fillId="16" borderId="84" xfId="0" applyFont="1" applyFill="1" applyBorder="1"/>
    <xf numFmtId="0" fontId="10" fillId="16" borderId="3" xfId="0" applyFont="1" applyFill="1" applyBorder="1"/>
    <xf numFmtId="0" fontId="33" fillId="3" borderId="0" xfId="0" applyFont="1" applyFill="1" applyAlignment="1">
      <alignment wrapText="1"/>
    </xf>
    <xf numFmtId="0" fontId="33" fillId="0" borderId="81" xfId="0" applyFont="1" applyBorder="1" applyAlignment="1">
      <alignment wrapText="1"/>
    </xf>
    <xf numFmtId="0" fontId="62" fillId="9" borderId="23" xfId="0" applyFont="1" applyFill="1" applyBorder="1" applyAlignment="1">
      <alignment horizontal="center" vertical="center" wrapText="1"/>
    </xf>
    <xf numFmtId="0" fontId="62" fillId="9" borderId="0" xfId="0" applyFont="1" applyFill="1" applyBorder="1" applyAlignment="1">
      <alignment horizontal="center" vertical="center" wrapText="1"/>
    </xf>
    <xf numFmtId="0" fontId="33" fillId="0" borderId="0" xfId="0" applyFont="1" applyAlignment="1">
      <alignment wrapText="1"/>
    </xf>
    <xf numFmtId="9" fontId="33" fillId="0" borderId="0" xfId="0" applyNumberFormat="1" applyFont="1"/>
    <xf numFmtId="9" fontId="33" fillId="4" borderId="91" xfId="2" applyFont="1" applyFill="1" applyBorder="1" applyAlignment="1">
      <alignment horizontal="right" vertical="center" wrapText="1"/>
    </xf>
    <xf numFmtId="0" fontId="37" fillId="17" borderId="83" xfId="0" applyFont="1" applyFill="1" applyBorder="1"/>
    <xf numFmtId="0" fontId="37" fillId="17" borderId="84" xfId="0" applyFont="1" applyFill="1" applyBorder="1"/>
    <xf numFmtId="0" fontId="37" fillId="20" borderId="84" xfId="0" applyFont="1" applyFill="1" applyBorder="1"/>
    <xf numFmtId="0" fontId="33" fillId="17" borderId="84" xfId="0" applyFont="1" applyFill="1" applyBorder="1" applyAlignment="1">
      <alignment horizontal="center" vertical="center" wrapText="1"/>
    </xf>
    <xf numFmtId="0" fontId="33" fillId="17" borderId="3" xfId="0" applyFont="1" applyFill="1" applyBorder="1" applyAlignment="1">
      <alignment horizontal="center" vertical="center" wrapText="1"/>
    </xf>
    <xf numFmtId="0" fontId="50" fillId="8" borderId="0" xfId="0" applyFont="1" applyFill="1" applyBorder="1" applyAlignment="1">
      <alignment horizontal="center" vertical="center"/>
    </xf>
    <xf numFmtId="0" fontId="33" fillId="0" borderId="42" xfId="0" applyFont="1" applyBorder="1"/>
    <xf numFmtId="0" fontId="33" fillId="5" borderId="15" xfId="0" applyFont="1" applyFill="1" applyBorder="1" applyAlignment="1">
      <alignment horizontal="center" vertical="center" wrapText="1"/>
    </xf>
    <xf numFmtId="0" fontId="33" fillId="5" borderId="35" xfId="0" applyFont="1" applyFill="1" applyBorder="1" applyAlignment="1">
      <alignment horizontal="center" vertical="center" wrapText="1"/>
    </xf>
    <xf numFmtId="0" fontId="50" fillId="8" borderId="0" xfId="0" applyFont="1" applyFill="1" applyBorder="1" applyAlignment="1">
      <alignment horizontal="center" vertical="center"/>
    </xf>
    <xf numFmtId="0" fontId="44" fillId="0" borderId="0" xfId="0" applyFont="1" applyAlignment="1">
      <alignment horizontal="center" vertical="center"/>
    </xf>
    <xf numFmtId="0" fontId="45" fillId="0" borderId="37" xfId="0" applyFont="1" applyBorder="1" applyAlignment="1">
      <alignment horizontal="left"/>
    </xf>
    <xf numFmtId="0" fontId="45" fillId="0" borderId="42" xfId="0" applyFont="1" applyBorder="1" applyAlignment="1">
      <alignment horizontal="left"/>
    </xf>
    <xf numFmtId="0" fontId="8" fillId="10" borderId="0" xfId="0" applyFont="1" applyFill="1" applyBorder="1" applyAlignment="1">
      <alignment horizontal="center"/>
    </xf>
    <xf numFmtId="0" fontId="83" fillId="9" borderId="12" xfId="0" applyFont="1" applyFill="1" applyBorder="1" applyAlignment="1">
      <alignment horizontal="center" vertical="center"/>
    </xf>
    <xf numFmtId="0" fontId="0" fillId="10" borderId="12" xfId="0" applyFill="1" applyBorder="1" applyAlignment="1">
      <alignment horizontal="center" vertical="center" wrapText="1"/>
    </xf>
    <xf numFmtId="0" fontId="83" fillId="9" borderId="0" xfId="0" applyFont="1" applyFill="1" applyBorder="1" applyAlignment="1">
      <alignment horizontal="center" vertical="center" wrapText="1"/>
    </xf>
    <xf numFmtId="43" fontId="33" fillId="5" borderId="23" xfId="9" applyFont="1" applyFill="1" applyBorder="1" applyAlignment="1">
      <alignment horizontal="left"/>
    </xf>
    <xf numFmtId="0" fontId="37" fillId="21" borderId="24" xfId="0" applyFont="1" applyFill="1" applyBorder="1" applyAlignment="1">
      <alignment horizontal="left"/>
    </xf>
    <xf numFmtId="0" fontId="37" fillId="21" borderId="23" xfId="0" applyFont="1" applyFill="1" applyBorder="1" applyAlignment="1">
      <alignment horizontal="left"/>
    </xf>
    <xf numFmtId="4" fontId="33" fillId="5" borderId="23" xfId="0" applyNumberFormat="1" applyFont="1" applyFill="1" applyBorder="1" applyAlignment="1">
      <alignment horizontal="left"/>
    </xf>
    <xf numFmtId="4" fontId="33" fillId="5" borderId="24" xfId="0" applyNumberFormat="1" applyFont="1" applyFill="1" applyBorder="1" applyAlignment="1">
      <alignment horizontal="left"/>
    </xf>
    <xf numFmtId="4" fontId="46" fillId="5" borderId="23" xfId="0" applyNumberFormat="1" applyFont="1" applyFill="1" applyBorder="1" applyAlignment="1">
      <alignment horizontal="left" wrapText="1"/>
    </xf>
    <xf numFmtId="4" fontId="46" fillId="5" borderId="23" xfId="0" applyNumberFormat="1" applyFont="1" applyFill="1" applyBorder="1" applyAlignment="1">
      <alignment horizontal="left"/>
    </xf>
    <xf numFmtId="4" fontId="46" fillId="5" borderId="32" xfId="0" applyNumberFormat="1" applyFont="1" applyFill="1" applyBorder="1" applyAlignment="1">
      <alignment horizontal="left"/>
    </xf>
    <xf numFmtId="43" fontId="33" fillId="5" borderId="100" xfId="9" applyFont="1" applyFill="1" applyBorder="1" applyAlignment="1">
      <alignment horizontal="left"/>
    </xf>
    <xf numFmtId="0" fontId="33" fillId="5" borderId="100" xfId="0" applyFont="1" applyFill="1" applyBorder="1" applyAlignment="1">
      <alignment horizontal="left"/>
    </xf>
    <xf numFmtId="0" fontId="46" fillId="5" borderId="100" xfId="0" applyFont="1" applyFill="1" applyBorder="1" applyAlignment="1">
      <alignment horizontal="left"/>
    </xf>
    <xf numFmtId="0" fontId="46" fillId="5" borderId="101" xfId="0" applyFont="1" applyFill="1" applyBorder="1" applyAlignment="1">
      <alignment horizontal="left"/>
    </xf>
    <xf numFmtId="0" fontId="33" fillId="21" borderId="18" xfId="0" applyFont="1" applyFill="1" applyBorder="1" applyAlignment="1">
      <alignment horizontal="left"/>
    </xf>
    <xf numFmtId="0" fontId="33" fillId="21" borderId="19" xfId="0" applyFont="1" applyFill="1" applyBorder="1" applyAlignment="1">
      <alignment horizontal="left"/>
    </xf>
    <xf numFmtId="0" fontId="33" fillId="0" borderId="101" xfId="0" applyFont="1" applyBorder="1" applyAlignment="1">
      <alignment horizontal="left"/>
    </xf>
    <xf numFmtId="0" fontId="33" fillId="21" borderId="33" xfId="0" applyFont="1" applyFill="1" applyBorder="1" applyAlignment="1">
      <alignment horizontal="left"/>
    </xf>
    <xf numFmtId="0" fontId="33" fillId="21" borderId="32" xfId="0" applyFont="1" applyFill="1" applyBorder="1" applyAlignment="1">
      <alignment horizontal="left"/>
    </xf>
    <xf numFmtId="0" fontId="33" fillId="0" borderId="17" xfId="0" applyFont="1" applyBorder="1" applyAlignment="1">
      <alignment horizontal="left"/>
    </xf>
    <xf numFmtId="43" fontId="33" fillId="5" borderId="18" xfId="9" applyFont="1" applyFill="1" applyBorder="1" applyAlignment="1">
      <alignment horizontal="left"/>
    </xf>
    <xf numFmtId="43" fontId="33" fillId="5" borderId="101" xfId="9" applyFont="1" applyFill="1" applyBorder="1" applyAlignment="1">
      <alignment horizontal="left"/>
    </xf>
    <xf numFmtId="43" fontId="33" fillId="5" borderId="33" xfId="9" applyFont="1" applyFill="1" applyBorder="1" applyAlignment="1">
      <alignment horizontal="left"/>
    </xf>
    <xf numFmtId="43" fontId="33" fillId="5" borderId="32" xfId="9" applyFont="1" applyFill="1" applyBorder="1" applyAlignment="1">
      <alignment horizontal="left"/>
    </xf>
    <xf numFmtId="0" fontId="83" fillId="9" borderId="24" xfId="0" applyFont="1" applyFill="1" applyBorder="1" applyAlignment="1">
      <alignment horizontal="center" vertical="center" wrapText="1"/>
    </xf>
    <xf numFmtId="0" fontId="62" fillId="9" borderId="8" xfId="0" applyFont="1" applyFill="1" applyBorder="1" applyAlignment="1">
      <alignment horizontal="center" vertical="center" wrapText="1"/>
    </xf>
    <xf numFmtId="14" fontId="15" fillId="0" borderId="5" xfId="12" applyNumberFormat="1" applyFont="1" applyBorder="1" applyAlignment="1">
      <alignment horizontal="center" vertical="center" wrapText="1"/>
    </xf>
    <xf numFmtId="169" fontId="16" fillId="4" borderId="5" xfId="12" applyNumberFormat="1" applyFont="1" applyFill="1" applyBorder="1" applyAlignment="1"/>
    <xf numFmtId="169" fontId="14" fillId="5" borderId="61" xfId="12" applyNumberFormat="1" applyFont="1" applyFill="1" applyBorder="1" applyAlignment="1">
      <alignment vertical="center"/>
    </xf>
    <xf numFmtId="169" fontId="14" fillId="4" borderId="102" xfId="12" applyNumberFormat="1" applyFont="1" applyFill="1" applyBorder="1" applyAlignment="1">
      <alignment vertical="center"/>
    </xf>
    <xf numFmtId="169" fontId="14" fillId="5" borderId="103" xfId="12" applyNumberFormat="1" applyFont="1" applyFill="1" applyBorder="1" applyAlignment="1">
      <alignment vertical="center"/>
    </xf>
    <xf numFmtId="169" fontId="14" fillId="4" borderId="5" xfId="12" applyNumberFormat="1" applyFont="1" applyFill="1" applyBorder="1" applyAlignment="1">
      <alignment vertical="center"/>
    </xf>
    <xf numFmtId="169" fontId="14" fillId="5" borderId="105" xfId="12" applyNumberFormat="1" applyFont="1" applyFill="1" applyBorder="1" applyAlignment="1">
      <alignment vertical="center"/>
    </xf>
    <xf numFmtId="0" fontId="50" fillId="3" borderId="0" xfId="12" applyFont="1" applyFill="1" applyAlignment="1">
      <alignment horizontal="center" vertical="center"/>
    </xf>
    <xf numFmtId="14" fontId="21" fillId="9" borderId="59" xfId="12" applyNumberFormat="1" applyFont="1" applyFill="1" applyBorder="1" applyAlignment="1">
      <alignment horizontal="center" vertical="center" wrapText="1"/>
    </xf>
    <xf numFmtId="168" fontId="21" fillId="8" borderId="1" xfId="12" applyNumberFormat="1" applyFont="1" applyFill="1" applyBorder="1" applyAlignment="1">
      <alignment horizontal="center" vertical="top"/>
    </xf>
    <xf numFmtId="0" fontId="21" fillId="8" borderId="84" xfId="12" applyFont="1" applyFill="1" applyBorder="1" applyAlignment="1">
      <alignment horizontal="center" vertical="top"/>
    </xf>
    <xf numFmtId="0" fontId="21" fillId="8" borderId="1" xfId="12" applyFont="1" applyFill="1" applyBorder="1" applyAlignment="1">
      <alignment horizontal="center" vertical="top"/>
    </xf>
    <xf numFmtId="0" fontId="21" fillId="8" borderId="3" xfId="12" applyFont="1" applyFill="1" applyBorder="1" applyAlignment="1">
      <alignment horizontal="center" vertical="top"/>
    </xf>
    <xf numFmtId="14" fontId="21" fillId="9" borderId="71" xfId="12" applyNumberFormat="1" applyFont="1" applyFill="1" applyBorder="1" applyAlignment="1">
      <alignment horizontal="center" vertical="center" wrapText="1"/>
    </xf>
    <xf numFmtId="14" fontId="21" fillId="9" borderId="60" xfId="12" applyNumberFormat="1" applyFont="1" applyFill="1" applyBorder="1" applyAlignment="1">
      <alignment horizontal="center" vertical="center" wrapText="1"/>
    </xf>
    <xf numFmtId="9" fontId="33" fillId="4" borderId="96" xfId="2" applyFont="1" applyFill="1" applyBorder="1" applyAlignment="1">
      <alignment horizontal="right" vertical="center" wrapText="1"/>
    </xf>
    <xf numFmtId="173" fontId="82" fillId="10" borderId="24" xfId="0" applyNumberFormat="1" applyFont="1" applyFill="1" applyBorder="1"/>
    <xf numFmtId="173" fontId="82" fillId="10" borderId="23" xfId="0" applyNumberFormat="1" applyFont="1" applyFill="1" applyBorder="1"/>
    <xf numFmtId="173" fontId="81" fillId="4" borderId="23" xfId="0" applyNumberFormat="1" applyFont="1" applyFill="1" applyBorder="1"/>
    <xf numFmtId="173" fontId="81" fillId="6" borderId="0" xfId="0" applyNumberFormat="1" applyFont="1" applyFill="1" applyBorder="1"/>
    <xf numFmtId="173" fontId="81" fillId="6" borderId="23" xfId="0" applyNumberFormat="1" applyFont="1" applyFill="1" applyBorder="1"/>
    <xf numFmtId="173" fontId="81" fillId="5" borderId="24" xfId="0" applyNumberFormat="1" applyFont="1" applyFill="1" applyBorder="1"/>
    <xf numFmtId="173" fontId="81" fillId="5" borderId="23" xfId="0" applyNumberFormat="1" applyFont="1" applyFill="1" applyBorder="1"/>
    <xf numFmtId="0" fontId="33" fillId="4" borderId="9" xfId="0" applyFont="1" applyFill="1" applyBorder="1"/>
    <xf numFmtId="0" fontId="33" fillId="6" borderId="9" xfId="0" applyFont="1" applyFill="1" applyBorder="1"/>
    <xf numFmtId="173" fontId="81" fillId="5" borderId="33" xfId="0" applyNumberFormat="1" applyFont="1" applyFill="1" applyBorder="1"/>
    <xf numFmtId="0" fontId="0" fillId="0" borderId="8" xfId="0" applyBorder="1" applyAlignment="1">
      <alignment horizontal="left"/>
    </xf>
    <xf numFmtId="0" fontId="7" fillId="0" borderId="9" xfId="0" applyFont="1" applyBorder="1"/>
    <xf numFmtId="0" fontId="9" fillId="0" borderId="10" xfId="6" quotePrefix="1" applyBorder="1"/>
    <xf numFmtId="0" fontId="7" fillId="0" borderId="19" xfId="0" applyFont="1" applyFill="1" applyBorder="1"/>
    <xf numFmtId="0" fontId="9" fillId="0" borderId="14" xfId="6" quotePrefix="1" applyBorder="1" applyAlignment="1">
      <alignment vertical="center"/>
    </xf>
    <xf numFmtId="0" fontId="77" fillId="0" borderId="39" xfId="0" applyFont="1" applyBorder="1" applyAlignment="1">
      <alignment vertical="center" wrapText="1"/>
    </xf>
    <xf numFmtId="0" fontId="77" fillId="0" borderId="40" xfId="0" applyFont="1" applyBorder="1" applyAlignment="1">
      <alignment vertical="center" wrapText="1"/>
    </xf>
    <xf numFmtId="0" fontId="33" fillId="0" borderId="11" xfId="0" applyFont="1" applyBorder="1" applyAlignment="1">
      <alignment horizontal="left"/>
    </xf>
    <xf numFmtId="0" fontId="9" fillId="0" borderId="0" xfId="6" quotePrefix="1"/>
    <xf numFmtId="0" fontId="77" fillId="0" borderId="0" xfId="0" applyFont="1" applyBorder="1" applyAlignment="1">
      <alignment vertical="center"/>
    </xf>
    <xf numFmtId="0" fontId="77" fillId="0" borderId="24" xfId="0" applyFont="1" applyBorder="1" applyAlignment="1">
      <alignment vertical="center"/>
    </xf>
    <xf numFmtId="0" fontId="77" fillId="0" borderId="15" xfId="0" applyFont="1" applyBorder="1" applyAlignment="1">
      <alignment vertical="center"/>
    </xf>
    <xf numFmtId="0" fontId="77" fillId="0" borderId="16" xfId="0" applyFont="1" applyBorder="1" applyAlignment="1">
      <alignment vertical="center"/>
    </xf>
    <xf numFmtId="0" fontId="77" fillId="0" borderId="39" xfId="0" applyFont="1" applyBorder="1" applyAlignment="1">
      <alignment vertical="center"/>
    </xf>
    <xf numFmtId="0" fontId="77" fillId="0" borderId="40" xfId="0" applyFont="1" applyBorder="1" applyAlignment="1">
      <alignment vertical="center"/>
    </xf>
    <xf numFmtId="0" fontId="77" fillId="0" borderId="21" xfId="0" applyFont="1" applyBorder="1" applyAlignment="1">
      <alignment vertical="center"/>
    </xf>
    <xf numFmtId="0" fontId="77" fillId="0" borderId="22" xfId="0" applyFont="1" applyBorder="1" applyAlignment="1">
      <alignment vertical="center"/>
    </xf>
    <xf numFmtId="0" fontId="4" fillId="3" borderId="5" xfId="0" applyFont="1" applyFill="1" applyBorder="1"/>
    <xf numFmtId="0" fontId="73" fillId="8" borderId="0" xfId="0" applyFont="1" applyFill="1" applyAlignment="1">
      <alignment wrapText="1"/>
    </xf>
    <xf numFmtId="0" fontId="73" fillId="0" borderId="0" xfId="0" applyFont="1" applyAlignment="1">
      <alignment vertical="center" wrapText="1"/>
    </xf>
    <xf numFmtId="0" fontId="73" fillId="0" borderId="0" xfId="0" applyFont="1" applyAlignment="1">
      <alignment wrapText="1"/>
    </xf>
    <xf numFmtId="0" fontId="37" fillId="0" borderId="26" xfId="0" applyFont="1" applyBorder="1" applyAlignment="1">
      <alignment horizontal="left"/>
    </xf>
    <xf numFmtId="0" fontId="33" fillId="0" borderId="28" xfId="0" applyFont="1" applyBorder="1" applyAlignment="1">
      <alignment horizontal="left"/>
    </xf>
    <xf numFmtId="0" fontId="33" fillId="0" borderId="24" xfId="0" applyFont="1" applyBorder="1" applyAlignment="1">
      <alignment horizontal="left" wrapText="1"/>
    </xf>
    <xf numFmtId="0" fontId="83" fillId="9" borderId="23" xfId="0" applyFont="1" applyFill="1" applyBorder="1" applyAlignment="1">
      <alignment horizontal="center" vertical="center" wrapText="1"/>
    </xf>
    <xf numFmtId="0" fontId="37" fillId="21" borderId="27" xfId="0" applyFont="1" applyFill="1" applyBorder="1" applyAlignment="1">
      <alignment horizontal="left"/>
    </xf>
    <xf numFmtId="0" fontId="33" fillId="21" borderId="104" xfId="0" applyFont="1" applyFill="1" applyBorder="1" applyAlignment="1">
      <alignment horizontal="left"/>
    </xf>
    <xf numFmtId="43" fontId="33" fillId="5" borderId="27" xfId="9" applyFont="1" applyFill="1" applyBorder="1" applyAlignment="1">
      <alignment horizontal="left"/>
    </xf>
    <xf numFmtId="4" fontId="33" fillId="5" borderId="27" xfId="0" applyNumberFormat="1" applyFont="1" applyFill="1" applyBorder="1" applyAlignment="1">
      <alignment horizontal="left"/>
    </xf>
    <xf numFmtId="4" fontId="46" fillId="5" borderId="27" xfId="0" applyNumberFormat="1" applyFont="1" applyFill="1" applyBorder="1" applyAlignment="1">
      <alignment horizontal="left" wrapText="1"/>
    </xf>
    <xf numFmtId="4" fontId="46" fillId="5" borderId="27" xfId="0" applyNumberFormat="1" applyFont="1" applyFill="1" applyBorder="1" applyAlignment="1">
      <alignment horizontal="left"/>
    </xf>
    <xf numFmtId="4" fontId="46" fillId="5" borderId="104" xfId="0" applyNumberFormat="1" applyFont="1" applyFill="1" applyBorder="1" applyAlignment="1">
      <alignment horizontal="left"/>
    </xf>
    <xf numFmtId="0" fontId="9" fillId="5" borderId="0" xfId="6" quotePrefix="1" applyFill="1" applyBorder="1" applyAlignment="1">
      <alignment horizontal="left"/>
    </xf>
    <xf numFmtId="43" fontId="33" fillId="3" borderId="0" xfId="9" applyFont="1" applyFill="1" applyBorder="1" applyAlignment="1">
      <alignment horizontal="left"/>
    </xf>
    <xf numFmtId="4" fontId="33" fillId="3" borderId="0" xfId="0" applyNumberFormat="1" applyFont="1" applyFill="1" applyBorder="1" applyAlignment="1">
      <alignment horizontal="left"/>
    </xf>
    <xf numFmtId="43" fontId="33" fillId="5" borderId="8" xfId="9" applyFont="1" applyFill="1" applyBorder="1" applyAlignment="1">
      <alignment horizontal="left"/>
    </xf>
    <xf numFmtId="43" fontId="33" fillId="5" borderId="9" xfId="9" applyFont="1" applyFill="1" applyBorder="1" applyAlignment="1">
      <alignment horizontal="left"/>
    </xf>
    <xf numFmtId="43" fontId="33" fillId="5" borderId="107" xfId="9" applyFont="1" applyFill="1" applyBorder="1" applyAlignment="1">
      <alignment horizontal="left"/>
    </xf>
    <xf numFmtId="43" fontId="33" fillId="5" borderId="31" xfId="9" applyFont="1" applyFill="1" applyBorder="1" applyAlignment="1">
      <alignment horizontal="left"/>
    </xf>
    <xf numFmtId="43" fontId="33" fillId="5" borderId="30" xfId="9" applyFont="1" applyFill="1" applyBorder="1" applyAlignment="1">
      <alignment horizontal="left"/>
    </xf>
    <xf numFmtId="43" fontId="33" fillId="5" borderId="29" xfId="9" applyFont="1" applyFill="1" applyBorder="1" applyAlignment="1">
      <alignment horizontal="left"/>
    </xf>
    <xf numFmtId="43" fontId="33" fillId="5" borderId="10" xfId="9" applyFont="1" applyFill="1" applyBorder="1" applyAlignment="1">
      <alignment horizontal="left"/>
    </xf>
    <xf numFmtId="43" fontId="33" fillId="5" borderId="104" xfId="9" applyFont="1" applyFill="1" applyBorder="1" applyAlignment="1">
      <alignment horizontal="left"/>
    </xf>
    <xf numFmtId="0" fontId="6" fillId="0" borderId="16" xfId="0" applyFont="1" applyBorder="1"/>
    <xf numFmtId="0" fontId="6" fillId="9" borderId="25" xfId="0" applyFont="1" applyFill="1" applyBorder="1"/>
    <xf numFmtId="0" fontId="6" fillId="9" borderId="15" xfId="0" applyFont="1" applyFill="1" applyBorder="1" applyAlignment="1">
      <alignment wrapText="1"/>
    </xf>
    <xf numFmtId="0" fontId="6" fillId="9" borderId="16" xfId="0" applyFont="1" applyFill="1" applyBorder="1" applyAlignment="1">
      <alignment wrapText="1"/>
    </xf>
    <xf numFmtId="0" fontId="37" fillId="0" borderId="24" xfId="0" applyFont="1" applyFill="1" applyBorder="1" applyAlignment="1">
      <alignment horizontal="left" wrapText="1"/>
    </xf>
    <xf numFmtId="0" fontId="84" fillId="16" borderId="9" xfId="0" applyFont="1" applyFill="1" applyBorder="1" applyAlignment="1">
      <alignment horizontal="center"/>
    </xf>
    <xf numFmtId="0" fontId="84" fillId="16" borderId="10" xfId="0" applyFont="1" applyFill="1" applyBorder="1" applyAlignment="1">
      <alignment horizontal="center"/>
    </xf>
    <xf numFmtId="0" fontId="85" fillId="20" borderId="9" xfId="0" applyFont="1" applyFill="1" applyBorder="1" applyAlignment="1">
      <alignment horizontal="center"/>
    </xf>
    <xf numFmtId="0" fontId="37" fillId="9" borderId="85" xfId="0" applyFont="1" applyFill="1" applyBorder="1" applyAlignment="1">
      <alignment horizontal="center" vertical="center" wrapText="1"/>
    </xf>
    <xf numFmtId="0" fontId="37" fillId="9" borderId="15" xfId="0" applyFont="1" applyFill="1" applyBorder="1" applyAlignment="1">
      <alignment horizontal="center" vertical="center" wrapText="1"/>
    </xf>
    <xf numFmtId="0" fontId="37" fillId="9" borderId="35" xfId="0" applyFont="1" applyFill="1" applyBorder="1" applyAlignment="1">
      <alignment horizontal="center" vertical="center" wrapText="1"/>
    </xf>
    <xf numFmtId="0" fontId="37" fillId="9" borderId="16" xfId="0" applyFont="1" applyFill="1" applyBorder="1" applyAlignment="1">
      <alignment horizontal="center" vertical="center" wrapText="1"/>
    </xf>
    <xf numFmtId="0" fontId="8" fillId="20" borderId="19" xfId="0" applyFont="1" applyFill="1" applyBorder="1" applyAlignment="1">
      <alignment horizontal="center" wrapText="1"/>
    </xf>
    <xf numFmtId="0" fontId="8" fillId="20" borderId="0" xfId="0" applyFont="1" applyFill="1" applyBorder="1" applyAlignment="1">
      <alignment horizontal="center" wrapText="1"/>
    </xf>
    <xf numFmtId="0" fontId="8" fillId="10" borderId="23" xfId="0" applyFont="1" applyFill="1" applyBorder="1" applyAlignment="1">
      <alignment horizontal="center"/>
    </xf>
    <xf numFmtId="0" fontId="7" fillId="6" borderId="12" xfId="0" applyFont="1" applyFill="1" applyBorder="1" applyAlignment="1">
      <alignment horizontal="center" vertical="center" wrapText="1"/>
    </xf>
    <xf numFmtId="4" fontId="7" fillId="4" borderId="23" xfId="0" applyNumberFormat="1"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24" xfId="0" applyFont="1" applyFill="1" applyBorder="1" applyAlignment="1">
      <alignment horizontal="center" vertical="center" wrapText="1"/>
    </xf>
    <xf numFmtId="4" fontId="7" fillId="5" borderId="23" xfId="0" applyNumberFormat="1"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0" fillId="0" borderId="24" xfId="0" applyBorder="1"/>
    <xf numFmtId="0" fontId="0" fillId="6" borderId="1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24" xfId="0" applyFill="1" applyBorder="1" applyAlignment="1">
      <alignment horizontal="center" vertical="center" wrapText="1"/>
    </xf>
    <xf numFmtId="4" fontId="0" fillId="5" borderId="23" xfId="0" applyNumberFormat="1" applyFill="1" applyBorder="1" applyAlignment="1">
      <alignment horizontal="center" vertical="center" wrapText="1"/>
    </xf>
    <xf numFmtId="0" fontId="0" fillId="5" borderId="24" xfId="0" applyFill="1" applyBorder="1" applyAlignment="1">
      <alignment horizontal="center" vertical="center" wrapText="1"/>
    </xf>
    <xf numFmtId="4" fontId="0" fillId="5" borderId="0" xfId="0" applyNumberFormat="1" applyFill="1" applyBorder="1" applyAlignment="1">
      <alignment horizontal="center" vertical="center" wrapText="1"/>
    </xf>
    <xf numFmtId="4" fontId="0" fillId="5" borderId="24" xfId="0" applyNumberFormat="1" applyFill="1" applyBorder="1" applyAlignment="1">
      <alignment horizontal="center" vertical="center" wrapText="1"/>
    </xf>
    <xf numFmtId="0" fontId="0" fillId="5" borderId="23" xfId="0" applyFill="1" applyBorder="1" applyAlignment="1">
      <alignment horizontal="center" vertical="center" wrapText="1"/>
    </xf>
    <xf numFmtId="4" fontId="0" fillId="4" borderId="23" xfId="0" applyNumberFormat="1" applyFill="1" applyBorder="1" applyAlignment="1">
      <alignment horizontal="center" vertical="center" wrapText="1"/>
    </xf>
    <xf numFmtId="4" fontId="0" fillId="4" borderId="0" xfId="0" applyNumberFormat="1" applyFill="1" applyBorder="1" applyAlignment="1">
      <alignment horizontal="center" vertical="center" wrapText="1"/>
    </xf>
    <xf numFmtId="4" fontId="0" fillId="4" borderId="24" xfId="0" applyNumberFormat="1" applyFill="1" applyBorder="1" applyAlignment="1">
      <alignment horizontal="center" vertical="center" wrapText="1"/>
    </xf>
    <xf numFmtId="0" fontId="0" fillId="5" borderId="23" xfId="0" applyFill="1" applyBorder="1"/>
    <xf numFmtId="0" fontId="12" fillId="6" borderId="0" xfId="0" applyFont="1" applyFill="1" applyBorder="1" applyAlignment="1">
      <alignment horizontal="left" vertical="center" indent="1"/>
    </xf>
    <xf numFmtId="0" fontId="12" fillId="10" borderId="0" xfId="0" applyFont="1" applyFill="1" applyBorder="1" applyAlignment="1">
      <alignment horizontal="left" vertical="center" indent="1"/>
    </xf>
    <xf numFmtId="0" fontId="0" fillId="10" borderId="23" xfId="0" applyFill="1" applyBorder="1" applyAlignment="1">
      <alignment horizontal="center" vertical="center" wrapText="1"/>
    </xf>
    <xf numFmtId="0" fontId="0" fillId="10" borderId="23" xfId="0" applyFill="1" applyBorder="1"/>
    <xf numFmtId="0" fontId="0" fillId="10" borderId="0" xfId="0" applyFill="1" applyBorder="1"/>
    <xf numFmtId="0" fontId="0" fillId="10" borderId="24" xfId="0" applyFill="1" applyBorder="1"/>
    <xf numFmtId="0" fontId="0" fillId="10" borderId="12" xfId="0" applyFill="1" applyBorder="1"/>
    <xf numFmtId="0" fontId="0" fillId="0" borderId="23" xfId="0" applyBorder="1" applyAlignment="1">
      <alignment horizontal="center" vertical="center" wrapText="1"/>
    </xf>
    <xf numFmtId="0" fontId="0" fillId="6" borderId="17" xfId="0" applyFill="1" applyBorder="1" applyAlignment="1">
      <alignment horizontal="center" vertical="center" wrapText="1"/>
    </xf>
    <xf numFmtId="0" fontId="0" fillId="0" borderId="32" xfId="0" applyBorder="1" applyAlignment="1">
      <alignment horizontal="center" vertical="center" wrapText="1"/>
    </xf>
    <xf numFmtId="0" fontId="0" fillId="0" borderId="32" xfId="0" applyBorder="1"/>
    <xf numFmtId="0" fontId="0" fillId="0" borderId="19" xfId="0" applyBorder="1"/>
    <xf numFmtId="0" fontId="0" fillId="0" borderId="33" xfId="0" applyBorder="1"/>
    <xf numFmtId="0" fontId="0" fillId="0" borderId="17" xfId="0" applyBorder="1"/>
    <xf numFmtId="14" fontId="21" fillId="16" borderId="39" xfId="16" applyNumberFormat="1" applyFont="1" applyFill="1" applyBorder="1" applyAlignment="1" applyProtection="1">
      <alignment horizontal="center" vertical="center" wrapText="1"/>
      <protection locked="0"/>
    </xf>
    <xf numFmtId="14" fontId="21" fillId="16" borderId="40" xfId="16" applyNumberFormat="1" applyFont="1" applyFill="1" applyBorder="1" applyAlignment="1" applyProtection="1">
      <alignment horizontal="center" vertical="center" wrapText="1"/>
      <protection locked="0"/>
    </xf>
    <xf numFmtId="14" fontId="21" fillId="16" borderId="14" xfId="16" applyNumberFormat="1" applyFont="1" applyFill="1" applyBorder="1" applyAlignment="1" applyProtection="1">
      <alignment horizontal="center" vertical="center" wrapText="1"/>
      <protection locked="0"/>
    </xf>
    <xf numFmtId="0" fontId="40" fillId="5" borderId="21" xfId="0" applyFont="1" applyFill="1" applyBorder="1"/>
    <xf numFmtId="0" fontId="0" fillId="5" borderId="20" xfId="0" applyFill="1" applyBorder="1"/>
    <xf numFmtId="0" fontId="40" fillId="5" borderId="0" xfId="0" applyFont="1" applyFill="1" applyBorder="1"/>
    <xf numFmtId="0" fontId="40" fillId="5" borderId="15" xfId="0" applyFont="1" applyFill="1" applyBorder="1"/>
    <xf numFmtId="0" fontId="0" fillId="5" borderId="25" xfId="0" applyFill="1" applyBorder="1"/>
    <xf numFmtId="14" fontId="4" fillId="3" borderId="21" xfId="16" applyNumberFormat="1" applyFont="1" applyFill="1" applyBorder="1" applyAlignment="1" applyProtection="1">
      <alignment horizontal="left" vertical="center" wrapText="1"/>
      <protection locked="0"/>
    </xf>
    <xf numFmtId="14" fontId="4" fillId="3" borderId="0" xfId="16" applyNumberFormat="1" applyFont="1" applyFill="1" applyBorder="1" applyAlignment="1" applyProtection="1">
      <alignment horizontal="left" vertical="center" wrapText="1"/>
      <protection locked="0"/>
    </xf>
    <xf numFmtId="14" fontId="4" fillId="3" borderId="19" xfId="16" applyNumberFormat="1" applyFont="1" applyFill="1" applyBorder="1" applyAlignment="1" applyProtection="1">
      <alignment horizontal="left" vertical="center" wrapText="1"/>
      <protection locked="0"/>
    </xf>
    <xf numFmtId="0" fontId="70" fillId="3" borderId="38" xfId="0" applyFont="1" applyFill="1" applyBorder="1"/>
    <xf numFmtId="0" fontId="2" fillId="4" borderId="19" xfId="0" applyFont="1" applyFill="1" applyBorder="1"/>
    <xf numFmtId="0" fontId="2" fillId="20" borderId="19" xfId="0" applyFont="1" applyFill="1" applyBorder="1"/>
    <xf numFmtId="0" fontId="2" fillId="4" borderId="17" xfId="0" applyFont="1" applyFill="1" applyBorder="1"/>
    <xf numFmtId="173" fontId="81" fillId="3" borderId="82" xfId="0" applyNumberFormat="1" applyFont="1" applyFill="1" applyBorder="1"/>
    <xf numFmtId="173" fontId="81" fillId="4" borderId="19" xfId="0" applyNumberFormat="1" applyFont="1" applyFill="1" applyBorder="1"/>
    <xf numFmtId="173" fontId="81" fillId="4" borderId="32" xfId="0" applyNumberFormat="1" applyFont="1" applyFill="1" applyBorder="1"/>
    <xf numFmtId="173" fontId="81" fillId="6" borderId="19" xfId="0" applyNumberFormat="1" applyFont="1" applyFill="1" applyBorder="1"/>
    <xf numFmtId="173" fontId="81" fillId="6" borderId="32" xfId="0" applyNumberFormat="1" applyFont="1" applyFill="1" applyBorder="1"/>
    <xf numFmtId="173" fontId="81" fillId="5" borderId="19" xfId="0" applyNumberFormat="1" applyFont="1" applyFill="1" applyBorder="1"/>
    <xf numFmtId="173" fontId="81" fillId="5" borderId="32" xfId="0" applyNumberFormat="1" applyFont="1" applyFill="1" applyBorder="1"/>
    <xf numFmtId="0" fontId="4" fillId="0" borderId="0" xfId="16" applyAlignment="1"/>
    <xf numFmtId="0" fontId="50" fillId="8" borderId="0" xfId="16" applyFont="1" applyFill="1" applyAlignment="1">
      <alignment horizontal="center" vertical="center"/>
    </xf>
    <xf numFmtId="0" fontId="4" fillId="8" borderId="0" xfId="16" applyFill="1" applyAlignment="1"/>
    <xf numFmtId="0" fontId="4" fillId="8" borderId="0" xfId="16" applyFont="1" applyFill="1" applyAlignment="1"/>
    <xf numFmtId="0" fontId="86" fillId="8" borderId="0" xfId="16" applyNumberFormat="1" applyFont="1" applyFill="1" applyAlignment="1">
      <alignment horizontal="right" vertical="top"/>
    </xf>
    <xf numFmtId="0" fontId="4" fillId="0" borderId="0" xfId="16" applyFont="1" applyAlignment="1"/>
    <xf numFmtId="0" fontId="17" fillId="0" borderId="8" xfId="13" applyNumberFormat="1" applyFont="1" applyBorder="1" applyAlignment="1">
      <alignment horizontal="right"/>
    </xf>
    <xf numFmtId="14" fontId="21" fillId="16" borderId="9" xfId="16" applyNumberFormat="1" applyFont="1" applyFill="1" applyBorder="1" applyAlignment="1">
      <alignment horizontal="center" vertical="center" wrapText="1"/>
    </xf>
    <xf numFmtId="0" fontId="4" fillId="0" borderId="0" xfId="16" applyBorder="1" applyAlignment="1"/>
    <xf numFmtId="0" fontId="84" fillId="16" borderId="4" xfId="13" applyNumberFormat="1" applyFont="1" applyFill="1" applyBorder="1" applyAlignment="1">
      <alignment horizontal="left" vertical="center"/>
    </xf>
    <xf numFmtId="14" fontId="15" fillId="16" borderId="39" xfId="16" applyNumberFormat="1" applyFont="1" applyFill="1" applyBorder="1" applyAlignment="1">
      <alignment horizontal="center" vertical="center"/>
    </xf>
    <xf numFmtId="14" fontId="15" fillId="19" borderId="39" xfId="16" applyNumberFormat="1" applyFont="1" applyFill="1" applyBorder="1" applyAlignment="1">
      <alignment horizontal="center" vertical="center"/>
    </xf>
    <xf numFmtId="14" fontId="15" fillId="16" borderId="44" xfId="16" applyNumberFormat="1" applyFont="1" applyFill="1" applyBorder="1" applyAlignment="1">
      <alignment horizontal="center" vertical="center"/>
    </xf>
    <xf numFmtId="0" fontId="58" fillId="0" borderId="5" xfId="16" applyNumberFormat="1" applyFont="1" applyBorder="1" applyAlignment="1"/>
    <xf numFmtId="0" fontId="14" fillId="0" borderId="0" xfId="16" applyFont="1" applyBorder="1" applyAlignment="1"/>
    <xf numFmtId="0" fontId="14" fillId="19" borderId="0" xfId="16" applyFont="1" applyFill="1" applyBorder="1" applyAlignment="1"/>
    <xf numFmtId="0" fontId="14" fillId="0" borderId="12" xfId="16" applyFont="1" applyBorder="1" applyAlignment="1"/>
    <xf numFmtId="0" fontId="4" fillId="0" borderId="5" xfId="16" applyFont="1" applyBorder="1" applyAlignment="1">
      <alignment horizontal="left" indent="1"/>
    </xf>
    <xf numFmtId="169" fontId="4" fillId="6" borderId="0" xfId="16" applyNumberFormat="1" applyFont="1" applyFill="1" applyBorder="1" applyAlignment="1"/>
    <xf numFmtId="169" fontId="4" fillId="19" borderId="0" xfId="16" applyNumberFormat="1" applyFont="1" applyFill="1" applyBorder="1" applyAlignment="1"/>
    <xf numFmtId="169" fontId="4" fillId="4" borderId="0" xfId="16" applyNumberFormat="1" applyFont="1" applyFill="1" applyBorder="1" applyAlignment="1"/>
    <xf numFmtId="169" fontId="4" fillId="4" borderId="12" xfId="16" applyNumberFormat="1" applyFont="1" applyFill="1" applyBorder="1" applyAlignment="1"/>
    <xf numFmtId="0" fontId="87" fillId="0" borderId="5" xfId="16" applyFont="1" applyFill="1" applyBorder="1" applyAlignment="1">
      <alignment horizontal="left" indent="2"/>
    </xf>
    <xf numFmtId="169" fontId="87" fillId="6" borderId="0" xfId="16" applyNumberFormat="1" applyFont="1" applyFill="1" applyBorder="1" applyAlignment="1"/>
    <xf numFmtId="169" fontId="87" fillId="19" borderId="0" xfId="16" applyNumberFormat="1" applyFont="1" applyFill="1" applyBorder="1" applyAlignment="1"/>
    <xf numFmtId="169" fontId="87" fillId="4" borderId="0" xfId="16" applyNumberFormat="1" applyFont="1" applyFill="1" applyBorder="1" applyAlignment="1"/>
    <xf numFmtId="169" fontId="87" fillId="4" borderId="12" xfId="16" applyNumberFormat="1" applyFont="1" applyFill="1" applyBorder="1" applyAlignment="1"/>
    <xf numFmtId="0" fontId="4" fillId="0" borderId="5" xfId="15" applyFont="1" applyBorder="1" applyAlignment="1">
      <alignment horizontal="left" indent="1"/>
    </xf>
    <xf numFmtId="169" fontId="4" fillId="5" borderId="51" xfId="15" applyNumberFormat="1" applyFont="1" applyFill="1" applyBorder="1" applyAlignment="1"/>
    <xf numFmtId="169" fontId="4" fillId="19" borderId="51" xfId="15" applyNumberFormat="1" applyFont="1" applyFill="1" applyBorder="1" applyAlignment="1"/>
    <xf numFmtId="169" fontId="4" fillId="5" borderId="53" xfId="15" applyNumberFormat="1" applyFont="1" applyFill="1" applyBorder="1" applyAlignment="1"/>
    <xf numFmtId="0" fontId="4" fillId="0" borderId="0" xfId="15" applyBorder="1" applyAlignment="1"/>
    <xf numFmtId="0" fontId="87" fillId="0" borderId="5" xfId="16" applyFont="1" applyBorder="1" applyAlignment="1">
      <alignment horizontal="left" indent="2"/>
    </xf>
    <xf numFmtId="0" fontId="87" fillId="0" borderId="5" xfId="16" applyFont="1" applyFill="1" applyBorder="1" applyAlignment="1">
      <alignment horizontal="right" indent="2"/>
    </xf>
    <xf numFmtId="169" fontId="87" fillId="6" borderId="15" xfId="16" applyNumberFormat="1" applyFont="1" applyFill="1" applyBorder="1" applyAlignment="1"/>
    <xf numFmtId="169" fontId="87" fillId="19" borderId="15" xfId="16" applyNumberFormat="1" applyFont="1" applyFill="1" applyBorder="1" applyAlignment="1"/>
    <xf numFmtId="169" fontId="87" fillId="4" borderId="15" xfId="16" applyNumberFormat="1" applyFont="1" applyFill="1" applyBorder="1" applyAlignment="1"/>
    <xf numFmtId="169" fontId="87" fillId="4" borderId="35" xfId="16" applyNumberFormat="1" applyFont="1" applyFill="1" applyBorder="1" applyAlignment="1"/>
    <xf numFmtId="0" fontId="57" fillId="0" borderId="5" xfId="16" applyFont="1" applyFill="1" applyBorder="1" applyAlignment="1">
      <alignment horizontal="left" indent="1"/>
    </xf>
    <xf numFmtId="169" fontId="57" fillId="5" borderId="0" xfId="15" applyNumberFormat="1" applyFont="1" applyFill="1" applyBorder="1" applyAlignment="1"/>
    <xf numFmtId="169" fontId="57" fillId="19" borderId="0" xfId="15" applyNumberFormat="1" applyFont="1" applyFill="1" applyBorder="1" applyAlignment="1"/>
    <xf numFmtId="169" fontId="57" fillId="5" borderId="12" xfId="15" applyNumberFormat="1" applyFont="1" applyFill="1" applyBorder="1" applyAlignment="1"/>
    <xf numFmtId="0" fontId="14" fillId="0" borderId="5" xfId="16" applyFont="1" applyFill="1" applyBorder="1" applyAlignment="1">
      <alignment horizontal="left" indent="1"/>
    </xf>
    <xf numFmtId="169" fontId="14" fillId="5" borderId="0" xfId="15" applyNumberFormat="1" applyFont="1" applyFill="1" applyBorder="1" applyAlignment="1"/>
    <xf numFmtId="169" fontId="14" fillId="19" borderId="0" xfId="15" applyNumberFormat="1" applyFont="1" applyFill="1" applyBorder="1" applyAlignment="1"/>
    <xf numFmtId="169" fontId="14" fillId="5" borderId="12" xfId="15" applyNumberFormat="1" applyFont="1" applyFill="1" applyBorder="1" applyAlignment="1"/>
    <xf numFmtId="169" fontId="14" fillId="6" borderId="0" xfId="15" applyNumberFormat="1" applyFont="1" applyFill="1" applyBorder="1" applyAlignment="1"/>
    <xf numFmtId="169" fontId="14" fillId="4" borderId="0" xfId="15" applyNumberFormat="1" applyFont="1" applyFill="1" applyBorder="1" applyAlignment="1"/>
    <xf numFmtId="169" fontId="14" fillId="4" borderId="12" xfId="15" applyNumberFormat="1" applyFont="1" applyFill="1" applyBorder="1" applyAlignment="1"/>
    <xf numFmtId="0" fontId="88" fillId="0" borderId="5" xfId="16" applyFont="1" applyFill="1" applyBorder="1" applyAlignment="1">
      <alignment horizontal="center"/>
    </xf>
    <xf numFmtId="174" fontId="88" fillId="6" borderId="0" xfId="8" applyNumberFormat="1" applyFont="1" applyFill="1" applyBorder="1" applyAlignment="1">
      <alignment horizontal="center"/>
    </xf>
    <xf numFmtId="174" fontId="88" fillId="19" borderId="0" xfId="8" applyNumberFormat="1" applyFont="1" applyFill="1" applyBorder="1" applyAlignment="1">
      <alignment horizontal="center"/>
    </xf>
    <xf numFmtId="174" fontId="88" fillId="4" borderId="0" xfId="8" applyNumberFormat="1" applyFont="1" applyFill="1" applyBorder="1" applyAlignment="1">
      <alignment horizontal="center"/>
    </xf>
    <xf numFmtId="174" fontId="88" fillId="4" borderId="12" xfId="8" applyNumberFormat="1" applyFont="1" applyFill="1" applyBorder="1" applyAlignment="1">
      <alignment horizontal="center"/>
    </xf>
    <xf numFmtId="169" fontId="14" fillId="5" borderId="0" xfId="16" applyNumberFormat="1" applyFont="1" applyFill="1" applyBorder="1" applyAlignment="1"/>
    <xf numFmtId="169" fontId="14" fillId="19" borderId="0" xfId="16" applyNumberFormat="1" applyFont="1" applyFill="1" applyBorder="1" applyAlignment="1"/>
    <xf numFmtId="169" fontId="14" fillId="5" borderId="12" xfId="16" applyNumberFormat="1" applyFont="1" applyFill="1" applyBorder="1" applyAlignment="1"/>
    <xf numFmtId="169" fontId="14" fillId="5" borderId="21" xfId="16" applyNumberFormat="1" applyFont="1" applyFill="1" applyBorder="1" applyAlignment="1"/>
    <xf numFmtId="169" fontId="14" fillId="19" borderId="21" xfId="16" applyNumberFormat="1" applyFont="1" applyFill="1" applyBorder="1" applyAlignment="1"/>
    <xf numFmtId="169" fontId="14" fillId="5" borderId="36" xfId="16" applyNumberFormat="1" applyFont="1" applyFill="1" applyBorder="1" applyAlignment="1"/>
    <xf numFmtId="169" fontId="87" fillId="5" borderId="0" xfId="16" applyNumberFormat="1" applyFont="1" applyFill="1" applyBorder="1" applyAlignment="1"/>
    <xf numFmtId="169" fontId="87" fillId="5" borderId="12" xfId="16" applyNumberFormat="1" applyFont="1" applyFill="1" applyBorder="1" applyAlignment="1"/>
    <xf numFmtId="169" fontId="87" fillId="5" borderId="69" xfId="16" applyNumberFormat="1" applyFont="1" applyFill="1" applyBorder="1" applyAlignment="1"/>
    <xf numFmtId="169" fontId="87" fillId="19" borderId="69" xfId="16" applyNumberFormat="1" applyFont="1" applyFill="1" applyBorder="1" applyAlignment="1"/>
    <xf numFmtId="169" fontId="87" fillId="5" borderId="73" xfId="16" applyNumberFormat="1" applyFont="1" applyFill="1" applyBorder="1" applyAlignment="1"/>
    <xf numFmtId="169" fontId="89" fillId="0" borderId="0" xfId="16" applyNumberFormat="1" applyFont="1" applyFill="1" applyBorder="1" applyAlignment="1"/>
    <xf numFmtId="0" fontId="88" fillId="0" borderId="5" xfId="16" applyFont="1" applyFill="1" applyBorder="1" applyAlignment="1">
      <alignment horizontal="center" vertical="center"/>
    </xf>
    <xf numFmtId="10" fontId="88" fillId="6" borderId="0" xfId="8" applyNumberFormat="1" applyFont="1" applyFill="1" applyBorder="1" applyAlignment="1">
      <alignment horizontal="center" vertical="center"/>
    </xf>
    <xf numFmtId="10" fontId="88" fillId="19" borderId="0" xfId="8" applyNumberFormat="1" applyFont="1" applyFill="1" applyBorder="1" applyAlignment="1">
      <alignment horizontal="center" vertical="center"/>
    </xf>
    <xf numFmtId="10" fontId="88" fillId="4" borderId="0" xfId="8" applyNumberFormat="1" applyFont="1" applyFill="1" applyBorder="1" applyAlignment="1">
      <alignment horizontal="center" vertical="center"/>
    </xf>
    <xf numFmtId="10" fontId="88" fillId="4" borderId="12" xfId="8" applyNumberFormat="1" applyFont="1" applyFill="1" applyBorder="1" applyAlignment="1">
      <alignment horizontal="center" vertical="center"/>
    </xf>
    <xf numFmtId="0" fontId="14" fillId="14" borderId="18" xfId="16" applyNumberFormat="1" applyFont="1" applyFill="1" applyBorder="1" applyAlignment="1">
      <alignment horizontal="left" vertical="center" indent="1"/>
    </xf>
    <xf numFmtId="169" fontId="14" fillId="14" borderId="19" xfId="16" applyNumberFormat="1" applyFont="1" applyFill="1" applyBorder="1" applyAlignment="1">
      <alignment vertical="center"/>
    </xf>
    <xf numFmtId="169" fontId="14" fillId="19" borderId="19" xfId="16" applyNumberFormat="1" applyFont="1" applyFill="1" applyBorder="1" applyAlignment="1">
      <alignment vertical="center"/>
    </xf>
    <xf numFmtId="169" fontId="14" fillId="14" borderId="17" xfId="16" applyNumberFormat="1" applyFont="1" applyFill="1" applyBorder="1" applyAlignment="1">
      <alignment vertical="center"/>
    </xf>
    <xf numFmtId="0" fontId="6" fillId="3" borderId="8" xfId="0" applyFont="1" applyFill="1" applyBorder="1" applyAlignment="1">
      <alignment wrapText="1"/>
    </xf>
    <xf numFmtId="0" fontId="6" fillId="3" borderId="5" xfId="0" applyFont="1" applyFill="1" applyBorder="1" applyAlignment="1">
      <alignment wrapText="1"/>
    </xf>
    <xf numFmtId="0" fontId="6" fillId="3" borderId="18" xfId="0" applyFont="1" applyFill="1" applyBorder="1" applyAlignment="1">
      <alignment wrapText="1"/>
    </xf>
    <xf numFmtId="9" fontId="62" fillId="4" borderId="92" xfId="0" applyNumberFormat="1" applyFont="1" applyFill="1" applyBorder="1" applyAlignment="1">
      <alignment horizontal="center" vertical="center" wrapText="1"/>
    </xf>
    <xf numFmtId="9" fontId="62" fillId="4" borderId="93" xfId="0" applyNumberFormat="1" applyFont="1" applyFill="1" applyBorder="1" applyAlignment="1">
      <alignment horizontal="center" vertical="center" wrapText="1"/>
    </xf>
    <xf numFmtId="9" fontId="33" fillId="25" borderId="106" xfId="2" applyFont="1" applyFill="1" applyBorder="1" applyAlignment="1">
      <alignment horizontal="right" vertical="center" wrapText="1"/>
    </xf>
    <xf numFmtId="9" fontId="33" fillId="25" borderId="12" xfId="2" applyFont="1" applyFill="1" applyBorder="1" applyAlignment="1">
      <alignment horizontal="right" vertical="center" wrapText="1"/>
    </xf>
    <xf numFmtId="9" fontId="33" fillId="25" borderId="90" xfId="2" applyFont="1" applyFill="1" applyBorder="1" applyAlignment="1">
      <alignment horizontal="right" vertical="center" wrapText="1"/>
    </xf>
    <xf numFmtId="9" fontId="33" fillId="25" borderId="93" xfId="2" applyFont="1" applyFill="1" applyBorder="1" applyAlignment="1">
      <alignment horizontal="right" vertical="center" wrapText="1"/>
    </xf>
    <xf numFmtId="9" fontId="33" fillId="26" borderId="0" xfId="2" applyFont="1" applyFill="1" applyBorder="1"/>
    <xf numFmtId="0" fontId="33" fillId="27" borderId="0" xfId="0" applyFont="1" applyFill="1" applyBorder="1"/>
    <xf numFmtId="9" fontId="37" fillId="26" borderId="0" xfId="2" applyFont="1" applyFill="1" applyBorder="1"/>
    <xf numFmtId="0" fontId="37" fillId="27" borderId="0" xfId="0" applyFont="1" applyFill="1" applyBorder="1"/>
    <xf numFmtId="9" fontId="33" fillId="26" borderId="19" xfId="2" applyFont="1" applyFill="1" applyBorder="1"/>
    <xf numFmtId="0" fontId="33" fillId="27" borderId="19" xfId="0" applyFont="1" applyFill="1" applyBorder="1"/>
    <xf numFmtId="9" fontId="33" fillId="29" borderId="0" xfId="0" applyNumberFormat="1" applyFont="1" applyFill="1" applyBorder="1"/>
    <xf numFmtId="9" fontId="33" fillId="26" borderId="9" xfId="2" applyFont="1" applyFill="1" applyBorder="1"/>
    <xf numFmtId="0" fontId="33" fillId="27" borderId="9" xfId="0" applyFont="1" applyFill="1" applyBorder="1"/>
    <xf numFmtId="0" fontId="33" fillId="26" borderId="0" xfId="0" applyFont="1" applyFill="1" applyAlignment="1">
      <alignment horizontal="left"/>
    </xf>
    <xf numFmtId="0" fontId="33" fillId="28" borderId="0" xfId="0" applyFont="1" applyFill="1" applyAlignment="1">
      <alignment horizontal="left"/>
    </xf>
    <xf numFmtId="0" fontId="33" fillId="30" borderId="0" xfId="0" applyFont="1" applyFill="1" applyAlignment="1">
      <alignment horizontal="left"/>
    </xf>
    <xf numFmtId="0" fontId="83" fillId="0" borderId="40" xfId="0" applyFont="1" applyBorder="1" applyAlignment="1">
      <alignment horizontal="left"/>
    </xf>
    <xf numFmtId="0" fontId="33" fillId="4" borderId="110" xfId="0" applyFont="1" applyFill="1" applyBorder="1" applyAlignment="1">
      <alignment horizontal="left"/>
    </xf>
    <xf numFmtId="43" fontId="33" fillId="6" borderId="4" xfId="9" applyFont="1" applyFill="1" applyBorder="1" applyAlignment="1">
      <alignment horizontal="left"/>
    </xf>
    <xf numFmtId="43" fontId="33" fillId="6" borderId="39" xfId="9" applyFont="1" applyFill="1" applyBorder="1" applyAlignment="1">
      <alignment horizontal="left"/>
    </xf>
    <xf numFmtId="43" fontId="33" fillId="6" borderId="40" xfId="9" applyFont="1" applyFill="1" applyBorder="1" applyAlignment="1">
      <alignment horizontal="left"/>
    </xf>
    <xf numFmtId="43" fontId="33" fillId="6" borderId="44" xfId="9" applyFont="1" applyFill="1" applyBorder="1" applyAlignment="1">
      <alignment horizontal="left"/>
    </xf>
    <xf numFmtId="43" fontId="33" fillId="5" borderId="4" xfId="9" applyFont="1" applyFill="1" applyBorder="1" applyAlignment="1">
      <alignment horizontal="left"/>
    </xf>
    <xf numFmtId="43" fontId="33" fillId="5" borderId="39" xfId="9" applyFont="1" applyFill="1" applyBorder="1" applyAlignment="1">
      <alignment horizontal="left"/>
    </xf>
    <xf numFmtId="43" fontId="33" fillId="5" borderId="111" xfId="9" applyFont="1" applyFill="1" applyBorder="1" applyAlignment="1">
      <alignment horizontal="left"/>
    </xf>
    <xf numFmtId="43" fontId="33" fillId="5" borderId="40" xfId="9" applyFont="1" applyFill="1" applyBorder="1" applyAlignment="1">
      <alignment horizontal="left"/>
    </xf>
    <xf numFmtId="43" fontId="33" fillId="5" borderId="14" xfId="9" applyFont="1" applyFill="1" applyBorder="1" applyAlignment="1">
      <alignment horizontal="left"/>
    </xf>
    <xf numFmtId="43" fontId="33" fillId="5" borderId="6" xfId="9" applyFont="1" applyFill="1" applyBorder="1" applyAlignment="1">
      <alignment horizontal="left"/>
    </xf>
    <xf numFmtId="43" fontId="33" fillId="5" borderId="44" xfId="9" applyFont="1" applyFill="1" applyBorder="1" applyAlignment="1">
      <alignment horizontal="left"/>
    </xf>
    <xf numFmtId="0" fontId="84" fillId="16" borderId="8" xfId="0" applyFont="1" applyFill="1" applyBorder="1" applyAlignment="1">
      <alignment horizontal="center"/>
    </xf>
    <xf numFmtId="0" fontId="6" fillId="4" borderId="5" xfId="0" applyFont="1" applyFill="1" applyBorder="1"/>
    <xf numFmtId="0" fontId="6" fillId="4" borderId="18" xfId="0" applyFont="1" applyFill="1" applyBorder="1"/>
    <xf numFmtId="0" fontId="6" fillId="0" borderId="15" xfId="0" applyFont="1" applyBorder="1"/>
    <xf numFmtId="0" fontId="6" fillId="31" borderId="0" xfId="0" applyFont="1" applyFill="1" applyBorder="1"/>
    <xf numFmtId="0" fontId="84" fillId="16" borderId="39" xfId="0" applyFont="1" applyFill="1" applyBorder="1" applyAlignment="1">
      <alignment horizontal="center" vertical="center" wrapText="1"/>
    </xf>
    <xf numFmtId="0" fontId="6" fillId="0" borderId="39" xfId="0" applyFont="1" applyBorder="1"/>
    <xf numFmtId="0" fontId="84" fillId="16" borderId="40" xfId="0" applyFont="1" applyFill="1" applyBorder="1" applyAlignment="1">
      <alignment horizontal="center" vertical="center" wrapText="1"/>
    </xf>
    <xf numFmtId="0" fontId="6" fillId="31" borderId="14" xfId="0" applyFont="1" applyFill="1" applyBorder="1"/>
    <xf numFmtId="0" fontId="6" fillId="31" borderId="15" xfId="0" applyFont="1" applyFill="1" applyBorder="1"/>
    <xf numFmtId="9" fontId="38" fillId="5" borderId="15" xfId="2" applyFont="1" applyFill="1" applyBorder="1"/>
    <xf numFmtId="0" fontId="6" fillId="31" borderId="23" xfId="0" applyFont="1" applyFill="1" applyBorder="1"/>
    <xf numFmtId="9" fontId="38" fillId="5" borderId="24" xfId="2" applyFont="1" applyFill="1" applyBorder="1"/>
    <xf numFmtId="0" fontId="6" fillId="31" borderId="25" xfId="0" applyFont="1" applyFill="1" applyBorder="1"/>
    <xf numFmtId="9" fontId="38" fillId="5" borderId="16" xfId="2" applyFont="1" applyFill="1" applyBorder="1"/>
    <xf numFmtId="14" fontId="21" fillId="32" borderId="11" xfId="7" applyNumberFormat="1" applyFont="1" applyFill="1" applyBorder="1" applyAlignment="1" applyProtection="1">
      <alignment horizontal="center" vertical="center" wrapText="1"/>
      <protection locked="0"/>
    </xf>
    <xf numFmtId="0" fontId="4" fillId="0" borderId="81" xfId="7" applyFont="1" applyBorder="1" applyAlignment="1" applyProtection="1">
      <alignment vertical="top"/>
      <protection locked="0"/>
    </xf>
    <xf numFmtId="169" fontId="4" fillId="0" borderId="81" xfId="7" applyNumberFormat="1" applyFont="1" applyFill="1" applyBorder="1" applyAlignment="1" applyProtection="1">
      <protection locked="0"/>
    </xf>
    <xf numFmtId="169" fontId="4" fillId="0" borderId="81" xfId="7" applyNumberFormat="1" applyFont="1" applyFill="1" applyBorder="1" applyAlignment="1" applyProtection="1"/>
    <xf numFmtId="169" fontId="17" fillId="0" borderId="81" xfId="7" applyNumberFormat="1" applyFont="1" applyFill="1" applyBorder="1" applyAlignment="1" applyProtection="1"/>
    <xf numFmtId="169" fontId="14" fillId="0" borderId="81" xfId="7" applyNumberFormat="1" applyFont="1" applyFill="1" applyBorder="1" applyAlignment="1" applyProtection="1">
      <alignment vertical="center"/>
    </xf>
    <xf numFmtId="169" fontId="14" fillId="11" borderId="81" xfId="7" applyNumberFormat="1" applyFont="1" applyFill="1" applyBorder="1" applyAlignment="1" applyProtection="1">
      <alignment vertical="center"/>
      <protection locked="0"/>
    </xf>
    <xf numFmtId="169" fontId="16" fillId="0" borderId="81" xfId="7" applyNumberFormat="1" applyFont="1" applyFill="1" applyBorder="1" applyAlignment="1" applyProtection="1"/>
    <xf numFmtId="0" fontId="4" fillId="9" borderId="81" xfId="7" applyFont="1" applyFill="1" applyBorder="1" applyAlignment="1" applyProtection="1">
      <alignment vertical="top"/>
      <protection locked="0"/>
    </xf>
    <xf numFmtId="169" fontId="16" fillId="0" borderId="82" xfId="7" applyNumberFormat="1" applyFont="1" applyFill="1" applyBorder="1" applyAlignment="1" applyProtection="1"/>
    <xf numFmtId="169" fontId="4" fillId="24" borderId="81" xfId="7" applyNumberFormat="1" applyFont="1" applyFill="1" applyBorder="1" applyAlignment="1" applyProtection="1"/>
    <xf numFmtId="169" fontId="17" fillId="24" borderId="81" xfId="7" applyNumberFormat="1" applyFont="1" applyFill="1" applyBorder="1" applyAlignment="1" applyProtection="1"/>
    <xf numFmtId="169" fontId="4" fillId="3" borderId="81" xfId="7" applyNumberFormat="1" applyFont="1" applyFill="1" applyBorder="1" applyAlignment="1" applyProtection="1"/>
    <xf numFmtId="169" fontId="15" fillId="3" borderId="81" xfId="7" applyNumberFormat="1" applyFont="1" applyFill="1" applyBorder="1" applyAlignment="1" applyProtection="1">
      <protection locked="0"/>
    </xf>
    <xf numFmtId="169" fontId="4" fillId="10" borderId="81" xfId="7" applyNumberFormat="1" applyFont="1" applyFill="1" applyBorder="1" applyAlignment="1" applyProtection="1"/>
    <xf numFmtId="169" fontId="17" fillId="10" borderId="81" xfId="7" applyNumberFormat="1" applyFont="1" applyFill="1" applyBorder="1" applyAlignment="1" applyProtection="1"/>
    <xf numFmtId="169" fontId="4" fillId="10" borderId="81" xfId="7" applyNumberFormat="1" applyFont="1" applyFill="1" applyBorder="1" applyAlignment="1" applyProtection="1">
      <protection locked="0"/>
    </xf>
    <xf numFmtId="0" fontId="6" fillId="26" borderId="21" xfId="0" applyFont="1" applyFill="1" applyBorder="1"/>
    <xf numFmtId="0" fontId="6" fillId="30" borderId="21" xfId="0" applyFont="1" applyFill="1" applyBorder="1"/>
    <xf numFmtId="0" fontId="6" fillId="27" borderId="21" xfId="0" applyFont="1" applyFill="1" applyBorder="1"/>
    <xf numFmtId="0" fontId="6" fillId="28" borderId="21" xfId="0" applyFont="1" applyFill="1" applyBorder="1"/>
    <xf numFmtId="0" fontId="6" fillId="30" borderId="36" xfId="0" applyFont="1" applyFill="1" applyBorder="1"/>
    <xf numFmtId="0" fontId="6" fillId="26" borderId="0" xfId="0" applyFont="1" applyFill="1" applyBorder="1"/>
    <xf numFmtId="0" fontId="6" fillId="30" borderId="0" xfId="0" applyFont="1" applyFill="1" applyBorder="1"/>
    <xf numFmtId="0" fontId="6" fillId="27" borderId="0" xfId="0" applyFont="1" applyFill="1" applyBorder="1"/>
    <xf numFmtId="0" fontId="6" fillId="28" borderId="0" xfId="0" applyFont="1" applyFill="1" applyBorder="1"/>
    <xf numFmtId="0" fontId="6" fillId="30" borderId="12" xfId="0" applyFont="1" applyFill="1" applyBorder="1"/>
    <xf numFmtId="0" fontId="6" fillId="26" borderId="19" xfId="0" applyFont="1" applyFill="1" applyBorder="1"/>
    <xf numFmtId="0" fontId="6" fillId="30" borderId="19" xfId="0" applyFont="1" applyFill="1" applyBorder="1"/>
    <xf numFmtId="0" fontId="6" fillId="27" borderId="19" xfId="0" applyFont="1" applyFill="1" applyBorder="1"/>
    <xf numFmtId="0" fontId="6" fillId="28" borderId="19" xfId="0" applyFont="1" applyFill="1" applyBorder="1"/>
    <xf numFmtId="0" fontId="6" fillId="30" borderId="17" xfId="0" applyFont="1" applyFill="1" applyBorder="1"/>
    <xf numFmtId="14" fontId="15" fillId="31" borderId="5" xfId="12" applyNumberFormat="1" applyFont="1" applyFill="1" applyBorder="1" applyAlignment="1">
      <alignment horizontal="center"/>
    </xf>
    <xf numFmtId="14" fontId="15" fillId="31" borderId="12" xfId="12" applyNumberFormat="1" applyFont="1" applyFill="1" applyBorder="1" applyAlignment="1">
      <alignment horizontal="center"/>
    </xf>
    <xf numFmtId="169" fontId="16" fillId="28" borderId="5" xfId="12" applyNumberFormat="1" applyFont="1" applyFill="1" applyBorder="1" applyAlignment="1"/>
    <xf numFmtId="169" fontId="16" fillId="28" borderId="12" xfId="12" applyNumberFormat="1" applyFont="1" applyFill="1" applyBorder="1" applyAlignment="1"/>
    <xf numFmtId="169" fontId="14" fillId="30" borderId="21" xfId="12" applyNumberFormat="1" applyFont="1" applyFill="1" applyBorder="1" applyAlignment="1">
      <alignment vertical="center"/>
    </xf>
    <xf numFmtId="169" fontId="14" fillId="27" borderId="21" xfId="12" applyNumberFormat="1" applyFont="1" applyFill="1" applyBorder="1" applyAlignment="1">
      <alignment vertical="center"/>
    </xf>
    <xf numFmtId="169" fontId="14" fillId="30" borderId="61" xfId="12" applyNumberFormat="1" applyFont="1" applyFill="1" applyBorder="1" applyAlignment="1">
      <alignment vertical="center"/>
    </xf>
    <xf numFmtId="169" fontId="14" fillId="30" borderId="36" xfId="12" applyNumberFormat="1" applyFont="1" applyFill="1" applyBorder="1" applyAlignment="1">
      <alignment vertical="center"/>
    </xf>
    <xf numFmtId="0" fontId="4" fillId="0" borderId="84" xfId="12" applyBorder="1">
      <alignment vertical="top"/>
    </xf>
    <xf numFmtId="0" fontId="16" fillId="0" borderId="71" xfId="12" applyFont="1" applyBorder="1" applyAlignment="1">
      <alignment horizontal="right" indent="1"/>
    </xf>
    <xf numFmtId="0" fontId="16" fillId="0" borderId="72" xfId="12" applyFont="1" applyBorder="1" applyAlignment="1">
      <alignment horizontal="right" indent="1"/>
    </xf>
    <xf numFmtId="0" fontId="59" fillId="0" borderId="5" xfId="12" applyFont="1" applyBorder="1" applyAlignment="1">
      <alignment horizontal="left"/>
    </xf>
    <xf numFmtId="0" fontId="16" fillId="0" borderId="24" xfId="12" applyFont="1" applyBorder="1" applyAlignment="1">
      <alignment horizontal="right" indent="1"/>
    </xf>
    <xf numFmtId="14" fontId="15" fillId="0" borderId="0" xfId="12" applyNumberFormat="1" applyFont="1" applyAlignment="1">
      <alignment horizontal="center" vertical="center" wrapText="1"/>
    </xf>
    <xf numFmtId="14" fontId="15" fillId="20" borderId="0" xfId="12" applyNumberFormat="1" applyFont="1" applyFill="1" applyAlignment="1">
      <alignment horizontal="center" vertical="center" wrapText="1"/>
    </xf>
    <xf numFmtId="0" fontId="58" fillId="0" borderId="5" xfId="12" applyFont="1" applyBorder="1" applyAlignment="1">
      <alignment horizontal="left" indent="1"/>
    </xf>
    <xf numFmtId="0" fontId="58" fillId="0" borderId="24" xfId="12" applyFont="1" applyBorder="1" applyAlignment="1">
      <alignment horizontal="left"/>
    </xf>
    <xf numFmtId="14" fontId="15" fillId="0" borderId="0" xfId="12" applyNumberFormat="1" applyFont="1" applyAlignment="1">
      <alignment horizontal="center"/>
    </xf>
    <xf numFmtId="14" fontId="15" fillId="20" borderId="0" xfId="12" applyNumberFormat="1" applyFont="1" applyFill="1" applyAlignment="1">
      <alignment horizontal="center"/>
    </xf>
    <xf numFmtId="14" fontId="15" fillId="0" borderId="5" xfId="12" applyNumberFormat="1" applyFont="1" applyBorder="1" applyAlignment="1">
      <alignment horizontal="center"/>
    </xf>
    <xf numFmtId="14" fontId="15" fillId="0" borderId="12" xfId="12" applyNumberFormat="1" applyFont="1" applyBorder="1" applyAlignment="1">
      <alignment horizontal="center"/>
    </xf>
    <xf numFmtId="0" fontId="14" fillId="0" borderId="5" xfId="12" applyFont="1" applyBorder="1" applyAlignment="1">
      <alignment horizontal="left" indent="3"/>
    </xf>
    <xf numFmtId="0" fontId="16" fillId="0" borderId="5" xfId="12" applyFont="1" applyBorder="1" applyAlignment="1">
      <alignment horizontal="left" indent="2"/>
    </xf>
    <xf numFmtId="0" fontId="16" fillId="0" borderId="24" xfId="12" applyFont="1" applyBorder="1" applyAlignment="1">
      <alignment horizontal="left" indent="1"/>
    </xf>
    <xf numFmtId="169" fontId="16" fillId="6" borderId="0" xfId="12" applyNumberFormat="1" applyFont="1" applyFill="1" applyAlignment="1"/>
    <xf numFmtId="169" fontId="16" fillId="20" borderId="0" xfId="12" applyNumberFormat="1" applyFont="1" applyFill="1" applyAlignment="1"/>
    <xf numFmtId="169" fontId="16" fillId="4" borderId="0" xfId="12" applyNumberFormat="1" applyFont="1" applyFill="1" applyAlignment="1"/>
    <xf numFmtId="0" fontId="14" fillId="0" borderId="5" xfId="12" applyFont="1" applyBorder="1" applyAlignment="1">
      <alignment horizontal="left" vertical="center" indent="2"/>
    </xf>
    <xf numFmtId="0" fontId="14" fillId="0" borderId="24" xfId="12" applyFont="1" applyBorder="1" applyAlignment="1">
      <alignment horizontal="left" vertical="center" indent="1"/>
    </xf>
    <xf numFmtId="0" fontId="16" fillId="0" borderId="5" xfId="12" applyFont="1" applyBorder="1" applyAlignment="1">
      <alignment horizontal="left" indent="5"/>
    </xf>
    <xf numFmtId="0" fontId="58" fillId="0" borderId="5" xfId="12" applyFont="1" applyBorder="1" applyAlignment="1">
      <alignment horizontal="left" vertical="center" indent="2"/>
    </xf>
    <xf numFmtId="0" fontId="4" fillId="0" borderId="5" xfId="12" applyBorder="1" applyAlignment="1">
      <alignment horizontal="left" indent="3"/>
    </xf>
    <xf numFmtId="0" fontId="4" fillId="0" borderId="24" xfId="12" applyBorder="1" applyAlignment="1">
      <alignment horizontal="left" indent="1"/>
    </xf>
    <xf numFmtId="168" fontId="4" fillId="6" borderId="0" xfId="12" applyNumberFormat="1" applyFill="1" applyAlignment="1"/>
    <xf numFmtId="168" fontId="4" fillId="20" borderId="0" xfId="12" applyNumberFormat="1" applyFill="1" applyAlignment="1"/>
    <xf numFmtId="168" fontId="4" fillId="4" borderId="5" xfId="12" applyNumberFormat="1" applyFill="1" applyBorder="1" applyAlignment="1"/>
    <xf numFmtId="168" fontId="4" fillId="4" borderId="0" xfId="12" applyNumberFormat="1" applyFill="1" applyAlignment="1"/>
    <xf numFmtId="168" fontId="4" fillId="4" borderId="12" xfId="12" applyNumberFormat="1" applyFill="1" applyBorder="1" applyAlignment="1"/>
    <xf numFmtId="169" fontId="4" fillId="5" borderId="0" xfId="12" applyNumberFormat="1" applyFill="1" applyAlignment="1"/>
    <xf numFmtId="169" fontId="4" fillId="20" borderId="0" xfId="12" applyNumberFormat="1" applyFill="1" applyAlignment="1"/>
    <xf numFmtId="0" fontId="4" fillId="0" borderId="102" xfId="12" applyBorder="1" applyAlignment="1">
      <alignment horizontal="left" indent="3"/>
    </xf>
    <xf numFmtId="0" fontId="4" fillId="0" borderId="99" xfId="12" applyBorder="1" applyAlignment="1">
      <alignment horizontal="left" indent="1"/>
    </xf>
    <xf numFmtId="168" fontId="4" fillId="20" borderId="69" xfId="12" applyNumberFormat="1" applyFill="1" applyBorder="1" applyAlignment="1"/>
    <xf numFmtId="169" fontId="4" fillId="6" borderId="0" xfId="12" applyNumberFormat="1" applyFill="1" applyAlignment="1"/>
    <xf numFmtId="169" fontId="4" fillId="4" borderId="5" xfId="12" applyNumberFormat="1" applyFill="1" applyBorder="1" applyAlignment="1"/>
    <xf numFmtId="169" fontId="4" fillId="4" borderId="0" xfId="12" applyNumberFormat="1" applyFill="1" applyAlignment="1"/>
    <xf numFmtId="169" fontId="4" fillId="4" borderId="12" xfId="12" applyNumberFormat="1" applyFill="1" applyBorder="1" applyAlignment="1"/>
    <xf numFmtId="168" fontId="4" fillId="6" borderId="69" xfId="12" applyNumberFormat="1" applyFill="1" applyBorder="1" applyAlignment="1"/>
    <xf numFmtId="168" fontId="4" fillId="4" borderId="102" xfId="12" applyNumberFormat="1" applyFill="1" applyBorder="1" applyAlignment="1"/>
    <xf numFmtId="168" fontId="4" fillId="4" borderId="69" xfId="12" applyNumberFormat="1" applyFill="1" applyBorder="1" applyAlignment="1"/>
    <xf numFmtId="168" fontId="4" fillId="4" borderId="73" xfId="12" applyNumberFormat="1" applyFill="1" applyBorder="1" applyAlignment="1"/>
    <xf numFmtId="169" fontId="16" fillId="5" borderId="0" xfId="12" applyNumberFormat="1" applyFont="1" applyFill="1" applyAlignment="1"/>
    <xf numFmtId="169" fontId="16" fillId="22" borderId="0" xfId="12" applyNumberFormat="1" applyFont="1" applyFill="1" applyAlignment="1"/>
    <xf numFmtId="0" fontId="14" fillId="0" borderId="5" xfId="12" applyFont="1" applyBorder="1" applyAlignment="1">
      <alignment horizontal="left" vertical="center" indent="1"/>
    </xf>
    <xf numFmtId="168" fontId="4" fillId="5" borderId="0" xfId="12" applyNumberFormat="1" applyFill="1" applyAlignment="1"/>
    <xf numFmtId="168" fontId="4" fillId="22" borderId="0" xfId="12" applyNumberFormat="1" applyFill="1" applyAlignment="1"/>
    <xf numFmtId="168" fontId="4" fillId="5" borderId="5" xfId="12" applyNumberFormat="1" applyFill="1" applyBorder="1" applyAlignment="1"/>
    <xf numFmtId="168" fontId="4" fillId="5" borderId="12" xfId="12" applyNumberFormat="1" applyFill="1" applyBorder="1" applyAlignment="1"/>
    <xf numFmtId="0" fontId="14" fillId="0" borderId="5" xfId="12" applyFont="1" applyBorder="1" applyAlignment="1">
      <alignment horizontal="left" vertical="center"/>
    </xf>
    <xf numFmtId="0" fontId="4" fillId="0" borderId="24" xfId="12" applyBorder="1" applyAlignment="1">
      <alignment horizontal="center"/>
    </xf>
    <xf numFmtId="0" fontId="14" fillId="0" borderId="24" xfId="12" applyFont="1" applyBorder="1" applyAlignment="1">
      <alignment horizontal="left"/>
    </xf>
    <xf numFmtId="169" fontId="16" fillId="0" borderId="0" xfId="12" applyNumberFormat="1" applyFont="1" applyAlignment="1">
      <alignment horizontal="right"/>
    </xf>
    <xf numFmtId="169" fontId="16" fillId="20" borderId="0" xfId="12" applyNumberFormat="1" applyFont="1" applyFill="1" applyAlignment="1">
      <alignment horizontal="right"/>
    </xf>
    <xf numFmtId="169" fontId="16" fillId="0" borderId="5" xfId="12" applyNumberFormat="1" applyFont="1" applyBorder="1" applyAlignment="1">
      <alignment horizontal="right"/>
    </xf>
    <xf numFmtId="169" fontId="16" fillId="0" borderId="12" xfId="12" applyNumberFormat="1" applyFont="1" applyBorder="1" applyAlignment="1">
      <alignment horizontal="right"/>
    </xf>
    <xf numFmtId="0" fontId="14" fillId="0" borderId="5" xfId="12" applyFont="1" applyBorder="1" applyAlignment="1">
      <alignment horizontal="left" indent="1"/>
    </xf>
    <xf numFmtId="0" fontId="62" fillId="3" borderId="24" xfId="12" applyFont="1" applyFill="1" applyBorder="1" applyAlignment="1">
      <alignment horizontal="left"/>
    </xf>
    <xf numFmtId="0" fontId="62" fillId="3" borderId="16" xfId="12" applyFont="1" applyFill="1" applyBorder="1" applyAlignment="1">
      <alignment horizontal="left"/>
    </xf>
    <xf numFmtId="169" fontId="4" fillId="6" borderId="15" xfId="12" applyNumberFormat="1" applyFill="1" applyBorder="1" applyAlignment="1"/>
    <xf numFmtId="169" fontId="4" fillId="20" borderId="15" xfId="12" applyNumberFormat="1" applyFill="1" applyBorder="1" applyAlignment="1"/>
    <xf numFmtId="169" fontId="4" fillId="4" borderId="85" xfId="12" applyNumberFormat="1" applyFill="1" applyBorder="1" applyAlignment="1"/>
    <xf numFmtId="169" fontId="4" fillId="4" borderId="15" xfId="12" applyNumberFormat="1" applyFill="1" applyBorder="1" applyAlignment="1"/>
    <xf numFmtId="169" fontId="4" fillId="4" borderId="35" xfId="12" applyNumberFormat="1" applyFill="1" applyBorder="1" applyAlignment="1"/>
    <xf numFmtId="0" fontId="4" fillId="0" borderId="5" xfId="12" applyBorder="1" applyAlignment="1">
      <alignment horizontal="right" indent="1"/>
    </xf>
    <xf numFmtId="169" fontId="4" fillId="0" borderId="0" xfId="12" applyNumberFormat="1" applyAlignment="1"/>
    <xf numFmtId="169" fontId="4" fillId="0" borderId="5" xfId="12" applyNumberFormat="1" applyBorder="1" applyAlignment="1"/>
    <xf numFmtId="169" fontId="4" fillId="0" borderId="12" xfId="12" applyNumberFormat="1" applyBorder="1" applyAlignment="1"/>
    <xf numFmtId="0" fontId="14" fillId="0" borderId="24" xfId="12" applyFont="1" applyBorder="1" applyAlignment="1">
      <alignment horizontal="left" vertical="center"/>
    </xf>
    <xf numFmtId="0" fontId="4" fillId="0" borderId="24" xfId="12" applyBorder="1" applyAlignment="1">
      <alignment horizontal="left" vertical="center"/>
    </xf>
    <xf numFmtId="169" fontId="14" fillId="6" borderId="0" xfId="12" applyNumberFormat="1" applyFont="1" applyFill="1" applyAlignment="1">
      <alignment vertical="center"/>
    </xf>
    <xf numFmtId="169" fontId="14" fillId="20" borderId="0" xfId="12" applyNumberFormat="1" applyFont="1" applyFill="1" applyAlignment="1">
      <alignment vertical="center"/>
    </xf>
    <xf numFmtId="169" fontId="14" fillId="4" borderId="0" xfId="12" applyNumberFormat="1" applyFont="1" applyFill="1" applyAlignment="1">
      <alignment vertical="center"/>
    </xf>
    <xf numFmtId="0" fontId="14" fillId="0" borderId="18" xfId="12" applyFont="1" applyBorder="1" applyAlignment="1">
      <alignment horizontal="left" vertical="center"/>
    </xf>
    <xf numFmtId="0" fontId="14" fillId="0" borderId="33" xfId="12" applyFont="1" applyBorder="1" applyAlignment="1">
      <alignment horizontal="left" vertical="center"/>
    </xf>
    <xf numFmtId="0" fontId="4" fillId="0" borderId="0" xfId="12">
      <alignment vertical="top"/>
    </xf>
    <xf numFmtId="168" fontId="4" fillId="0" borderId="0" xfId="12" applyNumberFormat="1">
      <alignment vertical="top"/>
    </xf>
    <xf numFmtId="0" fontId="58" fillId="31" borderId="5" xfId="12" applyFont="1" applyFill="1" applyBorder="1" applyAlignment="1">
      <alignment horizontal="left" indent="1"/>
    </xf>
    <xf numFmtId="0" fontId="58" fillId="31" borderId="24" xfId="12" applyFont="1" applyFill="1" applyBorder="1" applyAlignment="1">
      <alignment horizontal="left"/>
    </xf>
    <xf numFmtId="14" fontId="15" fillId="31" borderId="0" xfId="12" applyNumberFormat="1" applyFont="1" applyFill="1" applyAlignment="1">
      <alignment horizontal="center"/>
    </xf>
    <xf numFmtId="14" fontId="15" fillId="27" borderId="0" xfId="12" applyNumberFormat="1" applyFont="1" applyFill="1" applyAlignment="1">
      <alignment horizontal="center"/>
    </xf>
    <xf numFmtId="0" fontId="14" fillId="31" borderId="5" xfId="12" applyFont="1" applyFill="1" applyBorder="1" applyAlignment="1">
      <alignment horizontal="left" indent="3"/>
    </xf>
    <xf numFmtId="0" fontId="16" fillId="31" borderId="5" xfId="12" applyFont="1" applyFill="1" applyBorder="1" applyAlignment="1">
      <alignment horizontal="left" indent="2"/>
    </xf>
    <xf numFmtId="0" fontId="16" fillId="31" borderId="24" xfId="12" applyFont="1" applyFill="1" applyBorder="1" applyAlignment="1">
      <alignment horizontal="left" indent="1"/>
    </xf>
    <xf numFmtId="169" fontId="16" fillId="26" borderId="0" xfId="12" applyNumberFormat="1" applyFont="1" applyFill="1" applyAlignment="1"/>
    <xf numFmtId="169" fontId="16" fillId="27" borderId="0" xfId="12" applyNumberFormat="1" applyFont="1" applyFill="1" applyAlignment="1"/>
    <xf numFmtId="169" fontId="16" fillId="28" borderId="0" xfId="12" applyNumberFormat="1" applyFont="1" applyFill="1" applyAlignment="1"/>
    <xf numFmtId="0" fontId="14" fillId="31" borderId="5" xfId="12" applyFont="1" applyFill="1" applyBorder="1" applyAlignment="1">
      <alignment horizontal="left" vertical="center" indent="2"/>
    </xf>
    <xf numFmtId="0" fontId="14" fillId="31" borderId="24" xfId="12" applyFont="1" applyFill="1" applyBorder="1" applyAlignment="1">
      <alignment horizontal="left" vertical="center" indent="1"/>
    </xf>
    <xf numFmtId="0" fontId="16" fillId="31" borderId="5" xfId="12" applyFont="1" applyFill="1" applyBorder="1" applyAlignment="1">
      <alignment horizontal="left" indent="5"/>
    </xf>
    <xf numFmtId="0" fontId="58" fillId="31" borderId="5" xfId="12" applyFont="1" applyFill="1" applyBorder="1" applyAlignment="1">
      <alignment horizontal="left" vertical="center" indent="2"/>
    </xf>
    <xf numFmtId="0" fontId="4" fillId="31" borderId="5" xfId="12" applyFill="1" applyBorder="1" applyAlignment="1">
      <alignment horizontal="left" indent="3"/>
    </xf>
    <xf numFmtId="0" fontId="4" fillId="31" borderId="24" xfId="12" applyFill="1" applyBorder="1" applyAlignment="1">
      <alignment horizontal="left" indent="1"/>
    </xf>
    <xf numFmtId="168" fontId="4" fillId="26" borderId="0" xfId="12" applyNumberFormat="1" applyFill="1" applyAlignment="1"/>
    <xf numFmtId="168" fontId="4" fillId="27" borderId="0" xfId="12" applyNumberFormat="1" applyFill="1" applyAlignment="1"/>
    <xf numFmtId="168" fontId="4" fillId="28" borderId="5" xfId="12" applyNumberFormat="1" applyFill="1" applyBorder="1" applyAlignment="1"/>
    <xf numFmtId="168" fontId="4" fillId="28" borderId="0" xfId="12" applyNumberFormat="1" applyFill="1" applyAlignment="1"/>
    <xf numFmtId="168" fontId="4" fillId="28" borderId="12" xfId="12" applyNumberFormat="1" applyFill="1" applyBorder="1" applyAlignment="1"/>
    <xf numFmtId="169" fontId="4" fillId="30" borderId="0" xfId="12" applyNumberFormat="1" applyFill="1" applyAlignment="1"/>
    <xf numFmtId="169" fontId="4" fillId="27" borderId="0" xfId="12" applyNumberFormat="1" applyFill="1" applyAlignment="1"/>
    <xf numFmtId="169" fontId="4" fillId="30" borderId="5" xfId="12" applyNumberFormat="1" applyFill="1" applyBorder="1" applyAlignment="1"/>
    <xf numFmtId="169" fontId="4" fillId="30" borderId="12" xfId="12" applyNumberFormat="1" applyFill="1" applyBorder="1" applyAlignment="1"/>
    <xf numFmtId="0" fontId="4" fillId="31" borderId="102" xfId="12" applyFill="1" applyBorder="1" applyAlignment="1">
      <alignment horizontal="left" indent="3"/>
    </xf>
    <xf numFmtId="0" fontId="4" fillId="31" borderId="99" xfId="12" applyFill="1" applyBorder="1" applyAlignment="1">
      <alignment horizontal="left" indent="1"/>
    </xf>
    <xf numFmtId="168" fontId="4" fillId="30" borderId="69" xfId="12" applyNumberFormat="1" applyFill="1" applyBorder="1" applyAlignment="1"/>
    <xf numFmtId="168" fontId="4" fillId="27" borderId="69" xfId="12" applyNumberFormat="1" applyFill="1" applyBorder="1" applyAlignment="1"/>
    <xf numFmtId="168" fontId="4" fillId="30" borderId="102" xfId="12" applyNumberFormat="1" applyFill="1" applyBorder="1" applyAlignment="1"/>
    <xf numFmtId="168" fontId="4" fillId="30" borderId="73" xfId="12" applyNumberFormat="1" applyFill="1" applyBorder="1" applyAlignment="1"/>
    <xf numFmtId="0" fontId="62" fillId="3" borderId="40" xfId="12" applyFont="1" applyFill="1" applyBorder="1" applyAlignment="1">
      <alignment horizontal="left"/>
    </xf>
    <xf numFmtId="169" fontId="4" fillId="6" borderId="39" xfId="12" applyNumberFormat="1" applyFill="1" applyBorder="1" applyAlignment="1"/>
    <xf numFmtId="169" fontId="4" fillId="20" borderId="39" xfId="12" applyNumberFormat="1" applyFill="1" applyBorder="1" applyAlignment="1"/>
    <xf numFmtId="169" fontId="4" fillId="4" borderId="4" xfId="12" applyNumberFormat="1" applyFill="1" applyBorder="1" applyAlignment="1"/>
    <xf numFmtId="169" fontId="4" fillId="4" borderId="39" xfId="12" applyNumberFormat="1" applyFill="1" applyBorder="1" applyAlignment="1"/>
    <xf numFmtId="169" fontId="4" fillId="4" borderId="44" xfId="12" applyNumberFormat="1" applyFill="1" applyBorder="1" applyAlignment="1"/>
    <xf numFmtId="169" fontId="4" fillId="26" borderId="0" xfId="12" applyNumberFormat="1" applyFill="1" applyAlignment="1"/>
    <xf numFmtId="169" fontId="4" fillId="28" borderId="5" xfId="12" applyNumberFormat="1" applyFill="1" applyBorder="1" applyAlignment="1"/>
    <xf numFmtId="169" fontId="4" fillId="28" borderId="0" xfId="12" applyNumberFormat="1" applyFill="1" applyAlignment="1"/>
    <xf numFmtId="169" fontId="4" fillId="28" borderId="12" xfId="12" applyNumberFormat="1" applyFill="1" applyBorder="1" applyAlignment="1"/>
    <xf numFmtId="169" fontId="4" fillId="26" borderId="15" xfId="12" applyNumberFormat="1" applyFill="1" applyBorder="1" applyAlignment="1"/>
    <xf numFmtId="169" fontId="4" fillId="27" borderId="15" xfId="12" applyNumberFormat="1" applyFill="1" applyBorder="1" applyAlignment="1"/>
    <xf numFmtId="169" fontId="4" fillId="28" borderId="85" xfId="12" applyNumberFormat="1" applyFill="1" applyBorder="1" applyAlignment="1"/>
    <xf numFmtId="169" fontId="4" fillId="28" borderId="15" xfId="12" applyNumberFormat="1" applyFill="1" applyBorder="1" applyAlignment="1"/>
    <xf numFmtId="169" fontId="4" fillId="28" borderId="35" xfId="12" applyNumberFormat="1" applyFill="1" applyBorder="1" applyAlignment="1"/>
    <xf numFmtId="169" fontId="4" fillId="26" borderId="39" xfId="12" applyNumberFormat="1" applyFill="1" applyBorder="1" applyAlignment="1"/>
    <xf numFmtId="169" fontId="4" fillId="27" borderId="39" xfId="12" applyNumberFormat="1" applyFill="1" applyBorder="1" applyAlignment="1"/>
    <xf numFmtId="169" fontId="4" fillId="28" borderId="4" xfId="12" applyNumberFormat="1" applyFill="1" applyBorder="1" applyAlignment="1"/>
    <xf numFmtId="169" fontId="4" fillId="28" borderId="39" xfId="12" applyNumberFormat="1" applyFill="1" applyBorder="1" applyAlignment="1"/>
    <xf numFmtId="169" fontId="4" fillId="28" borderId="44" xfId="12" applyNumberFormat="1" applyFill="1" applyBorder="1" applyAlignment="1"/>
    <xf numFmtId="0" fontId="75" fillId="29" borderId="0" xfId="0" applyFont="1" applyFill="1" applyBorder="1" applyAlignment="1">
      <alignment vertical="center" wrapText="1"/>
    </xf>
    <xf numFmtId="0" fontId="85" fillId="16" borderId="9" xfId="0" applyFont="1" applyFill="1" applyBorder="1" applyAlignment="1">
      <alignment horizontal="center"/>
    </xf>
    <xf numFmtId="0" fontId="85" fillId="16" borderId="10" xfId="0" applyFont="1" applyFill="1" applyBorder="1" applyAlignment="1">
      <alignment horizontal="center"/>
    </xf>
    <xf numFmtId="0" fontId="0" fillId="5" borderId="0" xfId="0" applyFill="1" applyBorder="1" applyAlignment="1">
      <alignment horizontal="center" vertical="center" wrapText="1"/>
    </xf>
    <xf numFmtId="0" fontId="83" fillId="9" borderId="27" xfId="0" applyFont="1" applyFill="1" applyBorder="1" applyAlignment="1">
      <alignment horizontal="center" vertical="center" wrapText="1"/>
    </xf>
    <xf numFmtId="173" fontId="82" fillId="10" borderId="27" xfId="0" applyNumberFormat="1" applyFont="1" applyFill="1" applyBorder="1"/>
    <xf numFmtId="173" fontId="81" fillId="6" borderId="27" xfId="0" applyNumberFormat="1" applyFont="1" applyFill="1" applyBorder="1"/>
    <xf numFmtId="173" fontId="81" fillId="6" borderId="104" xfId="0" applyNumberFormat="1" applyFont="1" applyFill="1" applyBorder="1"/>
    <xf numFmtId="173" fontId="81" fillId="4" borderId="27" xfId="0" applyNumberFormat="1" applyFont="1" applyFill="1" applyBorder="1"/>
    <xf numFmtId="173" fontId="81" fillId="4" borderId="104" xfId="0" applyNumberFormat="1" applyFont="1" applyFill="1" applyBorder="1"/>
    <xf numFmtId="0" fontId="33" fillId="4" borderId="29" xfId="0" applyFont="1" applyFill="1" applyBorder="1"/>
    <xf numFmtId="0" fontId="33" fillId="4" borderId="27" xfId="0" applyFont="1" applyFill="1" applyBorder="1"/>
    <xf numFmtId="0" fontId="33" fillId="4" borderId="104" xfId="0" applyFont="1" applyFill="1" applyBorder="1"/>
    <xf numFmtId="0" fontId="33" fillId="6" borderId="29" xfId="0" applyFont="1" applyFill="1" applyBorder="1"/>
    <xf numFmtId="0" fontId="33" fillId="6" borderId="27" xfId="0" applyFont="1" applyFill="1" applyBorder="1"/>
    <xf numFmtId="0" fontId="33" fillId="6" borderId="104" xfId="0" applyFont="1" applyFill="1" applyBorder="1"/>
    <xf numFmtId="173" fontId="81" fillId="5" borderId="27" xfId="0" applyNumberFormat="1" applyFont="1" applyFill="1" applyBorder="1"/>
    <xf numFmtId="173" fontId="81" fillId="5" borderId="104" xfId="0" applyNumberFormat="1" applyFont="1" applyFill="1" applyBorder="1"/>
    <xf numFmtId="0" fontId="33" fillId="5" borderId="29" xfId="0" applyFont="1" applyFill="1" applyBorder="1"/>
    <xf numFmtId="0" fontId="33" fillId="5" borderId="27" xfId="0" applyFont="1" applyFill="1" applyBorder="1"/>
    <xf numFmtId="0" fontId="33" fillId="5" borderId="104" xfId="0" applyFont="1" applyFill="1" applyBorder="1"/>
    <xf numFmtId="0" fontId="2" fillId="20" borderId="9" xfId="0" applyFont="1" applyFill="1" applyBorder="1"/>
    <xf numFmtId="0" fontId="70" fillId="3" borderId="5" xfId="0" applyFont="1" applyFill="1" applyBorder="1"/>
    <xf numFmtId="0" fontId="2" fillId="4" borderId="23" xfId="0" applyFont="1" applyFill="1" applyBorder="1"/>
    <xf numFmtId="0" fontId="70" fillId="3" borderId="8" xfId="0" applyFont="1" applyFill="1" applyBorder="1"/>
    <xf numFmtId="0" fontId="2" fillId="4" borderId="30" xfId="0" applyFont="1" applyFill="1" applyBorder="1"/>
    <xf numFmtId="0" fontId="2" fillId="4" borderId="9" xfId="0" applyFont="1" applyFill="1" applyBorder="1"/>
    <xf numFmtId="0" fontId="2" fillId="4" borderId="10" xfId="0" applyFont="1" applyFill="1" applyBorder="1"/>
    <xf numFmtId="0" fontId="70" fillId="3" borderId="18" xfId="0" applyFont="1" applyFill="1" applyBorder="1"/>
    <xf numFmtId="0" fontId="0" fillId="4" borderId="32" xfId="0" applyFill="1" applyBorder="1"/>
    <xf numFmtId="0" fontId="0" fillId="20" borderId="19" xfId="0" applyFill="1" applyBorder="1"/>
    <xf numFmtId="0" fontId="90" fillId="0" borderId="49" xfId="12" applyNumberFormat="1" applyFont="1" applyBorder="1" applyAlignment="1">
      <alignment horizontal="left" indent="1"/>
    </xf>
    <xf numFmtId="0" fontId="8" fillId="10" borderId="20" xfId="0" applyFont="1" applyFill="1" applyBorder="1" applyAlignment="1">
      <alignment horizontal="center"/>
    </xf>
    <xf numFmtId="0" fontId="8" fillId="10" borderId="21" xfId="0" applyFont="1" applyFill="1" applyBorder="1" applyAlignment="1">
      <alignment horizontal="center" wrapText="1"/>
    </xf>
    <xf numFmtId="0" fontId="8" fillId="10" borderId="22" xfId="0" applyFont="1" applyFill="1" applyBorder="1" applyAlignment="1">
      <alignment horizontal="center" wrapText="1"/>
    </xf>
    <xf numFmtId="0" fontId="37" fillId="9" borderId="6" xfId="0" applyFont="1" applyFill="1" applyBorder="1" applyAlignment="1">
      <alignment horizontal="center" vertical="center" wrapText="1"/>
    </xf>
    <xf numFmtId="0" fontId="37" fillId="9" borderId="110"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12" xfId="0" applyFill="1" applyBorder="1" applyAlignment="1">
      <alignment horizontal="center" vertical="center" wrapText="1"/>
    </xf>
    <xf numFmtId="4" fontId="0" fillId="5" borderId="12" xfId="0" applyNumberFormat="1" applyFill="1"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3" borderId="5" xfId="0" applyFill="1" applyBorder="1"/>
    <xf numFmtId="0" fontId="0" fillId="3" borderId="0"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xf numFmtId="0" fontId="0" fillId="3" borderId="24" xfId="0" applyFill="1" applyBorder="1" applyAlignment="1">
      <alignment horizontal="center" vertical="center" wrapText="1"/>
    </xf>
    <xf numFmtId="0" fontId="0" fillId="3" borderId="23" xfId="0" applyFill="1" applyBorder="1" applyAlignment="1">
      <alignment horizontal="center" vertical="center" wrapText="1"/>
    </xf>
    <xf numFmtId="0" fontId="0" fillId="3" borderId="23" xfId="0" applyFill="1" applyBorder="1"/>
    <xf numFmtId="0" fontId="0" fillId="3" borderId="24" xfId="0" applyFill="1" applyBorder="1"/>
    <xf numFmtId="0" fontId="0" fillId="3" borderId="12" xfId="0" applyFill="1" applyBorder="1"/>
    <xf numFmtId="0" fontId="85" fillId="8" borderId="8" xfId="6" quotePrefix="1" applyFont="1" applyFill="1" applyBorder="1" applyAlignment="1">
      <alignment horizontal="center"/>
    </xf>
    <xf numFmtId="0" fontId="85" fillId="8" borderId="9" xfId="6" quotePrefix="1" applyFont="1" applyFill="1" applyBorder="1" applyAlignment="1">
      <alignment horizontal="center"/>
    </xf>
    <xf numFmtId="0" fontId="85" fillId="8" borderId="10" xfId="6" quotePrefix="1" applyFont="1" applyFill="1" applyBorder="1" applyAlignment="1">
      <alignment horizontal="center"/>
    </xf>
    <xf numFmtId="43" fontId="0" fillId="0" borderId="0" xfId="0" applyNumberFormat="1" applyBorder="1"/>
    <xf numFmtId="0" fontId="9" fillId="3" borderId="14" xfId="6" applyFill="1" applyBorder="1" applyAlignment="1">
      <alignment vertical="center" wrapText="1"/>
    </xf>
    <xf numFmtId="0" fontId="75" fillId="3" borderId="39" xfId="0" applyFont="1" applyFill="1" applyBorder="1" applyAlignment="1">
      <alignment vertical="center" wrapText="1"/>
    </xf>
    <xf numFmtId="0" fontId="72" fillId="3" borderId="39" xfId="0" applyFont="1" applyFill="1" applyBorder="1" applyAlignment="1">
      <alignment vertical="center" wrapText="1"/>
    </xf>
    <xf numFmtId="0" fontId="75" fillId="3" borderId="40" xfId="0" applyFont="1" applyFill="1" applyBorder="1" applyAlignment="1">
      <alignment vertical="center" wrapText="1"/>
    </xf>
    <xf numFmtId="0" fontId="0" fillId="0" borderId="5" xfId="0" applyFill="1" applyBorder="1" applyAlignment="1">
      <alignment horizontal="left"/>
    </xf>
    <xf numFmtId="0" fontId="0" fillId="0" borderId="18" xfId="0" applyFill="1" applyBorder="1" applyAlignment="1">
      <alignment horizontal="left"/>
    </xf>
    <xf numFmtId="0" fontId="0" fillId="0" borderId="9" xfId="0" applyBorder="1"/>
    <xf numFmtId="0" fontId="0" fillId="0" borderId="10" xfId="0" applyBorder="1"/>
    <xf numFmtId="0" fontId="33" fillId="24" borderId="11" xfId="0" applyFont="1" applyFill="1" applyBorder="1"/>
    <xf numFmtId="0" fontId="33" fillId="24" borderId="81" xfId="0" applyFont="1" applyFill="1" applyBorder="1"/>
    <xf numFmtId="0" fontId="33" fillId="24" borderId="82" xfId="0" applyFont="1" applyFill="1" applyBorder="1"/>
    <xf numFmtId="0" fontId="0" fillId="0" borderId="11" xfId="0" applyBorder="1"/>
    <xf numFmtId="0" fontId="0" fillId="0" borderId="81" xfId="0" applyBorder="1"/>
    <xf numFmtId="0" fontId="0" fillId="0" borderId="82" xfId="0" applyBorder="1"/>
    <xf numFmtId="0" fontId="2" fillId="0" borderId="6" xfId="0" applyFont="1" applyBorder="1" applyAlignment="1">
      <alignment horizontal="center" vertical="center"/>
    </xf>
    <xf numFmtId="175" fontId="0" fillId="0" borderId="0" xfId="0" applyNumberFormat="1"/>
    <xf numFmtId="175" fontId="5" fillId="0" borderId="0" xfId="0" applyNumberFormat="1" applyFont="1"/>
    <xf numFmtId="0" fontId="0" fillId="33" borderId="0" xfId="0" applyFill="1"/>
    <xf numFmtId="175" fontId="0" fillId="33" borderId="0" xfId="0" applyNumberFormat="1" applyFill="1"/>
    <xf numFmtId="175" fontId="5" fillId="33" borderId="0" xfId="0" applyNumberFormat="1" applyFont="1" applyFill="1"/>
    <xf numFmtId="176" fontId="5" fillId="0" borderId="0" xfId="17" applyFont="1"/>
    <xf numFmtId="177" fontId="0" fillId="33" borderId="0" xfId="0" applyNumberFormat="1" applyFill="1"/>
    <xf numFmtId="0" fontId="0" fillId="34" borderId="0" xfId="0" applyFill="1"/>
    <xf numFmtId="175" fontId="0" fillId="34" borderId="0" xfId="0" applyNumberFormat="1" applyFill="1"/>
    <xf numFmtId="175" fontId="5" fillId="34" borderId="0" xfId="0" applyNumberFormat="1" applyFont="1" applyFill="1"/>
    <xf numFmtId="0" fontId="91" fillId="0" borderId="6" xfId="0" applyFont="1" applyBorder="1" applyAlignment="1">
      <alignment horizontal="center"/>
    </xf>
    <xf numFmtId="0" fontId="2" fillId="0" borderId="6" xfId="0" applyFont="1" applyBorder="1" applyAlignment="1">
      <alignment vertical="center"/>
    </xf>
    <xf numFmtId="9" fontId="0" fillId="0" borderId="0" xfId="2" applyFont="1"/>
    <xf numFmtId="0" fontId="0" fillId="0" borderId="6" xfId="0" applyBorder="1"/>
    <xf numFmtId="164" fontId="0" fillId="0" borderId="6" xfId="1" applyNumberFormat="1" applyFont="1" applyBorder="1"/>
    <xf numFmtId="0" fontId="0" fillId="7" borderId="6" xfId="0" applyFill="1" applyBorder="1"/>
    <xf numFmtId="164" fontId="0" fillId="7" borderId="6" xfId="1" applyNumberFormat="1" applyFont="1" applyFill="1" applyBorder="1"/>
    <xf numFmtId="9" fontId="0" fillId="7" borderId="6" xfId="2" applyFont="1" applyFill="1" applyBorder="1"/>
    <xf numFmtId="0" fontId="0" fillId="34" borderId="6" xfId="0" applyFill="1" applyBorder="1"/>
    <xf numFmtId="164" fontId="0" fillId="34" borderId="6" xfId="1" applyNumberFormat="1" applyFont="1" applyFill="1" applyBorder="1"/>
    <xf numFmtId="9" fontId="0" fillId="34" borderId="6" xfId="2" applyFont="1" applyFill="1" applyBorder="1"/>
    <xf numFmtId="0" fontId="92" fillId="8" borderId="6" xfId="0" applyFont="1" applyFill="1" applyBorder="1"/>
    <xf numFmtId="164" fontId="0" fillId="8" borderId="6" xfId="1" applyNumberFormat="1" applyFont="1" applyFill="1" applyBorder="1"/>
    <xf numFmtId="9" fontId="0" fillId="8" borderId="6" xfId="2" applyFont="1" applyFill="1" applyBorder="1"/>
    <xf numFmtId="0" fontId="0" fillId="8" borderId="6" xfId="0" applyFill="1" applyBorder="1"/>
    <xf numFmtId="0" fontId="0" fillId="2" borderId="6" xfId="0" applyFill="1" applyBorder="1"/>
    <xf numFmtId="164" fontId="0" fillId="2" borderId="6" xfId="1" applyNumberFormat="1" applyFont="1" applyFill="1" applyBorder="1"/>
    <xf numFmtId="9" fontId="0" fillId="2" borderId="6" xfId="2" applyFont="1" applyFill="1" applyBorder="1"/>
    <xf numFmtId="0" fontId="0" fillId="2" borderId="0" xfId="0" applyFill="1"/>
    <xf numFmtId="0" fontId="0" fillId="2" borderId="27" xfId="0" applyFill="1" applyBorder="1"/>
    <xf numFmtId="0" fontId="91" fillId="7" borderId="6" xfId="0" applyFont="1" applyFill="1" applyBorder="1" applyAlignment="1">
      <alignment horizontal="center"/>
    </xf>
    <xf numFmtId="178" fontId="2" fillId="7" borderId="6" xfId="0" applyNumberFormat="1" applyFont="1" applyFill="1" applyBorder="1" applyAlignment="1">
      <alignment vertical="center"/>
    </xf>
    <xf numFmtId="0" fontId="91" fillId="2" borderId="6" xfId="0" applyFont="1" applyFill="1" applyBorder="1" applyAlignment="1">
      <alignment horizontal="center"/>
    </xf>
    <xf numFmtId="178" fontId="2" fillId="2" borderId="6" xfId="0" applyNumberFormat="1" applyFont="1" applyFill="1" applyBorder="1" applyAlignment="1">
      <alignment vertical="center"/>
    </xf>
    <xf numFmtId="0" fontId="91" fillId="34" borderId="6" xfId="0" applyFont="1" applyFill="1" applyBorder="1" applyAlignment="1">
      <alignment horizontal="center"/>
    </xf>
    <xf numFmtId="178" fontId="2" fillId="34" borderId="6" xfId="0" applyNumberFormat="1" applyFont="1" applyFill="1" applyBorder="1" applyAlignment="1">
      <alignment vertical="center"/>
    </xf>
    <xf numFmtId="0" fontId="91" fillId="8" borderId="6" xfId="0" applyFont="1" applyFill="1" applyBorder="1" applyAlignment="1">
      <alignment horizontal="center"/>
    </xf>
    <xf numFmtId="178" fontId="2" fillId="8" borderId="6" xfId="0" applyNumberFormat="1" applyFont="1" applyFill="1" applyBorder="1" applyAlignment="1">
      <alignment vertical="center"/>
    </xf>
    <xf numFmtId="178" fontId="2" fillId="0" borderId="6" xfId="0" applyNumberFormat="1" applyFont="1" applyBorder="1" applyAlignment="1">
      <alignment vertical="center"/>
    </xf>
    <xf numFmtId="9" fontId="0" fillId="0" borderId="6" xfId="2" applyFont="1" applyBorder="1"/>
    <xf numFmtId="0" fontId="92" fillId="33" borderId="0" xfId="0" applyFont="1" applyFill="1"/>
    <xf numFmtId="0" fontId="92" fillId="33" borderId="0" xfId="1" applyNumberFormat="1" applyFont="1" applyFill="1"/>
    <xf numFmtId="9" fontId="92" fillId="33" borderId="0" xfId="2" applyFont="1" applyFill="1"/>
    <xf numFmtId="0" fontId="91" fillId="0" borderId="0" xfId="0" applyFont="1" applyAlignment="1">
      <alignment horizontal="center"/>
    </xf>
    <xf numFmtId="0" fontId="2" fillId="14" borderId="6" xfId="0" applyFont="1" applyFill="1" applyBorder="1" applyAlignment="1">
      <alignment vertical="center"/>
    </xf>
    <xf numFmtId="0" fontId="2" fillId="0" borderId="6" xfId="0" applyFont="1" applyBorder="1" applyAlignment="1">
      <alignment horizontal="right" vertical="center"/>
    </xf>
    <xf numFmtId="9" fontId="0" fillId="14" borderId="0" xfId="2" applyFont="1" applyFill="1"/>
    <xf numFmtId="170" fontId="0" fillId="0" borderId="6" xfId="2" applyNumberFormat="1" applyFont="1" applyBorder="1"/>
    <xf numFmtId="170" fontId="0" fillId="14" borderId="6" xfId="2" applyNumberFormat="1" applyFont="1" applyFill="1" applyBorder="1"/>
    <xf numFmtId="10" fontId="0" fillId="0" borderId="0" xfId="2" applyNumberFormat="1" applyFont="1"/>
    <xf numFmtId="10" fontId="0" fillId="14" borderId="0" xfId="2" applyNumberFormat="1" applyFont="1" applyFill="1"/>
    <xf numFmtId="178" fontId="0" fillId="0" borderId="0" xfId="0" applyNumberFormat="1"/>
    <xf numFmtId="9" fontId="91" fillId="0" borderId="0" xfId="0" applyNumberFormat="1" applyFont="1" applyAlignment="1">
      <alignment horizontal="center"/>
    </xf>
    <xf numFmtId="178" fontId="2" fillId="7" borderId="0" xfId="0" applyNumberFormat="1" applyFont="1" applyFill="1" applyAlignment="1">
      <alignment vertical="center"/>
    </xf>
    <xf numFmtId="178" fontId="2" fillId="2" borderId="0" xfId="0" applyNumberFormat="1" applyFont="1" applyFill="1" applyAlignment="1">
      <alignment vertical="center"/>
    </xf>
    <xf numFmtId="178" fontId="2" fillId="34" borderId="0" xfId="0" applyNumberFormat="1" applyFont="1" applyFill="1" applyAlignment="1">
      <alignment vertical="center"/>
    </xf>
    <xf numFmtId="178" fontId="2" fillId="8" borderId="0" xfId="0" applyNumberFormat="1" applyFont="1" applyFill="1" applyAlignment="1">
      <alignment vertical="center"/>
    </xf>
    <xf numFmtId="178" fontId="2" fillId="0" borderId="0" xfId="0" applyNumberFormat="1" applyFont="1" applyAlignment="1">
      <alignment vertical="center"/>
    </xf>
    <xf numFmtId="164" fontId="0" fillId="0" borderId="6" xfId="0" applyNumberFormat="1" applyBorder="1"/>
    <xf numFmtId="0" fontId="91" fillId="7" borderId="14" xfId="0" applyFont="1" applyFill="1" applyBorder="1" applyAlignment="1">
      <alignment horizontal="center"/>
    </xf>
    <xf numFmtId="0" fontId="91" fillId="2" borderId="14" xfId="0" applyFont="1" applyFill="1" applyBorder="1" applyAlignment="1">
      <alignment horizontal="center"/>
    </xf>
    <xf numFmtId="0" fontId="91" fillId="34" borderId="14" xfId="0" applyFont="1" applyFill="1" applyBorder="1" applyAlignment="1">
      <alignment horizontal="center"/>
    </xf>
    <xf numFmtId="0" fontId="91" fillId="8" borderId="14" xfId="0" applyFont="1" applyFill="1" applyBorder="1" applyAlignment="1">
      <alignment horizontal="center"/>
    </xf>
    <xf numFmtId="0" fontId="91" fillId="0" borderId="14" xfId="0" applyFont="1" applyBorder="1" applyAlignment="1">
      <alignment horizontal="center"/>
    </xf>
    <xf numFmtId="178" fontId="0" fillId="0" borderId="6" xfId="0" applyNumberFormat="1" applyBorder="1"/>
    <xf numFmtId="179" fontId="0" fillId="0" borderId="6" xfId="0" applyNumberFormat="1" applyBorder="1"/>
    <xf numFmtId="0" fontId="61" fillId="8" borderId="0" xfId="0" applyFont="1" applyFill="1" applyAlignment="1">
      <alignment horizontal="center" vertical="center"/>
    </xf>
    <xf numFmtId="0" fontId="74" fillId="8" borderId="0" xfId="0" applyFont="1" applyFill="1" applyAlignment="1">
      <alignment horizontal="center" vertical="center"/>
    </xf>
    <xf numFmtId="9" fontId="62" fillId="28" borderId="94" xfId="0" applyNumberFormat="1" applyFont="1" applyFill="1" applyBorder="1" applyAlignment="1">
      <alignment horizontal="center" vertical="center" wrapText="1"/>
    </xf>
    <xf numFmtId="9" fontId="62" fillId="28" borderId="95" xfId="0" applyNumberFormat="1" applyFont="1" applyFill="1" applyBorder="1" applyAlignment="1">
      <alignment horizontal="center" vertical="center" wrapText="1"/>
    </xf>
    <xf numFmtId="0" fontId="33" fillId="17" borderId="84" xfId="0" applyFont="1" applyFill="1" applyBorder="1" applyAlignment="1">
      <alignment horizontal="center" vertical="center" wrapText="1"/>
    </xf>
    <xf numFmtId="0" fontId="33" fillId="17" borderId="3" xfId="0" applyFont="1" applyFill="1" applyBorder="1" applyAlignment="1">
      <alignment horizontal="center" vertical="center" wrapText="1"/>
    </xf>
    <xf numFmtId="9" fontId="62" fillId="28" borderId="92" xfId="0" applyNumberFormat="1" applyFont="1" applyFill="1" applyBorder="1" applyAlignment="1">
      <alignment horizontal="center" vertical="center" wrapText="1"/>
    </xf>
    <xf numFmtId="9" fontId="62" fillId="28" borderId="93" xfId="0" applyNumberFormat="1" applyFont="1" applyFill="1" applyBorder="1" applyAlignment="1">
      <alignment horizontal="center" vertical="center" wrapText="1"/>
    </xf>
    <xf numFmtId="9" fontId="62" fillId="4" borderId="92" xfId="0" applyNumberFormat="1" applyFont="1" applyFill="1" applyBorder="1" applyAlignment="1">
      <alignment horizontal="center" vertical="center" wrapText="1"/>
    </xf>
    <xf numFmtId="9" fontId="62" fillId="4" borderId="93" xfId="0" applyNumberFormat="1" applyFont="1" applyFill="1" applyBorder="1" applyAlignment="1">
      <alignment horizontal="center" vertical="center" wrapText="1"/>
    </xf>
    <xf numFmtId="9" fontId="62" fillId="28" borderId="108" xfId="0" applyNumberFormat="1" applyFont="1" applyFill="1" applyBorder="1" applyAlignment="1">
      <alignment horizontal="center" vertical="center" wrapText="1"/>
    </xf>
    <xf numFmtId="9" fontId="62" fillId="28" borderId="109" xfId="0" applyNumberFormat="1" applyFont="1" applyFill="1" applyBorder="1" applyAlignment="1">
      <alignment horizontal="center" vertical="center" wrapText="1"/>
    </xf>
    <xf numFmtId="0" fontId="50" fillId="8" borderId="0" xfId="0" applyFont="1" applyFill="1" applyAlignment="1">
      <alignment horizontal="center" vertical="center"/>
    </xf>
    <xf numFmtId="9" fontId="62" fillId="4" borderId="97" xfId="0" applyNumberFormat="1" applyFont="1" applyFill="1" applyBorder="1" applyAlignment="1">
      <alignment horizontal="center" vertical="center" wrapText="1"/>
    </xf>
    <xf numFmtId="9" fontId="62" fillId="4" borderId="98" xfId="0" applyNumberFormat="1" applyFont="1" applyFill="1" applyBorder="1" applyAlignment="1">
      <alignment horizontal="center" vertical="center" wrapText="1"/>
    </xf>
    <xf numFmtId="0" fontId="21" fillId="16" borderId="23" xfId="0" applyFont="1" applyFill="1" applyBorder="1" applyAlignment="1">
      <alignment horizontal="center" vertical="center"/>
    </xf>
    <xf numFmtId="0" fontId="21" fillId="16" borderId="0" xfId="0" applyFont="1" applyFill="1" applyBorder="1" applyAlignment="1">
      <alignment horizontal="center" vertical="center"/>
    </xf>
    <xf numFmtId="0" fontId="50" fillId="8" borderId="0" xfId="0" applyFont="1" applyFill="1" applyBorder="1" applyAlignment="1">
      <alignment horizontal="center" vertical="center"/>
    </xf>
    <xf numFmtId="0" fontId="21" fillId="16" borderId="24" xfId="0" applyFont="1" applyFill="1" applyBorder="1" applyAlignment="1">
      <alignment horizontal="center" vertical="center"/>
    </xf>
    <xf numFmtId="0" fontId="21" fillId="16" borderId="11" xfId="0" applyFont="1" applyFill="1" applyBorder="1" applyAlignment="1">
      <alignment horizontal="center" vertical="center"/>
    </xf>
    <xf numFmtId="0" fontId="21" fillId="16" borderId="86" xfId="0" applyFont="1" applyFill="1" applyBorder="1" applyAlignment="1">
      <alignment horizontal="center" vertical="center"/>
    </xf>
    <xf numFmtId="0" fontId="21" fillId="16" borderId="8" xfId="0" applyFont="1" applyFill="1" applyBorder="1" applyAlignment="1">
      <alignment horizontal="center" vertical="center"/>
    </xf>
    <xf numFmtId="0" fontId="21" fillId="16" borderId="9" xfId="0" applyFont="1" applyFill="1" applyBorder="1" applyAlignment="1">
      <alignment horizontal="center" vertical="center"/>
    </xf>
    <xf numFmtId="0" fontId="21" fillId="16" borderId="10" xfId="0" applyFont="1" applyFill="1" applyBorder="1" applyAlignment="1">
      <alignment horizontal="center" vertical="center"/>
    </xf>
    <xf numFmtId="0" fontId="84" fillId="16" borderId="20" xfId="0" applyFont="1" applyFill="1" applyBorder="1" applyAlignment="1">
      <alignment horizontal="center"/>
    </xf>
    <xf numFmtId="0" fontId="84" fillId="16" borderId="21" xfId="0" applyFont="1" applyFill="1" applyBorder="1" applyAlignment="1">
      <alignment horizontal="center"/>
    </xf>
    <xf numFmtId="0" fontId="84" fillId="16" borderId="22" xfId="0" applyFont="1" applyFill="1" applyBorder="1" applyAlignment="1">
      <alignment horizontal="center"/>
    </xf>
    <xf numFmtId="0" fontId="50" fillId="8" borderId="0" xfId="7" applyFont="1" applyFill="1" applyBorder="1" applyAlignment="1" applyProtection="1">
      <alignment horizontal="center" vertical="center"/>
      <protection locked="0"/>
    </xf>
    <xf numFmtId="0" fontId="53" fillId="8" borderId="0" xfId="7" applyNumberFormat="1" applyFont="1" applyFill="1" applyBorder="1" applyAlignment="1">
      <alignment horizontal="center" vertical="center"/>
    </xf>
    <xf numFmtId="0" fontId="44" fillId="0" borderId="0" xfId="0" applyFont="1" applyAlignment="1">
      <alignment horizontal="center" vertical="center"/>
    </xf>
    <xf numFmtId="0" fontId="85" fillId="16" borderId="30" xfId="0" applyFont="1" applyFill="1" applyBorder="1" applyAlignment="1">
      <alignment horizontal="center"/>
    </xf>
    <xf numFmtId="0" fontId="85" fillId="16" borderId="9" xfId="0" applyFont="1" applyFill="1" applyBorder="1" applyAlignment="1">
      <alignment horizontal="center"/>
    </xf>
    <xf numFmtId="0" fontId="85" fillId="16" borderId="31" xfId="0" applyFont="1" applyFill="1" applyBorder="1" applyAlignment="1">
      <alignment horizontal="center"/>
    </xf>
    <xf numFmtId="0" fontId="85" fillId="16" borderId="10" xfId="0" applyFont="1" applyFill="1" applyBorder="1" applyAlignment="1">
      <alignment horizontal="center"/>
    </xf>
    <xf numFmtId="0" fontId="85" fillId="16" borderId="8" xfId="0" applyFont="1" applyFill="1" applyBorder="1" applyAlignment="1">
      <alignment horizontal="center"/>
    </xf>
    <xf numFmtId="0" fontId="55" fillId="8" borderId="0" xfId="0" applyFont="1" applyFill="1" applyBorder="1" applyAlignment="1">
      <alignment horizontal="center" vertical="center" wrapText="1"/>
    </xf>
    <xf numFmtId="0" fontId="50" fillId="8" borderId="0" xfId="12" applyFont="1" applyFill="1" applyBorder="1" applyAlignment="1">
      <alignment horizontal="center" vertical="center"/>
    </xf>
    <xf numFmtId="0" fontId="52" fillId="16" borderId="65" xfId="11" applyFont="1" applyFill="1" applyBorder="1" applyAlignment="1" applyProtection="1">
      <alignment horizontal="center" wrapText="1"/>
    </xf>
    <xf numFmtId="0" fontId="52" fillId="16" borderId="66" xfId="11" applyFont="1" applyFill="1" applyBorder="1" applyAlignment="1" applyProtection="1">
      <alignment horizontal="center" wrapText="1"/>
    </xf>
    <xf numFmtId="0" fontId="50" fillId="8" borderId="0" xfId="12" applyFont="1" applyFill="1" applyAlignment="1">
      <alignment horizontal="center" vertical="center"/>
    </xf>
    <xf numFmtId="0" fontId="60" fillId="8" borderId="0" xfId="0" applyFont="1" applyFill="1" applyAlignment="1">
      <alignment horizontal="center" vertical="center"/>
    </xf>
    <xf numFmtId="0" fontId="21" fillId="16" borderId="9" xfId="0" applyFont="1" applyFill="1" applyBorder="1" applyAlignment="1">
      <alignment horizontal="center"/>
    </xf>
    <xf numFmtId="0" fontId="50" fillId="8" borderId="0" xfId="16" applyFont="1" applyFill="1" applyAlignment="1">
      <alignment horizontal="center" vertical="center"/>
    </xf>
    <xf numFmtId="0" fontId="0" fillId="0" borderId="0" xfId="0" applyAlignment="1">
      <alignment horizontal="center"/>
    </xf>
    <xf numFmtId="0" fontId="3" fillId="2" borderId="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5" borderId="0" xfId="0" applyFill="1" applyBorder="1" applyAlignment="1">
      <alignment horizontal="center" vertical="center" wrapText="1"/>
    </xf>
  </cellXfs>
  <cellStyles count="18">
    <cellStyle name="20 % - Accent2" xfId="11" builtinId="34"/>
    <cellStyle name="Accent2" xfId="10" builtinId="33"/>
    <cellStyle name="Comma 2" xfId="17" xr:uid="{05850742-B188-4789-A7B9-418CF61B9DE5}"/>
    <cellStyle name="Lien hypertexte" xfId="6" builtinId="8"/>
    <cellStyle name="Milliers" xfId="9" builtinId="3"/>
    <cellStyle name="Milliers 2" xfId="3" xr:uid="{00000000-0005-0000-0000-000005000000}"/>
    <cellStyle name="Monétaire" xfId="1" builtinId="4"/>
    <cellStyle name="Normal" xfId="0" builtinId="0"/>
    <cellStyle name="Normal 2" xfId="4" xr:uid="{00000000-0005-0000-0000-000007000000}"/>
    <cellStyle name="Normal 2 2" xfId="15" xr:uid="{00000000-0005-0000-0000-000008000000}"/>
    <cellStyle name="Normal 3" xfId="7" xr:uid="{00000000-0005-0000-0000-000009000000}"/>
    <cellStyle name="Normal 3 2" xfId="16" xr:uid="{00000000-0005-0000-0000-00000A000000}"/>
    <cellStyle name="Normal 4" xfId="12" xr:uid="{00000000-0005-0000-0000-00000B000000}"/>
    <cellStyle name="Normal_T9" xfId="13" xr:uid="{00000000-0005-0000-0000-00000C000000}"/>
    <cellStyle name="Percent 2" xfId="8" xr:uid="{00000000-0005-0000-0000-00000E000000}"/>
    <cellStyle name="Pourcentage" xfId="2" builtinId="5"/>
    <cellStyle name="Pourcentage 2" xfId="5" xr:uid="{00000000-0005-0000-0000-00000F000000}"/>
    <cellStyle name="Style 1" xfId="14" xr:uid="{00000000-0005-0000-0000-000010000000}"/>
  </cellStyles>
  <dxfs count="9">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6.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3</xdr:row>
      <xdr:rowOff>34591</xdr:rowOff>
    </xdr:to>
    <xdr:pic>
      <xdr:nvPicPr>
        <xdr:cNvPr id="3" name="Picture 2" descr="Image result for Bruge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199253"/>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160868</xdr:colOff>
      <xdr:row>2</xdr:row>
      <xdr:rowOff>154955</xdr:rowOff>
    </xdr:to>
    <xdr:pic>
      <xdr:nvPicPr>
        <xdr:cNvPr id="2" name="Picture 1" descr="Image result for Brugel">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667" y="179917"/>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15869</xdr:colOff>
      <xdr:row>1</xdr:row>
      <xdr:rowOff>-1</xdr:rowOff>
    </xdr:from>
    <xdr:to>
      <xdr:col>1</xdr:col>
      <xdr:colOff>790570</xdr:colOff>
      <xdr:row>2</xdr:row>
      <xdr:rowOff>189350</xdr:rowOff>
    </xdr:to>
    <xdr:pic>
      <xdr:nvPicPr>
        <xdr:cNvPr id="2" name="Picture 1" descr="Image result for Brugel">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994" y="182562"/>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774701</xdr:colOff>
      <xdr:row>3</xdr:row>
      <xdr:rowOff>35010</xdr:rowOff>
    </xdr:to>
    <xdr:pic>
      <xdr:nvPicPr>
        <xdr:cNvPr id="2" name="Picture 1" descr="Image result for Brugel">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78" y="183444"/>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181413</xdr:rowOff>
    </xdr:to>
    <xdr:pic>
      <xdr:nvPicPr>
        <xdr:cNvPr id="2" name="Picture 1" descr="Image result for Brugel">
          <a:extLst>
            <a:ext uri="{FF2B5EF4-FFF2-40B4-BE49-F238E27FC236}">
              <a16:creationId xmlns:a16="http://schemas.microsoft.com/office/drawing/2014/main" id="{2EEA247A-392F-497C-9C63-494C8DB1B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561975"/>
          <a:ext cx="774701" cy="390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22663</xdr:rowOff>
    </xdr:to>
    <xdr:pic>
      <xdr:nvPicPr>
        <xdr:cNvPr id="2" name="Picture 1" descr="Image result for Brugel">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65125"/>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342900"/>
          <a:ext cx="774701" cy="3807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232833</xdr:colOff>
      <xdr:row>0</xdr:row>
      <xdr:rowOff>169333</xdr:rowOff>
    </xdr:from>
    <xdr:to>
      <xdr:col>1</xdr:col>
      <xdr:colOff>753534</xdr:colOff>
      <xdr:row>3</xdr:row>
      <xdr:rowOff>6788</xdr:rowOff>
    </xdr:to>
    <xdr:pic>
      <xdr:nvPicPr>
        <xdr:cNvPr id="2" name="Picture 1" descr="Image result for Bruge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2833" y="169333"/>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3</xdr:row>
      <xdr:rowOff>34591</xdr:rowOff>
    </xdr:to>
    <xdr:pic>
      <xdr:nvPicPr>
        <xdr:cNvPr id="2" name="Picture 1" descr="Image result for Brugel">
          <a:extLst>
            <a:ext uri="{FF2B5EF4-FFF2-40B4-BE49-F238E27FC236}">
              <a16:creationId xmlns:a16="http://schemas.microsoft.com/office/drawing/2014/main" id="{DC80902D-1AF2-446F-A56C-6224759124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4" y="205603"/>
          <a:ext cx="755651" cy="400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31751</xdr:colOff>
      <xdr:row>2</xdr:row>
      <xdr:rowOff>10583</xdr:rowOff>
    </xdr:from>
    <xdr:to>
      <xdr:col>1</xdr:col>
      <xdr:colOff>806452</xdr:colOff>
      <xdr:row>4</xdr:row>
      <xdr:rowOff>80871</xdr:rowOff>
    </xdr:to>
    <xdr:pic>
      <xdr:nvPicPr>
        <xdr:cNvPr id="2" name="Picture 1" descr="Image result for Bruge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34" y="370416"/>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127000</xdr:colOff>
      <xdr:row>2</xdr:row>
      <xdr:rowOff>63500</xdr:rowOff>
    </xdr:from>
    <xdr:to>
      <xdr:col>2</xdr:col>
      <xdr:colOff>466272</xdr:colOff>
      <xdr:row>3</xdr:row>
      <xdr:rowOff>224502</xdr:rowOff>
    </xdr:to>
    <xdr:pic>
      <xdr:nvPicPr>
        <xdr:cNvPr id="2" name="Picture 1" descr="Image result for Brugel">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0" y="426357"/>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2</xdr:row>
      <xdr:rowOff>42333</xdr:rowOff>
    </xdr:from>
    <xdr:to>
      <xdr:col>2</xdr:col>
      <xdr:colOff>234951</xdr:colOff>
      <xdr:row>3</xdr:row>
      <xdr:rowOff>197287</xdr:rowOff>
    </xdr:to>
    <xdr:pic>
      <xdr:nvPicPr>
        <xdr:cNvPr id="2" name="Picture 1" descr="Image result for Bruge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50" y="402166"/>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2</xdr:row>
      <xdr:rowOff>42333</xdr:rowOff>
    </xdr:from>
    <xdr:to>
      <xdr:col>1</xdr:col>
      <xdr:colOff>842170</xdr:colOff>
      <xdr:row>3</xdr:row>
      <xdr:rowOff>197287</xdr:rowOff>
    </xdr:to>
    <xdr:pic>
      <xdr:nvPicPr>
        <xdr:cNvPr id="2" name="Picture 1" descr="Image result for Brugel">
          <a:extLst>
            <a:ext uri="{FF2B5EF4-FFF2-40B4-BE49-F238E27FC236}">
              <a16:creationId xmlns:a16="http://schemas.microsoft.com/office/drawing/2014/main" id="{D6EFA836-2CFD-40C8-8EC7-08F8B5F98A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423333"/>
          <a:ext cx="749301" cy="3835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154954</xdr:rowOff>
    </xdr:to>
    <xdr:pic>
      <xdr:nvPicPr>
        <xdr:cNvPr id="2" name="Picture 1" descr="Image result for Bruge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359833"/>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186705</xdr:rowOff>
    </xdr:to>
    <xdr:pic>
      <xdr:nvPicPr>
        <xdr:cNvPr id="2" name="Picture 1" descr="Image result for Brugel">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4333" y="846667"/>
          <a:ext cx="774701" cy="3877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fresco-brubox.acsone.eu/alfresco/aos/_aos_nodeid/528ec935-3018-4557-8e68-7306894f0f62/e-MdR%20Elec%2020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lfresco-brubox.acsone.eu/Users/poismarp/Downloads/Reporting%20SBGE%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InA"/>
      <sheetName val="InB"/>
      <sheetName val="InC"/>
      <sheetName val="InF"/>
      <sheetName val="InI"/>
      <sheetName val="InQ"/>
      <sheetName val="Ctrl"/>
      <sheetName val="T1"/>
      <sheetName val="T2_T3_T4"/>
      <sheetName val="T5_T6_T7"/>
      <sheetName val="T8"/>
      <sheetName val="T9"/>
      <sheetName val="T10"/>
      <sheetName val="T11"/>
      <sheetName val="T12"/>
      <sheetName val="T13"/>
      <sheetName val="T14"/>
      <sheetName val="T15E"/>
      <sheetName val="T15G"/>
      <sheetName val="T18"/>
      <sheetName val="T19"/>
      <sheetName val="T20"/>
      <sheetName val="PI"/>
      <sheetName val="Tar_E"/>
      <sheetName val="CT_E"/>
      <sheetName val="CTs"/>
      <sheetName val="Tar_G"/>
      <sheetName val="CT_G"/>
    </sheetNames>
    <sheetDataSet>
      <sheetData sheetId="0"/>
      <sheetData sheetId="1">
        <row r="49">
          <cell r="D49">
            <v>1</v>
          </cell>
        </row>
        <row r="50">
          <cell r="C50" t="str">
            <v>E</v>
          </cell>
          <cell r="D50">
            <v>1</v>
          </cell>
        </row>
        <row r="51">
          <cell r="C51">
            <v>2020</v>
          </cell>
        </row>
        <row r="52">
          <cell r="C52">
            <v>2018</v>
          </cell>
        </row>
      </sheetData>
      <sheetData sheetId="2">
        <row r="1">
          <cell r="A1" t="str">
            <v>Assets</v>
          </cell>
          <cell r="B1"/>
          <cell r="C1"/>
          <cell r="D1"/>
          <cell r="E1" t="str">
            <v>REALITE</v>
          </cell>
          <cell r="F1"/>
          <cell r="G1"/>
          <cell r="H1"/>
          <cell r="I1"/>
          <cell r="J1"/>
          <cell r="K1"/>
          <cell r="L1"/>
          <cell r="M1"/>
          <cell r="N1" t="str">
            <v>PPA 2020-2024</v>
          </cell>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cell r="AY1"/>
          <cell r="AZ1"/>
          <cell r="BA1"/>
          <cell r="BB1"/>
          <cell r="BC1"/>
          <cell r="BD1"/>
          <cell r="BE1"/>
          <cell r="BF1"/>
          <cell r="BG1"/>
          <cell r="BH1"/>
          <cell r="BI1"/>
          <cell r="BJ1"/>
          <cell r="BK1"/>
          <cell r="BL1"/>
          <cell r="BM1"/>
          <cell r="BN1"/>
          <cell r="BO1"/>
          <cell r="BP1"/>
          <cell r="BQ1"/>
          <cell r="BR1"/>
          <cell r="BS1"/>
          <cell r="BT1"/>
          <cell r="BU1"/>
          <cell r="BV1"/>
          <cell r="BW1"/>
          <cell r="BX1"/>
          <cell r="BY1"/>
          <cell r="BZ1"/>
          <cell r="CA1"/>
          <cell r="CB1"/>
          <cell r="CC1"/>
          <cell r="CD1"/>
          <cell r="CE1"/>
          <cell r="CF1"/>
          <cell r="CG1"/>
          <cell r="CH1"/>
          <cell r="CI1"/>
          <cell r="CJ1"/>
          <cell r="CK1"/>
          <cell r="CL1"/>
          <cell r="CM1"/>
          <cell r="CN1"/>
          <cell r="CO1"/>
          <cell r="CP1"/>
          <cell r="CQ1"/>
          <cell r="CR1"/>
          <cell r="CS1"/>
          <cell r="CT1"/>
          <cell r="CU1"/>
          <cell r="CV1"/>
          <cell r="CW1"/>
          <cell r="CX1"/>
          <cell r="CY1"/>
          <cell r="CZ1" t="str">
            <v>PI 2021-2025</v>
          </cell>
          <cell r="DA1"/>
          <cell r="DB1"/>
          <cell r="DC1"/>
          <cell r="DD1" t="str">
            <v>PI 2022-2026</v>
          </cell>
          <cell r="DE1"/>
          <cell r="DF1"/>
          <cell r="DG1"/>
          <cell r="DH1" t="str">
            <v>PI 2023-2027</v>
          </cell>
          <cell r="DI1"/>
          <cell r="DJ1"/>
          <cell r="DK1"/>
          <cell r="DL1" t="str">
            <v>PI 2024-2028</v>
          </cell>
          <cell r="DM1"/>
          <cell r="DN1"/>
          <cell r="DO1"/>
          <cell r="DP1" t="str">
            <v>Quantités PI</v>
          </cell>
          <cell r="DQ1"/>
          <cell r="DR1"/>
          <cell r="DS1"/>
          <cell r="DT1"/>
          <cell r="DU1"/>
          <cell r="DV1"/>
          <cell r="DW1"/>
          <cell r="DX1"/>
          <cell r="DY1"/>
          <cell r="DZ1"/>
          <cell r="EA1"/>
          <cell r="EB1"/>
          <cell r="EC1"/>
          <cell r="ED1"/>
          <cell r="EE1" t="str">
            <v>PROPOSITION 2015 - 2019</v>
          </cell>
          <cell r="EF1"/>
          <cell r="EG1"/>
          <cell r="EH1"/>
          <cell r="EI1"/>
          <cell r="EJ1"/>
          <cell r="EK1"/>
          <cell r="EL1"/>
          <cell r="EM1"/>
        </row>
        <row r="2">
          <cell r="B2"/>
          <cell r="C2"/>
          <cell r="D2"/>
          <cell r="E2" t="str">
            <v>RAB 2017</v>
          </cell>
          <cell r="F2" t="str">
            <v>INV 2018</v>
          </cell>
          <cell r="G2" t="str">
            <v>INT 2018</v>
          </cell>
          <cell r="H2" t="str">
            <v>NSU 2018</v>
          </cell>
          <cell r="I2" t="str">
            <v>OUT 2018</v>
          </cell>
          <cell r="J2" t="str">
            <v>DVA 2018</v>
          </cell>
          <cell r="K2" t="str">
            <v>RSU 2018</v>
          </cell>
          <cell r="L2" t="str">
            <v>DPV 2018</v>
          </cell>
          <cell r="M2" t="str">
            <v>RAB 2018</v>
          </cell>
          <cell r="N2" t="str">
            <v>INV 2019</v>
          </cell>
          <cell r="O2" t="str">
            <v>INT 2019</v>
          </cell>
          <cell r="P2" t="str">
            <v>NSU 2019</v>
          </cell>
          <cell r="Q2" t="str">
            <v>OUT 2019</v>
          </cell>
          <cell r="R2" t="str">
            <v>DVA 2019</v>
          </cell>
          <cell r="S2" t="str">
            <v>RSU 2019</v>
          </cell>
          <cell r="T2" t="str">
            <v>DPV 2019</v>
          </cell>
          <cell r="U2" t="str">
            <v>RAB 2019</v>
          </cell>
          <cell r="V2" t="str">
            <v>VAA 2019</v>
          </cell>
          <cell r="W2" t="str">
            <v>VA 2019</v>
          </cell>
          <cell r="X2" t="str">
            <v>FA 2019</v>
          </cell>
          <cell r="Y2" t="str">
            <v>SUBS 2019</v>
          </cell>
          <cell r="Z2" t="str">
            <v>PV 2019</v>
          </cell>
          <cell r="AA2" t="str">
            <v>INV 2020</v>
          </cell>
          <cell r="AB2" t="str">
            <v>INT 2020</v>
          </cell>
          <cell r="AC2" t="str">
            <v>NSU 2020</v>
          </cell>
          <cell r="AD2" t="str">
            <v>OUT 2020</v>
          </cell>
          <cell r="AE2" t="str">
            <v>DVA 2020</v>
          </cell>
          <cell r="AF2" t="str">
            <v>RSU 2020</v>
          </cell>
          <cell r="AG2" t="str">
            <v>DPV 2020</v>
          </cell>
          <cell r="AH2" t="str">
            <v>RAB 2020</v>
          </cell>
          <cell r="AI2" t="str">
            <v>VAA 2020</v>
          </cell>
          <cell r="AJ2" t="str">
            <v>VA 2020</v>
          </cell>
          <cell r="AK2" t="str">
            <v>FA 2020</v>
          </cell>
          <cell r="AL2" t="str">
            <v>SUBS 2020</v>
          </cell>
          <cell r="AM2" t="str">
            <v>PV 2020</v>
          </cell>
          <cell r="AN2" t="str">
            <v>INV 2021</v>
          </cell>
          <cell r="AO2" t="str">
            <v>INT 2021</v>
          </cell>
          <cell r="AP2" t="str">
            <v>NSU 2021</v>
          </cell>
          <cell r="AQ2" t="str">
            <v>OUT 2021</v>
          </cell>
          <cell r="AR2" t="str">
            <v>DVA 2021</v>
          </cell>
          <cell r="AS2" t="str">
            <v>RSU 2021</v>
          </cell>
          <cell r="AT2" t="str">
            <v>DPV 2021</v>
          </cell>
          <cell r="AU2" t="str">
            <v>RAB 2021</v>
          </cell>
          <cell r="AV2" t="str">
            <v>VAA 2021</v>
          </cell>
          <cell r="AW2" t="str">
            <v>VA 2021</v>
          </cell>
          <cell r="AX2" t="str">
            <v>FA 2021</v>
          </cell>
          <cell r="AY2" t="str">
            <v>SUBS 2021</v>
          </cell>
          <cell r="AZ2" t="str">
            <v>PV 2021</v>
          </cell>
          <cell r="BA2" t="str">
            <v>INV 2022</v>
          </cell>
          <cell r="BB2" t="str">
            <v>INT 2022</v>
          </cell>
          <cell r="BC2" t="str">
            <v>NSU 2022</v>
          </cell>
          <cell r="BD2" t="str">
            <v>OUT 2022</v>
          </cell>
          <cell r="BE2" t="str">
            <v>DVA 2022</v>
          </cell>
          <cell r="BF2" t="str">
            <v>RSU 2022</v>
          </cell>
          <cell r="BG2" t="str">
            <v>DPV 2022</v>
          </cell>
          <cell r="BH2" t="str">
            <v>RAB 2022</v>
          </cell>
          <cell r="BI2" t="str">
            <v>VAA 2022</v>
          </cell>
          <cell r="BJ2" t="str">
            <v>VA 2022</v>
          </cell>
          <cell r="BK2" t="str">
            <v>FA 2022</v>
          </cell>
          <cell r="BL2" t="str">
            <v>SUBS 2022</v>
          </cell>
          <cell r="BM2" t="str">
            <v>PV 2022</v>
          </cell>
          <cell r="BN2" t="str">
            <v>INV 2023</v>
          </cell>
          <cell r="BO2" t="str">
            <v>INT 2023</v>
          </cell>
          <cell r="BP2" t="str">
            <v>NSU 2023</v>
          </cell>
          <cell r="BQ2" t="str">
            <v>OUT 2023</v>
          </cell>
          <cell r="BR2" t="str">
            <v>DVA 2023</v>
          </cell>
          <cell r="BS2" t="str">
            <v>RSU 2023</v>
          </cell>
          <cell r="BT2" t="str">
            <v>DPV 2023</v>
          </cell>
          <cell r="BU2" t="str">
            <v>RAB 2023</v>
          </cell>
          <cell r="BV2" t="str">
            <v>VAA 2023</v>
          </cell>
          <cell r="BW2" t="str">
            <v>VA 2023</v>
          </cell>
          <cell r="BX2" t="str">
            <v>FA 2023</v>
          </cell>
          <cell r="BY2" t="str">
            <v>SUBS 2023</v>
          </cell>
          <cell r="BZ2" t="str">
            <v>PV 2023</v>
          </cell>
          <cell r="CA2" t="str">
            <v>INV 2024</v>
          </cell>
          <cell r="CB2" t="str">
            <v>INT 2024</v>
          </cell>
          <cell r="CC2" t="str">
            <v>NSU 2024</v>
          </cell>
          <cell r="CD2" t="str">
            <v>OUT 2024</v>
          </cell>
          <cell r="CE2" t="str">
            <v>DVA 2024</v>
          </cell>
          <cell r="CF2" t="str">
            <v>RSU 2024</v>
          </cell>
          <cell r="CG2" t="str">
            <v>DPV 2024</v>
          </cell>
          <cell r="CH2" t="str">
            <v>RAB 2024</v>
          </cell>
          <cell r="CI2" t="str">
            <v>VAA 2024</v>
          </cell>
          <cell r="CJ2" t="str">
            <v>VA 2024</v>
          </cell>
          <cell r="CK2" t="str">
            <v>FA 2024</v>
          </cell>
          <cell r="CL2" t="str">
            <v>SUBS 2024</v>
          </cell>
          <cell r="CM2" t="str">
            <v>PV 2024</v>
          </cell>
          <cell r="CN2" t="str">
            <v>CDi 2019</v>
          </cell>
          <cell r="CO2" t="str">
            <v>EXT 2019</v>
          </cell>
          <cell r="CP2" t="str">
            <v>CDi 2020</v>
          </cell>
          <cell r="CQ2" t="str">
            <v>EXT 2020</v>
          </cell>
          <cell r="CR2" t="str">
            <v>CDi 2021</v>
          </cell>
          <cell r="CS2" t="str">
            <v>EXT 2021</v>
          </cell>
          <cell r="CT2" t="str">
            <v>CDi 2022</v>
          </cell>
          <cell r="CU2" t="str">
            <v>EXT 2022</v>
          </cell>
          <cell r="CV2" t="str">
            <v>CDi 2023</v>
          </cell>
          <cell r="CW2" t="str">
            <v>EXT 2023</v>
          </cell>
          <cell r="CX2" t="str">
            <v>CDi 2024</v>
          </cell>
          <cell r="CY2" t="str">
            <v>EXT 2024</v>
          </cell>
          <cell r="CZ2" t="str">
            <v>CDI P2021</v>
          </cell>
          <cell r="DA2" t="str">
            <v>INV P2021</v>
          </cell>
          <cell r="DB2" t="str">
            <v>EXT P2021</v>
          </cell>
          <cell r="DC2" t="str">
            <v>INT P2021</v>
          </cell>
          <cell r="DD2" t="str">
            <v>CDI P2022</v>
          </cell>
          <cell r="DE2" t="str">
            <v>INV P2022</v>
          </cell>
          <cell r="DF2" t="str">
            <v>EXT P2022</v>
          </cell>
          <cell r="DG2" t="str">
            <v>INT P2022</v>
          </cell>
          <cell r="DH2" t="str">
            <v>CDI P2023</v>
          </cell>
          <cell r="DI2" t="str">
            <v>INV P2023</v>
          </cell>
          <cell r="DJ2" t="str">
            <v>EXT P2023</v>
          </cell>
          <cell r="DK2" t="str">
            <v>INT P2023</v>
          </cell>
          <cell r="DL2" t="str">
            <v>CDI P2024</v>
          </cell>
          <cell r="DM2" t="str">
            <v>INV P2024</v>
          </cell>
          <cell r="DN2" t="str">
            <v>EXT P2024</v>
          </cell>
          <cell r="DO2" t="str">
            <v>INT P2024</v>
          </cell>
          <cell r="DP2" t="str">
            <v>QIN 2020</v>
          </cell>
          <cell r="DQ2" t="str">
            <v>QOUT 2020</v>
          </cell>
          <cell r="DR2" t="str">
            <v>QIN 2021</v>
          </cell>
          <cell r="DS2" t="str">
            <v>QOUT 2021</v>
          </cell>
          <cell r="DT2" t="str">
            <v>QIN 2022</v>
          </cell>
          <cell r="DU2" t="str">
            <v>QOUT 2022</v>
          </cell>
          <cell r="DV2" t="str">
            <v>QPPA 2020</v>
          </cell>
          <cell r="DW2" t="str">
            <v>QPPA 2021</v>
          </cell>
          <cell r="DX2" t="str">
            <v>QPPA 2022</v>
          </cell>
          <cell r="DY2" t="str">
            <v>QPPA 2023</v>
          </cell>
          <cell r="DZ2" t="str">
            <v>QPPA 2024</v>
          </cell>
          <cell r="EA2" t="str">
            <v>QPI 2021</v>
          </cell>
          <cell r="EB2" t="str">
            <v>QPI 2022</v>
          </cell>
          <cell r="EC2" t="str">
            <v>QPI 2023</v>
          </cell>
          <cell r="ED2" t="str">
            <v>QPI 2024</v>
          </cell>
          <cell r="EE2" t="str">
            <v>RAB P2018</v>
          </cell>
          <cell r="EF2" t="str">
            <v>INV P2019</v>
          </cell>
          <cell r="EG2" t="str">
            <v>INT P2019</v>
          </cell>
          <cell r="EH2" t="str">
            <v>NSU P2019</v>
          </cell>
          <cell r="EI2" t="str">
            <v>OUT P2019</v>
          </cell>
          <cell r="EJ2" t="str">
            <v>DVA P2019</v>
          </cell>
          <cell r="EK2" t="str">
            <v>RSU P2019</v>
          </cell>
          <cell r="EL2" t="str">
            <v>DPV P2019</v>
          </cell>
          <cell r="EM2" t="str">
            <v>RAB P2019</v>
          </cell>
        </row>
        <row r="3">
          <cell r="A3" t="str">
            <v>RAB</v>
          </cell>
          <cell r="B3"/>
          <cell r="C3"/>
          <cell r="D3"/>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cell r="AV3">
            <v>48</v>
          </cell>
          <cell r="AW3">
            <v>49</v>
          </cell>
          <cell r="AX3">
            <v>50</v>
          </cell>
          <cell r="AY3">
            <v>51</v>
          </cell>
          <cell r="AZ3">
            <v>52</v>
          </cell>
          <cell r="BA3">
            <v>53</v>
          </cell>
          <cell r="BB3">
            <v>54</v>
          </cell>
          <cell r="BC3">
            <v>55</v>
          </cell>
          <cell r="BD3">
            <v>56</v>
          </cell>
          <cell r="BE3">
            <v>57</v>
          </cell>
          <cell r="BF3">
            <v>58</v>
          </cell>
          <cell r="BG3">
            <v>59</v>
          </cell>
          <cell r="BH3">
            <v>60</v>
          </cell>
          <cell r="BI3">
            <v>61</v>
          </cell>
          <cell r="BJ3">
            <v>62</v>
          </cell>
          <cell r="BK3">
            <v>63</v>
          </cell>
          <cell r="BL3">
            <v>64</v>
          </cell>
          <cell r="BM3">
            <v>65</v>
          </cell>
          <cell r="BN3">
            <v>66</v>
          </cell>
          <cell r="BO3">
            <v>67</v>
          </cell>
          <cell r="BP3">
            <v>68</v>
          </cell>
          <cell r="BQ3">
            <v>69</v>
          </cell>
          <cell r="BR3">
            <v>70</v>
          </cell>
          <cell r="BS3">
            <v>71</v>
          </cell>
          <cell r="BT3">
            <v>72</v>
          </cell>
          <cell r="BU3">
            <v>73</v>
          </cell>
          <cell r="BV3">
            <v>74</v>
          </cell>
          <cell r="BW3">
            <v>75</v>
          </cell>
          <cell r="BX3">
            <v>76</v>
          </cell>
          <cell r="BY3">
            <v>77</v>
          </cell>
          <cell r="BZ3">
            <v>78</v>
          </cell>
          <cell r="CA3">
            <v>79</v>
          </cell>
          <cell r="CB3">
            <v>80</v>
          </cell>
          <cell r="CC3">
            <v>81</v>
          </cell>
          <cell r="CD3">
            <v>82</v>
          </cell>
          <cell r="CE3">
            <v>83</v>
          </cell>
          <cell r="CF3">
            <v>84</v>
          </cell>
          <cell r="CG3">
            <v>85</v>
          </cell>
          <cell r="CH3">
            <v>86</v>
          </cell>
          <cell r="CI3">
            <v>87</v>
          </cell>
          <cell r="CJ3">
            <v>88</v>
          </cell>
          <cell r="CK3">
            <v>89</v>
          </cell>
          <cell r="CL3">
            <v>90</v>
          </cell>
          <cell r="CM3">
            <v>91</v>
          </cell>
          <cell r="CN3">
            <v>92</v>
          </cell>
          <cell r="CO3">
            <v>93</v>
          </cell>
          <cell r="CP3">
            <v>94</v>
          </cell>
          <cell r="CQ3">
            <v>95</v>
          </cell>
          <cell r="CR3">
            <v>96</v>
          </cell>
          <cell r="CS3">
            <v>97</v>
          </cell>
          <cell r="CT3">
            <v>98</v>
          </cell>
          <cell r="CU3">
            <v>99</v>
          </cell>
          <cell r="CV3">
            <v>100</v>
          </cell>
          <cell r="CW3">
            <v>101</v>
          </cell>
          <cell r="CX3">
            <v>102</v>
          </cell>
          <cell r="CY3">
            <v>103</v>
          </cell>
          <cell r="CZ3">
            <v>104</v>
          </cell>
          <cell r="DA3">
            <v>105</v>
          </cell>
          <cell r="DB3">
            <v>106</v>
          </cell>
          <cell r="DC3">
            <v>107</v>
          </cell>
          <cell r="DD3">
            <v>108</v>
          </cell>
          <cell r="DE3">
            <v>109</v>
          </cell>
          <cell r="DF3">
            <v>110</v>
          </cell>
          <cell r="DG3">
            <v>111</v>
          </cell>
          <cell r="DH3">
            <v>112</v>
          </cell>
          <cell r="DI3">
            <v>113</v>
          </cell>
          <cell r="DJ3">
            <v>114</v>
          </cell>
          <cell r="DK3">
            <v>115</v>
          </cell>
          <cell r="DL3">
            <v>116</v>
          </cell>
          <cell r="DM3">
            <v>117</v>
          </cell>
          <cell r="DN3">
            <v>118</v>
          </cell>
          <cell r="DO3">
            <v>119</v>
          </cell>
          <cell r="DP3">
            <v>120</v>
          </cell>
          <cell r="DQ3">
            <v>121</v>
          </cell>
          <cell r="DR3">
            <v>122</v>
          </cell>
          <cell r="DS3">
            <v>123</v>
          </cell>
          <cell r="DT3">
            <v>124</v>
          </cell>
          <cell r="DU3">
            <v>125</v>
          </cell>
          <cell r="DV3">
            <v>126</v>
          </cell>
          <cell r="DW3">
            <v>127</v>
          </cell>
          <cell r="DX3">
            <v>128</v>
          </cell>
          <cell r="DY3">
            <v>129</v>
          </cell>
          <cell r="DZ3">
            <v>130</v>
          </cell>
          <cell r="EA3">
            <v>131</v>
          </cell>
          <cell r="EB3">
            <v>132</v>
          </cell>
          <cell r="EC3">
            <v>133</v>
          </cell>
          <cell r="ED3">
            <v>134</v>
          </cell>
          <cell r="EE3">
            <v>135</v>
          </cell>
          <cell r="EF3">
            <v>136</v>
          </cell>
          <cell r="EG3">
            <v>137</v>
          </cell>
          <cell r="EH3">
            <v>138</v>
          </cell>
          <cell r="EI3">
            <v>139</v>
          </cell>
          <cell r="EJ3">
            <v>140</v>
          </cell>
          <cell r="EK3">
            <v>141</v>
          </cell>
          <cell r="EL3">
            <v>142</v>
          </cell>
          <cell r="EM3">
            <v>143</v>
          </cell>
        </row>
        <row r="4">
          <cell r="A4" t="str">
            <v>EM0</v>
          </cell>
          <cell r="B4">
            <v>4</v>
          </cell>
          <cell r="C4"/>
          <cell r="D4"/>
          <cell r="E4">
            <v>413585.97</v>
          </cell>
          <cell r="F4">
            <v>0</v>
          </cell>
          <cell r="G4">
            <v>0</v>
          </cell>
          <cell r="H4">
            <v>0</v>
          </cell>
          <cell r="I4">
            <v>0</v>
          </cell>
          <cell r="J4">
            <v>0</v>
          </cell>
          <cell r="K4">
            <v>0</v>
          </cell>
          <cell r="L4">
            <v>0</v>
          </cell>
          <cell r="M4">
            <v>413585.97</v>
          </cell>
          <cell r="N4">
            <v>0</v>
          </cell>
          <cell r="O4">
            <v>0</v>
          </cell>
          <cell r="P4">
            <v>0</v>
          </cell>
          <cell r="Q4">
            <v>0</v>
          </cell>
          <cell r="R4">
            <v>0</v>
          </cell>
          <cell r="S4">
            <v>0</v>
          </cell>
          <cell r="T4">
            <v>0</v>
          </cell>
          <cell r="U4">
            <v>413585.97</v>
          </cell>
          <cell r="V4">
            <v>0</v>
          </cell>
          <cell r="W4">
            <v>319119.5</v>
          </cell>
          <cell r="X4">
            <v>0</v>
          </cell>
          <cell r="Y4">
            <v>0</v>
          </cell>
          <cell r="Z4">
            <v>94466.47</v>
          </cell>
          <cell r="AA4">
            <v>0</v>
          </cell>
          <cell r="AB4">
            <v>0</v>
          </cell>
          <cell r="AC4">
            <v>0</v>
          </cell>
          <cell r="AD4">
            <v>0</v>
          </cell>
          <cell r="AE4">
            <v>0</v>
          </cell>
          <cell r="AF4">
            <v>0</v>
          </cell>
          <cell r="AG4">
            <v>0</v>
          </cell>
          <cell r="AH4">
            <v>413585.97</v>
          </cell>
          <cell r="AI4">
            <v>0</v>
          </cell>
          <cell r="AJ4">
            <v>319119.5</v>
          </cell>
          <cell r="AK4">
            <v>0</v>
          </cell>
          <cell r="AL4">
            <v>0</v>
          </cell>
          <cell r="AM4">
            <v>94466.47</v>
          </cell>
          <cell r="AN4">
            <v>0</v>
          </cell>
          <cell r="AO4">
            <v>0</v>
          </cell>
          <cell r="AP4">
            <v>0</v>
          </cell>
          <cell r="AQ4">
            <v>0</v>
          </cell>
          <cell r="AR4">
            <v>0</v>
          </cell>
          <cell r="AS4">
            <v>0</v>
          </cell>
          <cell r="AT4">
            <v>0</v>
          </cell>
          <cell r="AU4">
            <v>413585.97</v>
          </cell>
          <cell r="AV4">
            <v>0</v>
          </cell>
          <cell r="AW4">
            <v>319119.5</v>
          </cell>
          <cell r="AX4">
            <v>0</v>
          </cell>
          <cell r="AY4">
            <v>0</v>
          </cell>
          <cell r="AZ4">
            <v>94466.47</v>
          </cell>
          <cell r="BA4">
            <v>0</v>
          </cell>
          <cell r="BB4">
            <v>0</v>
          </cell>
          <cell r="BC4">
            <v>0</v>
          </cell>
          <cell r="BD4">
            <v>0</v>
          </cell>
          <cell r="BE4">
            <v>0</v>
          </cell>
          <cell r="BF4">
            <v>0</v>
          </cell>
          <cell r="BG4">
            <v>0</v>
          </cell>
          <cell r="BH4">
            <v>413585.97</v>
          </cell>
          <cell r="BI4">
            <v>0</v>
          </cell>
          <cell r="BJ4">
            <v>319119.5</v>
          </cell>
          <cell r="BK4">
            <v>0</v>
          </cell>
          <cell r="BL4">
            <v>0</v>
          </cell>
          <cell r="BM4">
            <v>94466.47</v>
          </cell>
          <cell r="BN4">
            <v>0</v>
          </cell>
          <cell r="BO4">
            <v>0</v>
          </cell>
          <cell r="BP4">
            <v>0</v>
          </cell>
          <cell r="BQ4">
            <v>0</v>
          </cell>
          <cell r="BR4">
            <v>0</v>
          </cell>
          <cell r="BS4">
            <v>0</v>
          </cell>
          <cell r="BT4">
            <v>0</v>
          </cell>
          <cell r="BU4">
            <v>413585.97</v>
          </cell>
          <cell r="BV4">
            <v>0</v>
          </cell>
          <cell r="BW4">
            <v>319119.5</v>
          </cell>
          <cell r="BX4">
            <v>0</v>
          </cell>
          <cell r="BY4">
            <v>0</v>
          </cell>
          <cell r="BZ4">
            <v>94466.47</v>
          </cell>
          <cell r="CA4">
            <v>0</v>
          </cell>
          <cell r="CB4">
            <v>0</v>
          </cell>
          <cell r="CC4">
            <v>0</v>
          </cell>
          <cell r="CD4">
            <v>0</v>
          </cell>
          <cell r="CE4">
            <v>0</v>
          </cell>
          <cell r="CF4">
            <v>0</v>
          </cell>
          <cell r="CG4">
            <v>0</v>
          </cell>
          <cell r="CH4">
            <v>413585.97</v>
          </cell>
          <cell r="CI4">
            <v>0</v>
          </cell>
          <cell r="CJ4">
            <v>319119.5</v>
          </cell>
          <cell r="CK4">
            <v>0</v>
          </cell>
          <cell r="CL4">
            <v>0</v>
          </cell>
          <cell r="CM4">
            <v>94466.47</v>
          </cell>
          <cell r="CN4">
            <v>0</v>
          </cell>
          <cell r="CO4">
            <v>0</v>
          </cell>
          <cell r="CP4">
            <v>0</v>
          </cell>
          <cell r="CQ4">
            <v>0</v>
          </cell>
          <cell r="CR4">
            <v>0</v>
          </cell>
          <cell r="CS4">
            <v>0</v>
          </cell>
          <cell r="CT4">
            <v>0</v>
          </cell>
          <cell r="CU4">
            <v>0</v>
          </cell>
          <cell r="CV4">
            <v>0</v>
          </cell>
          <cell r="CW4">
            <v>0</v>
          </cell>
          <cell r="CX4">
            <v>0</v>
          </cell>
          <cell r="CY4">
            <v>0</v>
          </cell>
          <cell r="CZ4"/>
          <cell r="DA4"/>
          <cell r="DB4"/>
          <cell r="DC4"/>
          <cell r="DD4"/>
          <cell r="DE4"/>
          <cell r="DF4"/>
          <cell r="DG4"/>
          <cell r="DH4"/>
          <cell r="DI4"/>
          <cell r="DJ4"/>
          <cell r="DK4"/>
          <cell r="DL4"/>
          <cell r="DM4"/>
          <cell r="DN4"/>
          <cell r="DO4"/>
          <cell r="DP4"/>
          <cell r="DQ4"/>
          <cell r="DR4"/>
          <cell r="DS4"/>
          <cell r="DT4"/>
          <cell r="DU4"/>
          <cell r="DV4"/>
          <cell r="DW4"/>
          <cell r="DX4"/>
          <cell r="DY4"/>
          <cell r="DZ4"/>
          <cell r="EA4"/>
          <cell r="EB4"/>
          <cell r="EC4"/>
          <cell r="ED4"/>
          <cell r="EE4">
            <v>413585.97000000009</v>
          </cell>
          <cell r="EF4"/>
          <cell r="EG4"/>
          <cell r="EH4"/>
          <cell r="EI4"/>
          <cell r="EJ4"/>
          <cell r="EK4"/>
          <cell r="EL4"/>
          <cell r="EM4">
            <v>413585.97000000009</v>
          </cell>
        </row>
        <row r="5">
          <cell r="A5" t="str">
            <v>EM1</v>
          </cell>
          <cell r="B5">
            <v>5</v>
          </cell>
          <cell r="C5"/>
          <cell r="D5"/>
          <cell r="E5">
            <v>26969662.440000001</v>
          </cell>
          <cell r="F5">
            <v>2318286.0299999998</v>
          </cell>
          <cell r="G5">
            <v>-13462.4</v>
          </cell>
          <cell r="H5">
            <v>0</v>
          </cell>
          <cell r="I5">
            <v>-23234.100000000009</v>
          </cell>
          <cell r="J5">
            <v>-1230692.23</v>
          </cell>
          <cell r="K5">
            <v>0</v>
          </cell>
          <cell r="L5">
            <v>-254237.78</v>
          </cell>
          <cell r="M5">
            <v>27766321.960000001</v>
          </cell>
          <cell r="N5">
            <v>4963106.92</v>
          </cell>
          <cell r="O5">
            <v>0</v>
          </cell>
          <cell r="P5">
            <v>0</v>
          </cell>
          <cell r="Q5">
            <v>-13000.430000000148</v>
          </cell>
          <cell r="R5">
            <v>-1335064.08</v>
          </cell>
          <cell r="S5">
            <v>0</v>
          </cell>
          <cell r="T5">
            <v>-254237.78</v>
          </cell>
          <cell r="U5">
            <v>31127126.59</v>
          </cell>
          <cell r="V5">
            <v>4905803.54</v>
          </cell>
          <cell r="W5">
            <v>56538456.600000001</v>
          </cell>
          <cell r="X5">
            <v>-27377245.780000005</v>
          </cell>
          <cell r="Y5">
            <v>0</v>
          </cell>
          <cell r="Z5">
            <v>6355944.4299999997</v>
          </cell>
          <cell r="AA5">
            <v>4454326.459999999</v>
          </cell>
          <cell r="AB5">
            <v>0</v>
          </cell>
          <cell r="AC5">
            <v>0</v>
          </cell>
          <cell r="AD5">
            <v>-11071.52</v>
          </cell>
          <cell r="AE5">
            <v>-1468186.19</v>
          </cell>
          <cell r="AF5">
            <v>0</v>
          </cell>
          <cell r="AG5">
            <v>-254237.78</v>
          </cell>
          <cell r="AH5">
            <v>33847957.559999995</v>
          </cell>
          <cell r="AI5">
            <v>5170241.1500000004</v>
          </cell>
          <cell r="AJ5">
            <v>56538456.600000001</v>
          </cell>
          <cell r="AK5">
            <v>-28792205.689999994</v>
          </cell>
          <cell r="AL5">
            <v>0</v>
          </cell>
          <cell r="AM5">
            <v>6101706.6500000004</v>
          </cell>
          <cell r="AN5">
            <v>5575026.790000001</v>
          </cell>
          <cell r="AO5">
            <v>0</v>
          </cell>
          <cell r="AP5">
            <v>0</v>
          </cell>
          <cell r="AQ5">
            <v>-9857.25</v>
          </cell>
          <cell r="AR5">
            <v>-1603419.58</v>
          </cell>
          <cell r="AS5">
            <v>0</v>
          </cell>
          <cell r="AT5">
            <v>-254237.78</v>
          </cell>
          <cell r="AU5">
            <v>37555469.740000002</v>
          </cell>
          <cell r="AV5">
            <v>5472526.6699999999</v>
          </cell>
          <cell r="AW5">
            <v>62084918.459999986</v>
          </cell>
          <cell r="AX5">
            <v>-30376917.590000004</v>
          </cell>
          <cell r="AY5">
            <v>0</v>
          </cell>
          <cell r="AZ5">
            <v>5847468.870000001</v>
          </cell>
          <cell r="BA5">
            <v>1129207.4400000002</v>
          </cell>
          <cell r="BB5">
            <v>0</v>
          </cell>
          <cell r="BC5">
            <v>0</v>
          </cell>
          <cell r="BD5">
            <v>-9000.2999999999993</v>
          </cell>
          <cell r="BE5">
            <v>-1674004.8800000001</v>
          </cell>
          <cell r="BF5">
            <v>0</v>
          </cell>
          <cell r="BG5">
            <v>-254237.78</v>
          </cell>
          <cell r="BH5">
            <v>36747434.220000006</v>
          </cell>
          <cell r="BI5">
            <v>6110576.1200000001</v>
          </cell>
          <cell r="BJ5">
            <v>63185560.969999999</v>
          </cell>
          <cell r="BK5">
            <v>-32031357.840000004</v>
          </cell>
          <cell r="BL5">
            <v>0</v>
          </cell>
          <cell r="BM5">
            <v>5593231.0900000008</v>
          </cell>
          <cell r="BN5">
            <v>629813.22000000009</v>
          </cell>
          <cell r="BO5">
            <v>0</v>
          </cell>
          <cell r="BP5">
            <v>0</v>
          </cell>
          <cell r="BQ5">
            <v>-8143.3500000000013</v>
          </cell>
          <cell r="BR5">
            <v>-1653682.14</v>
          </cell>
          <cell r="BS5">
            <v>0</v>
          </cell>
          <cell r="BT5">
            <v>-254237.78</v>
          </cell>
          <cell r="BU5">
            <v>35461184.169999994</v>
          </cell>
          <cell r="BV5">
            <v>7500199.6400000006</v>
          </cell>
          <cell r="BW5">
            <v>63786809.259999998</v>
          </cell>
          <cell r="BX5">
            <v>-33664618.399999999</v>
          </cell>
          <cell r="BY5">
            <v>0</v>
          </cell>
          <cell r="BZ5">
            <v>5338993.3100000005</v>
          </cell>
          <cell r="CA5">
            <v>2470244.8099999996</v>
          </cell>
          <cell r="CB5">
            <v>0</v>
          </cell>
          <cell r="CC5">
            <v>0</v>
          </cell>
          <cell r="CD5">
            <v>-7286.4100000000008</v>
          </cell>
          <cell r="CE5">
            <v>-1661159.79</v>
          </cell>
          <cell r="CF5">
            <v>0</v>
          </cell>
          <cell r="CG5">
            <v>-254237.78</v>
          </cell>
          <cell r="CH5">
            <v>36008744.999999993</v>
          </cell>
          <cell r="CI5">
            <v>8773612.3599999994</v>
          </cell>
          <cell r="CJ5">
            <v>66228489.139999993</v>
          </cell>
          <cell r="CK5">
            <v>-35304499.669999994</v>
          </cell>
          <cell r="CL5">
            <v>0</v>
          </cell>
          <cell r="CM5">
            <v>5084755.5300000012</v>
          </cell>
          <cell r="CN5">
            <v>4349168.5600000005</v>
          </cell>
          <cell r="CO5">
            <v>0</v>
          </cell>
          <cell r="CP5">
            <v>3791211.8000000003</v>
          </cell>
          <cell r="CQ5">
            <v>0</v>
          </cell>
          <cell r="CR5">
            <v>5043685.9000000004</v>
          </cell>
          <cell r="CS5">
            <v>0</v>
          </cell>
          <cell r="CT5">
            <v>918361.38</v>
          </cell>
          <cell r="CU5">
            <v>0</v>
          </cell>
          <cell r="CV5">
            <v>540828.09999999986</v>
          </cell>
          <cell r="CW5">
            <v>0</v>
          </cell>
          <cell r="CX5">
            <v>1949737.5599999998</v>
          </cell>
          <cell r="CY5">
            <v>0</v>
          </cell>
          <cell r="CZ5"/>
          <cell r="DA5"/>
          <cell r="DB5"/>
          <cell r="DC5"/>
          <cell r="DD5"/>
          <cell r="DE5"/>
          <cell r="DF5"/>
          <cell r="DG5"/>
          <cell r="DH5"/>
          <cell r="DI5"/>
          <cell r="DJ5"/>
          <cell r="DK5"/>
          <cell r="DL5"/>
          <cell r="DM5"/>
          <cell r="DN5"/>
          <cell r="DO5"/>
          <cell r="DP5"/>
          <cell r="DQ5"/>
          <cell r="DR5"/>
          <cell r="DS5"/>
          <cell r="DT5"/>
          <cell r="DU5"/>
          <cell r="DV5"/>
          <cell r="DW5"/>
          <cell r="DX5"/>
          <cell r="DY5"/>
          <cell r="DZ5"/>
          <cell r="EA5"/>
          <cell r="EB5"/>
          <cell r="EC5"/>
          <cell r="ED5"/>
          <cell r="EE5">
            <v>30685847.740000017</v>
          </cell>
          <cell r="EF5">
            <v>972520.46</v>
          </cell>
          <cell r="EG5"/>
          <cell r="EH5"/>
          <cell r="EI5">
            <v>-63872.260000000009</v>
          </cell>
          <cell r="EJ5">
            <v>-1288407.7000000004</v>
          </cell>
          <cell r="EK5"/>
          <cell r="EL5">
            <v>-254237.78</v>
          </cell>
          <cell r="EM5">
            <v>30051850.460000042</v>
          </cell>
        </row>
        <row r="6">
          <cell r="A6" t="str">
            <v>EM2</v>
          </cell>
          <cell r="B6">
            <v>6</v>
          </cell>
          <cell r="C6"/>
          <cell r="D6"/>
          <cell r="E6">
            <v>2747992.49</v>
          </cell>
          <cell r="F6">
            <v>1066153.3500000001</v>
          </cell>
          <cell r="G6">
            <v>0</v>
          </cell>
          <cell r="H6">
            <v>0</v>
          </cell>
          <cell r="I6">
            <v>0</v>
          </cell>
          <cell r="J6">
            <v>-510363.78</v>
          </cell>
          <cell r="K6">
            <v>0</v>
          </cell>
          <cell r="L6">
            <v>0</v>
          </cell>
          <cell r="M6">
            <v>3303782.0600000005</v>
          </cell>
          <cell r="N6">
            <v>1536549.9599999997</v>
          </cell>
          <cell r="O6">
            <v>0</v>
          </cell>
          <cell r="P6">
            <v>0</v>
          </cell>
          <cell r="Q6">
            <v>0</v>
          </cell>
          <cell r="R6">
            <v>-622189.39</v>
          </cell>
          <cell r="S6">
            <v>0</v>
          </cell>
          <cell r="T6">
            <v>0</v>
          </cell>
          <cell r="U6">
            <v>4218142.63</v>
          </cell>
          <cell r="V6">
            <v>0</v>
          </cell>
          <cell r="W6">
            <v>8086211.1600000001</v>
          </cell>
          <cell r="X6">
            <v>-2772026.21</v>
          </cell>
          <cell r="Y6">
            <v>0</v>
          </cell>
          <cell r="Z6">
            <v>0</v>
          </cell>
          <cell r="AA6">
            <v>1096042.3199999998</v>
          </cell>
          <cell r="AB6">
            <v>0</v>
          </cell>
          <cell r="AC6">
            <v>0</v>
          </cell>
          <cell r="AD6">
            <v>0</v>
          </cell>
          <cell r="AE6">
            <v>-666911.31000000006</v>
          </cell>
          <cell r="AF6">
            <v>0</v>
          </cell>
          <cell r="AG6">
            <v>0</v>
          </cell>
          <cell r="AH6">
            <v>4647273.6400000006</v>
          </cell>
          <cell r="AI6">
            <v>831960.18</v>
          </cell>
          <cell r="AJ6">
            <v>8086211.1600000001</v>
          </cell>
          <cell r="AK6">
            <v>-3438937.52</v>
          </cell>
          <cell r="AL6">
            <v>0</v>
          </cell>
          <cell r="AM6">
            <v>0</v>
          </cell>
          <cell r="AN6">
            <v>817720.8600000001</v>
          </cell>
          <cell r="AO6">
            <v>0</v>
          </cell>
          <cell r="AP6">
            <v>0</v>
          </cell>
          <cell r="AQ6">
            <v>0</v>
          </cell>
          <cell r="AR6">
            <v>-672048.3</v>
          </cell>
          <cell r="AS6">
            <v>0</v>
          </cell>
          <cell r="AT6">
            <v>0</v>
          </cell>
          <cell r="AU6">
            <v>4792946.2</v>
          </cell>
          <cell r="AV6">
            <v>1774588.6800000002</v>
          </cell>
          <cell r="AW6">
            <v>8903932.0199999996</v>
          </cell>
          <cell r="AX6">
            <v>-4110985.82</v>
          </cell>
          <cell r="AY6">
            <v>0</v>
          </cell>
          <cell r="AZ6">
            <v>0</v>
          </cell>
          <cell r="BA6">
            <v>0</v>
          </cell>
          <cell r="BB6">
            <v>0</v>
          </cell>
          <cell r="BC6">
            <v>0</v>
          </cell>
          <cell r="BD6">
            <v>0</v>
          </cell>
          <cell r="BE6">
            <v>-712934.35</v>
          </cell>
          <cell r="BF6">
            <v>0</v>
          </cell>
          <cell r="BG6">
            <v>0</v>
          </cell>
          <cell r="BH6">
            <v>4080011.8499999996</v>
          </cell>
          <cell r="BI6">
            <v>1774588.6800000002</v>
          </cell>
          <cell r="BJ6">
            <v>8903932.0199999996</v>
          </cell>
          <cell r="BK6">
            <v>-4823920.17</v>
          </cell>
          <cell r="BL6">
            <v>0</v>
          </cell>
          <cell r="BM6">
            <v>0</v>
          </cell>
          <cell r="BN6">
            <v>0</v>
          </cell>
          <cell r="BO6">
            <v>0</v>
          </cell>
          <cell r="BP6">
            <v>0</v>
          </cell>
          <cell r="BQ6">
            <v>0</v>
          </cell>
          <cell r="BR6">
            <v>-712934.35</v>
          </cell>
          <cell r="BS6">
            <v>0</v>
          </cell>
          <cell r="BT6">
            <v>0</v>
          </cell>
          <cell r="BU6">
            <v>3367077.4999999995</v>
          </cell>
          <cell r="BV6">
            <v>1774588.6800000002</v>
          </cell>
          <cell r="BW6">
            <v>8903932.0199999996</v>
          </cell>
          <cell r="BX6">
            <v>-5536854.5199999996</v>
          </cell>
          <cell r="BY6">
            <v>0</v>
          </cell>
          <cell r="BZ6">
            <v>0</v>
          </cell>
          <cell r="CA6">
            <v>0</v>
          </cell>
          <cell r="CB6">
            <v>0</v>
          </cell>
          <cell r="CC6">
            <v>0</v>
          </cell>
          <cell r="CD6">
            <v>0</v>
          </cell>
          <cell r="CE6">
            <v>-712934.35</v>
          </cell>
          <cell r="CF6">
            <v>0</v>
          </cell>
          <cell r="CG6">
            <v>0</v>
          </cell>
          <cell r="CH6">
            <v>2654143.1499999994</v>
          </cell>
          <cell r="CI6">
            <v>1774588.6800000002</v>
          </cell>
          <cell r="CJ6">
            <v>8903932.0199999996</v>
          </cell>
          <cell r="CK6">
            <v>-6249788.8699999992</v>
          </cell>
          <cell r="CL6">
            <v>0</v>
          </cell>
          <cell r="CM6">
            <v>0</v>
          </cell>
          <cell r="CN6">
            <v>1170530</v>
          </cell>
          <cell r="CO6">
            <v>0</v>
          </cell>
          <cell r="CP6">
            <v>914383.39999999991</v>
          </cell>
          <cell r="CQ6">
            <v>0</v>
          </cell>
          <cell r="CR6">
            <v>686605.07999999984</v>
          </cell>
          <cell r="CS6">
            <v>0</v>
          </cell>
          <cell r="CT6">
            <v>0</v>
          </cell>
          <cell r="CU6">
            <v>0</v>
          </cell>
          <cell r="CV6">
            <v>0</v>
          </cell>
          <cell r="CW6">
            <v>0</v>
          </cell>
          <cell r="CX6">
            <v>0</v>
          </cell>
          <cell r="CY6">
            <v>0</v>
          </cell>
          <cell r="CZ6"/>
          <cell r="DA6"/>
          <cell r="DB6"/>
          <cell r="DC6"/>
          <cell r="DD6"/>
          <cell r="DE6"/>
          <cell r="DF6"/>
          <cell r="DG6"/>
          <cell r="DH6"/>
          <cell r="DI6"/>
          <cell r="DJ6"/>
          <cell r="DK6"/>
          <cell r="DL6"/>
          <cell r="DM6"/>
          <cell r="DN6"/>
          <cell r="DO6"/>
          <cell r="DP6"/>
          <cell r="DQ6"/>
          <cell r="DR6"/>
          <cell r="DS6"/>
          <cell r="DT6"/>
          <cell r="DU6"/>
          <cell r="DV6"/>
          <cell r="DW6"/>
          <cell r="DX6"/>
          <cell r="DY6"/>
          <cell r="DZ6"/>
          <cell r="EA6"/>
          <cell r="EB6"/>
          <cell r="EC6"/>
          <cell r="ED6"/>
          <cell r="EE6">
            <v>2912245.1800000006</v>
          </cell>
          <cell r="EF6">
            <v>1011722.63</v>
          </cell>
          <cell r="EG6"/>
          <cell r="EH6"/>
          <cell r="EI6"/>
          <cell r="EJ6">
            <v>-557302.88000000012</v>
          </cell>
          <cell r="EK6"/>
          <cell r="EL6"/>
          <cell r="EM6">
            <v>3366664.93</v>
          </cell>
        </row>
        <row r="7">
          <cell r="A7" t="str">
            <v>EM3</v>
          </cell>
          <cell r="B7">
            <v>7</v>
          </cell>
          <cell r="C7"/>
          <cell r="D7"/>
          <cell r="E7">
            <v>157194114.06</v>
          </cell>
          <cell r="F7">
            <v>10782335.109999999</v>
          </cell>
          <cell r="G7">
            <v>-2698080.14</v>
          </cell>
          <cell r="H7">
            <v>0</v>
          </cell>
          <cell r="I7">
            <v>-645392.00999999989</v>
          </cell>
          <cell r="J7">
            <v>-3243023.53</v>
          </cell>
          <cell r="K7">
            <v>3242.74</v>
          </cell>
          <cell r="L7">
            <v>-924953.1</v>
          </cell>
          <cell r="M7">
            <v>160468243.13</v>
          </cell>
          <cell r="N7">
            <v>13205049.020000001</v>
          </cell>
          <cell r="O7">
            <v>-2803083.4499999997</v>
          </cell>
          <cell r="P7">
            <v>0</v>
          </cell>
          <cell r="Q7">
            <v>-624791.61999999988</v>
          </cell>
          <cell r="R7">
            <v>-3396724.3899999987</v>
          </cell>
          <cell r="S7">
            <v>2718.06</v>
          </cell>
          <cell r="T7">
            <v>-924953.1</v>
          </cell>
          <cell r="U7">
            <v>165926457.65000001</v>
          </cell>
          <cell r="V7">
            <v>10888523.91</v>
          </cell>
          <cell r="W7">
            <v>197367139.07999998</v>
          </cell>
          <cell r="X7">
            <v>-56875403.690000005</v>
          </cell>
          <cell r="Y7">
            <v>-121989.03999999998</v>
          </cell>
          <cell r="Z7">
            <v>36998123.870000005</v>
          </cell>
          <cell r="AA7">
            <v>14995692.279999999</v>
          </cell>
          <cell r="AB7">
            <v>-2623861.2999999998</v>
          </cell>
          <cell r="AC7">
            <v>0</v>
          </cell>
          <cell r="AD7">
            <v>-578440.37000000011</v>
          </cell>
          <cell r="AE7">
            <v>-3603244.65</v>
          </cell>
          <cell r="AF7">
            <v>2718.06</v>
          </cell>
          <cell r="AG7">
            <v>-924953.1</v>
          </cell>
          <cell r="AH7">
            <v>173194368.56999999</v>
          </cell>
          <cell r="AI7">
            <v>10888523.91</v>
          </cell>
          <cell r="AJ7">
            <v>197367139.07999998</v>
          </cell>
          <cell r="AK7">
            <v>-60126670.300000012</v>
          </cell>
          <cell r="AL7">
            <v>-119270.98</v>
          </cell>
          <cell r="AM7">
            <v>36073170.770000003</v>
          </cell>
          <cell r="AN7">
            <v>14535074.67</v>
          </cell>
          <cell r="AO7">
            <v>-2800587.67</v>
          </cell>
          <cell r="AP7">
            <v>0</v>
          </cell>
          <cell r="AQ7">
            <v>-559861.9</v>
          </cell>
          <cell r="AR7">
            <v>-3813328.79</v>
          </cell>
          <cell r="AS7">
            <v>2718.06</v>
          </cell>
          <cell r="AT7">
            <v>-924953.1</v>
          </cell>
          <cell r="AU7">
            <v>179633429.84</v>
          </cell>
          <cell r="AV7">
            <v>11646212.57</v>
          </cell>
          <cell r="AW7">
            <v>208179894.81999996</v>
          </cell>
          <cell r="AX7">
            <v>-63578129.730000004</v>
          </cell>
          <cell r="AY7">
            <v>-116552.92</v>
          </cell>
          <cell r="AZ7">
            <v>35148217.670000002</v>
          </cell>
          <cell r="BA7">
            <v>14633478.799999999</v>
          </cell>
          <cell r="BB7">
            <v>-2978792.87</v>
          </cell>
          <cell r="BC7">
            <v>0</v>
          </cell>
          <cell r="BD7">
            <v>-541427.33000000007</v>
          </cell>
          <cell r="BE7">
            <v>-4023726.43</v>
          </cell>
          <cell r="BF7">
            <v>2718.06</v>
          </cell>
          <cell r="BG7">
            <v>-924953.1</v>
          </cell>
          <cell r="BH7">
            <v>185800726.96999997</v>
          </cell>
          <cell r="BI7">
            <v>11646212.57</v>
          </cell>
          <cell r="BJ7">
            <v>218912849.49000001</v>
          </cell>
          <cell r="BK7">
            <v>-67221552.230000004</v>
          </cell>
          <cell r="BL7">
            <v>-113834.86</v>
          </cell>
          <cell r="BM7">
            <v>34223264.57</v>
          </cell>
          <cell r="BN7">
            <v>14945377.990000002</v>
          </cell>
          <cell r="BO7">
            <v>-3157210.8</v>
          </cell>
          <cell r="BP7">
            <v>0</v>
          </cell>
          <cell r="BQ7">
            <v>-523071.41000000009</v>
          </cell>
          <cell r="BR7">
            <v>-4227696.5400000019</v>
          </cell>
          <cell r="BS7">
            <v>2718.06</v>
          </cell>
          <cell r="BT7">
            <v>-924953.1</v>
          </cell>
          <cell r="BU7">
            <v>191915891.16999999</v>
          </cell>
          <cell r="BV7">
            <v>12513873.140000001</v>
          </cell>
          <cell r="BW7">
            <v>229792783.23000002</v>
          </cell>
          <cell r="BX7">
            <v>-71064086.730000019</v>
          </cell>
          <cell r="BY7">
            <v>-111116.79999999999</v>
          </cell>
          <cell r="BZ7">
            <v>33298311.470000003</v>
          </cell>
          <cell r="CA7">
            <v>15362863.060000002</v>
          </cell>
          <cell r="CB7">
            <v>-3290130.94</v>
          </cell>
          <cell r="CC7">
            <v>0</v>
          </cell>
          <cell r="CD7">
            <v>-504906.70999999985</v>
          </cell>
          <cell r="CE7">
            <v>-4444146.8900000006</v>
          </cell>
          <cell r="CF7">
            <v>2718.06</v>
          </cell>
          <cell r="CG7">
            <v>-924953.1</v>
          </cell>
          <cell r="CH7">
            <v>198117334.65000004</v>
          </cell>
          <cell r="CI7">
            <v>12513873.140000001</v>
          </cell>
          <cell r="CJ7">
            <v>240957281.88999996</v>
          </cell>
          <cell r="CK7">
            <v>-75104906.87000002</v>
          </cell>
          <cell r="CL7">
            <v>-108398.73999999999</v>
          </cell>
          <cell r="CM7">
            <v>32373358.370000005</v>
          </cell>
          <cell r="CN7">
            <v>6846967.9800000004</v>
          </cell>
          <cell r="CO7">
            <v>1890142.3599999999</v>
          </cell>
          <cell r="CP7">
            <v>8112197.1100000003</v>
          </cell>
          <cell r="CQ7">
            <v>2056218.24</v>
          </cell>
          <cell r="CR7">
            <v>7883306.3999999994</v>
          </cell>
          <cell r="CS7">
            <v>2225301.2000000002</v>
          </cell>
          <cell r="CT7">
            <v>7958870.2700000005</v>
          </cell>
          <cell r="CU7">
            <v>2394769.9500000002</v>
          </cell>
          <cell r="CV7">
            <v>8164465.1100000003</v>
          </cell>
          <cell r="CW7">
            <v>2564294.23</v>
          </cell>
          <cell r="CX7">
            <v>8436042.3600000013</v>
          </cell>
          <cell r="CY7">
            <v>2687657.56</v>
          </cell>
          <cell r="CZ7"/>
          <cell r="DA7"/>
          <cell r="DB7"/>
          <cell r="DC7"/>
          <cell r="DD7"/>
          <cell r="DE7"/>
          <cell r="DF7"/>
          <cell r="DG7"/>
          <cell r="DH7"/>
          <cell r="DI7"/>
          <cell r="DJ7"/>
          <cell r="DK7"/>
          <cell r="DL7"/>
          <cell r="DM7"/>
          <cell r="DN7"/>
          <cell r="DO7"/>
          <cell r="DP7"/>
          <cell r="DQ7"/>
          <cell r="DR7"/>
          <cell r="DS7"/>
          <cell r="DT7"/>
          <cell r="DU7"/>
          <cell r="DV7"/>
          <cell r="DW7"/>
          <cell r="DX7"/>
          <cell r="DY7"/>
          <cell r="DZ7"/>
          <cell r="EA7"/>
          <cell r="EB7"/>
          <cell r="EC7"/>
          <cell r="ED7"/>
          <cell r="EE7">
            <v>165140027.71000001</v>
          </cell>
          <cell r="EF7">
            <v>10383795.360000003</v>
          </cell>
          <cell r="EG7">
            <v>-1154194.5699999998</v>
          </cell>
          <cell r="EH7"/>
          <cell r="EI7">
            <v>-14823.840000000084</v>
          </cell>
          <cell r="EJ7">
            <v>-3606777.5500000003</v>
          </cell>
          <cell r="EK7"/>
          <cell r="EL7">
            <v>-924953.09000000008</v>
          </cell>
          <cell r="EM7">
            <v>169823074.01999998</v>
          </cell>
        </row>
        <row r="8">
          <cell r="A8" t="str">
            <v>EM4</v>
          </cell>
          <cell r="B8">
            <v>8</v>
          </cell>
          <cell r="C8"/>
          <cell r="D8"/>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cell r="DA8"/>
          <cell r="DB8"/>
          <cell r="DC8"/>
          <cell r="DD8"/>
          <cell r="DE8"/>
          <cell r="DF8"/>
          <cell r="DG8"/>
          <cell r="DH8"/>
          <cell r="DI8"/>
          <cell r="DJ8"/>
          <cell r="DK8"/>
          <cell r="DL8"/>
          <cell r="DM8"/>
          <cell r="DN8"/>
          <cell r="DO8"/>
          <cell r="DP8"/>
          <cell r="DQ8"/>
          <cell r="DR8"/>
          <cell r="DS8"/>
          <cell r="DT8"/>
          <cell r="DU8"/>
          <cell r="DV8"/>
          <cell r="DW8"/>
          <cell r="DX8"/>
          <cell r="DY8"/>
          <cell r="DZ8"/>
          <cell r="EA8"/>
          <cell r="EB8"/>
          <cell r="EC8"/>
          <cell r="ED8"/>
          <cell r="EE8"/>
          <cell r="EF8"/>
          <cell r="EG8"/>
          <cell r="EH8"/>
          <cell r="EI8"/>
          <cell r="EJ8"/>
          <cell r="EK8"/>
          <cell r="EL8"/>
          <cell r="EM8"/>
        </row>
        <row r="9">
          <cell r="A9" t="str">
            <v>EM5</v>
          </cell>
          <cell r="B9">
            <v>9</v>
          </cell>
          <cell r="C9"/>
          <cell r="D9"/>
          <cell r="E9">
            <v>8437232.0500000026</v>
          </cell>
          <cell r="F9">
            <v>509712.67000000004</v>
          </cell>
          <cell r="G9">
            <v>-82252</v>
          </cell>
          <cell r="H9">
            <v>0</v>
          </cell>
          <cell r="I9">
            <v>0</v>
          </cell>
          <cell r="J9">
            <v>-548572.84</v>
          </cell>
          <cell r="K9">
            <v>0</v>
          </cell>
          <cell r="L9">
            <v>129465.96</v>
          </cell>
          <cell r="M9">
            <v>8445585.8399999999</v>
          </cell>
          <cell r="N9">
            <v>1803461.2400000002</v>
          </cell>
          <cell r="O9">
            <v>0</v>
          </cell>
          <cell r="P9">
            <v>0</v>
          </cell>
          <cell r="Q9">
            <v>-62905.87</v>
          </cell>
          <cell r="R9">
            <v>-570936.87999999989</v>
          </cell>
          <cell r="S9">
            <v>0</v>
          </cell>
          <cell r="T9">
            <v>129465.96</v>
          </cell>
          <cell r="U9">
            <v>9744670.290000001</v>
          </cell>
          <cell r="V9">
            <v>5254083.0200000014</v>
          </cell>
          <cell r="W9">
            <v>26849180.490000002</v>
          </cell>
          <cell r="X9">
            <v>-12378089.040000001</v>
          </cell>
          <cell r="Y9">
            <v>0</v>
          </cell>
          <cell r="Z9">
            <v>-3236648.8899999997</v>
          </cell>
          <cell r="AA9">
            <v>1639285.67</v>
          </cell>
          <cell r="AB9">
            <v>0</v>
          </cell>
          <cell r="AC9">
            <v>0</v>
          </cell>
          <cell r="AD9">
            <v>-58420.45</v>
          </cell>
          <cell r="AE9">
            <v>-616338.60000000009</v>
          </cell>
          <cell r="AF9">
            <v>0</v>
          </cell>
          <cell r="AG9">
            <v>129465.96</v>
          </cell>
          <cell r="AH9">
            <v>10838662.870000003</v>
          </cell>
          <cell r="AI9">
            <v>5482895.3400000017</v>
          </cell>
          <cell r="AJ9">
            <v>26849180.490000002</v>
          </cell>
          <cell r="AK9">
            <v>-12903334.690000005</v>
          </cell>
          <cell r="AL9">
            <v>0</v>
          </cell>
          <cell r="AM9">
            <v>-3107182.9299999997</v>
          </cell>
          <cell r="AN9">
            <v>1750015.7100000002</v>
          </cell>
          <cell r="AO9">
            <v>0</v>
          </cell>
          <cell r="AP9">
            <v>0</v>
          </cell>
          <cell r="AQ9">
            <v>-53935.069999999992</v>
          </cell>
          <cell r="AR9">
            <v>-662664.58000000007</v>
          </cell>
          <cell r="AS9">
            <v>0</v>
          </cell>
          <cell r="AT9">
            <v>129465.96</v>
          </cell>
          <cell r="AU9">
            <v>12001544.890000001</v>
          </cell>
          <cell r="AV9">
            <v>5485856.5300000012</v>
          </cell>
          <cell r="AW9">
            <v>28449682.800000001</v>
          </cell>
          <cell r="AX9">
            <v>-13470420.939999999</v>
          </cell>
          <cell r="AY9">
            <v>0</v>
          </cell>
          <cell r="AZ9">
            <v>-2977716.9699999997</v>
          </cell>
          <cell r="BA9">
            <v>1546755.02</v>
          </cell>
          <cell r="BB9">
            <v>0</v>
          </cell>
          <cell r="BC9">
            <v>0</v>
          </cell>
          <cell r="BD9">
            <v>-49449.66</v>
          </cell>
          <cell r="BE9">
            <v>-707630.73999999987</v>
          </cell>
          <cell r="BF9">
            <v>0</v>
          </cell>
          <cell r="BG9">
            <v>129465.96</v>
          </cell>
          <cell r="BH9">
            <v>12920685.470000001</v>
          </cell>
          <cell r="BI9">
            <v>5485856.5300000012</v>
          </cell>
          <cell r="BJ9">
            <v>29846924.420000006</v>
          </cell>
          <cell r="BK9">
            <v>-14077987.940000003</v>
          </cell>
          <cell r="BL9">
            <v>0</v>
          </cell>
          <cell r="BM9">
            <v>-2848251.01</v>
          </cell>
          <cell r="BN9">
            <v>2317802.6800000002</v>
          </cell>
          <cell r="BO9">
            <v>0</v>
          </cell>
          <cell r="BP9">
            <v>0</v>
          </cell>
          <cell r="BQ9">
            <v>-42731.12999999999</v>
          </cell>
          <cell r="BR9">
            <v>-758699.09</v>
          </cell>
          <cell r="BS9">
            <v>0</v>
          </cell>
          <cell r="BT9">
            <v>129465.96</v>
          </cell>
          <cell r="BU9">
            <v>14566523.890000002</v>
          </cell>
          <cell r="BV9">
            <v>5485856.5300000012</v>
          </cell>
          <cell r="BW9">
            <v>32031808.930000003</v>
          </cell>
          <cell r="BX9">
            <v>-14746499.990000004</v>
          </cell>
          <cell r="BY9">
            <v>0</v>
          </cell>
          <cell r="BZ9">
            <v>-2718785.05</v>
          </cell>
          <cell r="CA9">
            <v>1395737.2799999998</v>
          </cell>
          <cell r="CB9">
            <v>0</v>
          </cell>
          <cell r="CC9">
            <v>0</v>
          </cell>
          <cell r="CD9">
            <v>-38887.450000000004</v>
          </cell>
          <cell r="CE9">
            <v>-800337.05999999994</v>
          </cell>
          <cell r="CF9">
            <v>0</v>
          </cell>
          <cell r="CG9">
            <v>129465.96</v>
          </cell>
          <cell r="CH9">
            <v>15252502.619999999</v>
          </cell>
          <cell r="CI9">
            <v>5637371.6500000013</v>
          </cell>
          <cell r="CJ9">
            <v>33307922.400000002</v>
          </cell>
          <cell r="CK9">
            <v>-15466100.689999998</v>
          </cell>
          <cell r="CL9">
            <v>0</v>
          </cell>
          <cell r="CM9">
            <v>-2589319.09</v>
          </cell>
          <cell r="CN9">
            <v>1455431</v>
          </cell>
          <cell r="CO9">
            <v>0</v>
          </cell>
          <cell r="CP9">
            <v>1360545.67</v>
          </cell>
          <cell r="CQ9">
            <v>0</v>
          </cell>
          <cell r="CR9">
            <v>1412484.6999999997</v>
          </cell>
          <cell r="CS9">
            <v>0</v>
          </cell>
          <cell r="CT9">
            <v>1300193.01</v>
          </cell>
          <cell r="CU9">
            <v>0</v>
          </cell>
          <cell r="CV9">
            <v>1919707.2500000002</v>
          </cell>
          <cell r="CW9">
            <v>0</v>
          </cell>
          <cell r="CX9">
            <v>1152217.22</v>
          </cell>
          <cell r="CY9">
            <v>0</v>
          </cell>
          <cell r="CZ9"/>
          <cell r="DA9"/>
          <cell r="DB9"/>
          <cell r="DC9"/>
          <cell r="DD9"/>
          <cell r="DE9"/>
          <cell r="DF9"/>
          <cell r="DG9"/>
          <cell r="DH9"/>
          <cell r="DI9"/>
          <cell r="DJ9"/>
          <cell r="DK9"/>
          <cell r="DL9"/>
          <cell r="DM9"/>
          <cell r="DN9"/>
          <cell r="DO9"/>
          <cell r="DP9"/>
          <cell r="DQ9"/>
          <cell r="DR9"/>
          <cell r="DS9"/>
          <cell r="DT9"/>
          <cell r="DU9"/>
          <cell r="DV9"/>
          <cell r="DW9"/>
          <cell r="DX9"/>
          <cell r="DY9"/>
          <cell r="DZ9"/>
          <cell r="EA9"/>
          <cell r="EB9"/>
          <cell r="EC9"/>
          <cell r="ED9"/>
          <cell r="EE9">
            <v>9928486.7500000019</v>
          </cell>
          <cell r="EF9">
            <v>1240580.2499999998</v>
          </cell>
          <cell r="EG9"/>
          <cell r="EH9"/>
          <cell r="EI9"/>
          <cell r="EJ9">
            <v>-682401.38000000024</v>
          </cell>
          <cell r="EK9"/>
          <cell r="EL9">
            <v>129465.96</v>
          </cell>
          <cell r="EM9">
            <v>10616131.580000006</v>
          </cell>
        </row>
        <row r="10">
          <cell r="A10" t="str">
            <v>EM6</v>
          </cell>
          <cell r="B10">
            <v>10</v>
          </cell>
          <cell r="C10"/>
          <cell r="D10"/>
          <cell r="E10">
            <v>62076156.409999996</v>
          </cell>
          <cell r="F10">
            <v>4903350.97</v>
          </cell>
          <cell r="G10">
            <v>-6835</v>
          </cell>
          <cell r="H10">
            <v>0</v>
          </cell>
          <cell r="I10">
            <v>-236291.13000000006</v>
          </cell>
          <cell r="J10">
            <v>-3316231.81</v>
          </cell>
          <cell r="K10">
            <v>476.12</v>
          </cell>
          <cell r="L10">
            <v>135029.76000000001</v>
          </cell>
          <cell r="M10">
            <v>63555655.319999993</v>
          </cell>
          <cell r="N10">
            <v>4683877.7799999993</v>
          </cell>
          <cell r="O10">
            <v>0</v>
          </cell>
          <cell r="P10">
            <v>0</v>
          </cell>
          <cell r="Q10">
            <v>-290033.1999999999</v>
          </cell>
          <cell r="R10">
            <v>-3425833.2600000007</v>
          </cell>
          <cell r="S10">
            <v>474.09000000000003</v>
          </cell>
          <cell r="T10">
            <v>135029.76000000001</v>
          </cell>
          <cell r="U10">
            <v>64659170.489999995</v>
          </cell>
          <cell r="V10">
            <v>21978215.470000006</v>
          </cell>
          <cell r="W10">
            <v>143648896.27999997</v>
          </cell>
          <cell r="X10">
            <v>-70821363.849999994</v>
          </cell>
          <cell r="Y10">
            <v>-14282.72</v>
          </cell>
          <cell r="Z10">
            <v>-3375744.1500000004</v>
          </cell>
          <cell r="AA10">
            <v>5363737.4000000004</v>
          </cell>
          <cell r="AB10">
            <v>0</v>
          </cell>
          <cell r="AC10">
            <v>0</v>
          </cell>
          <cell r="AD10">
            <v>-267511.95</v>
          </cell>
          <cell r="AE10">
            <v>-3551676.4200000004</v>
          </cell>
          <cell r="AF10">
            <v>474.09000000000003</v>
          </cell>
          <cell r="AG10">
            <v>135029.76000000001</v>
          </cell>
          <cell r="AH10">
            <v>66339223.36999999</v>
          </cell>
          <cell r="AI10">
            <v>22506045.570000004</v>
          </cell>
          <cell r="AJ10">
            <v>143648896.27999997</v>
          </cell>
          <cell r="AK10">
            <v>-74055149.889999986</v>
          </cell>
          <cell r="AL10">
            <v>-13808.63</v>
          </cell>
          <cell r="AM10">
            <v>-3240714.3900000006</v>
          </cell>
          <cell r="AN10">
            <v>5307328.05</v>
          </cell>
          <cell r="AO10">
            <v>0</v>
          </cell>
          <cell r="AP10">
            <v>0</v>
          </cell>
          <cell r="AQ10">
            <v>-249949.87000000002</v>
          </cell>
          <cell r="AR10">
            <v>-3682745.8299999996</v>
          </cell>
          <cell r="AS10">
            <v>474.09000000000003</v>
          </cell>
          <cell r="AT10">
            <v>135029.76000000001</v>
          </cell>
          <cell r="AU10">
            <v>67849359.569999993</v>
          </cell>
          <cell r="AV10">
            <v>22613435.370000005</v>
          </cell>
          <cell r="AW10">
            <v>148370821.98999998</v>
          </cell>
          <cell r="AX10">
            <v>-77402443.249999985</v>
          </cell>
          <cell r="AY10">
            <v>-13334.54</v>
          </cell>
          <cell r="AZ10">
            <v>-3105684.6300000004</v>
          </cell>
          <cell r="BA10">
            <v>5385295.1599999992</v>
          </cell>
          <cell r="BB10">
            <v>0</v>
          </cell>
          <cell r="BC10">
            <v>0</v>
          </cell>
          <cell r="BD10">
            <v>-234473.39000000004</v>
          </cell>
          <cell r="BE10">
            <v>-3798903.7699999996</v>
          </cell>
          <cell r="BF10">
            <v>474.09000000000003</v>
          </cell>
          <cell r="BG10">
            <v>135029.76000000001</v>
          </cell>
          <cell r="BH10">
            <v>69336781.419999987</v>
          </cell>
          <cell r="BI10">
            <v>23131920.860000007</v>
          </cell>
          <cell r="BJ10">
            <v>153275011.18999997</v>
          </cell>
          <cell r="BK10">
            <v>-80954714.450000003</v>
          </cell>
          <cell r="BL10">
            <v>-12860.45</v>
          </cell>
          <cell r="BM10">
            <v>-2970654.87</v>
          </cell>
          <cell r="BN10">
            <v>5478408.9100000001</v>
          </cell>
          <cell r="BO10">
            <v>0</v>
          </cell>
          <cell r="BP10">
            <v>0</v>
          </cell>
          <cell r="BQ10">
            <v>-220690.65000000002</v>
          </cell>
          <cell r="BR10">
            <v>-3907549.9800000004</v>
          </cell>
          <cell r="BS10">
            <v>474.09000000000003</v>
          </cell>
          <cell r="BT10">
            <v>135029.76000000001</v>
          </cell>
          <cell r="BU10">
            <v>70822453.549999982</v>
          </cell>
          <cell r="BV10">
            <v>24372642.650000006</v>
          </cell>
          <cell r="BW10">
            <v>158305118.06999999</v>
          </cell>
          <cell r="BX10">
            <v>-84634653.050000012</v>
          </cell>
          <cell r="BY10">
            <v>-12386.36</v>
          </cell>
          <cell r="BZ10">
            <v>-2835625.1100000003</v>
          </cell>
          <cell r="CA10">
            <v>5578465.0099999998</v>
          </cell>
          <cell r="CB10">
            <v>0</v>
          </cell>
          <cell r="CC10">
            <v>0</v>
          </cell>
          <cell r="CD10">
            <v>-207922.42</v>
          </cell>
          <cell r="CE10">
            <v>-4004585.939999999</v>
          </cell>
          <cell r="CF10">
            <v>474.09000000000003</v>
          </cell>
          <cell r="CG10">
            <v>135029.76000000001</v>
          </cell>
          <cell r="CH10">
            <v>72323914.049999997</v>
          </cell>
          <cell r="CI10">
            <v>25931407.780000005</v>
          </cell>
          <cell r="CJ10">
            <v>163473029.63</v>
          </cell>
          <cell r="CK10">
            <v>-88436607.960000008</v>
          </cell>
          <cell r="CL10">
            <v>-11912.270000000002</v>
          </cell>
          <cell r="CM10">
            <v>-2700595.3500000006</v>
          </cell>
          <cell r="CN10">
            <v>3412809.8599999994</v>
          </cell>
          <cell r="CO10">
            <v>0</v>
          </cell>
          <cell r="CP10">
            <v>3878345.5300000003</v>
          </cell>
          <cell r="CQ10">
            <v>0</v>
          </cell>
          <cell r="CR10">
            <v>3860065.4099999997</v>
          </cell>
          <cell r="CS10">
            <v>0</v>
          </cell>
          <cell r="CT10">
            <v>3921568.0600000005</v>
          </cell>
          <cell r="CU10">
            <v>0</v>
          </cell>
          <cell r="CV10">
            <v>3992156.28</v>
          </cell>
          <cell r="CW10">
            <v>0</v>
          </cell>
          <cell r="CX10">
            <v>4068007.3</v>
          </cell>
          <cell r="CY10">
            <v>0</v>
          </cell>
          <cell r="CZ10"/>
          <cell r="DA10"/>
          <cell r="DB10"/>
          <cell r="DC10"/>
          <cell r="DD10"/>
          <cell r="DE10"/>
          <cell r="DF10"/>
          <cell r="DG10"/>
          <cell r="DH10"/>
          <cell r="DI10"/>
          <cell r="DJ10"/>
          <cell r="DK10"/>
          <cell r="DL10"/>
          <cell r="DM10"/>
          <cell r="DN10"/>
          <cell r="DO10"/>
          <cell r="DP10"/>
          <cell r="DQ10"/>
          <cell r="DR10"/>
          <cell r="DS10"/>
          <cell r="DT10"/>
          <cell r="DU10"/>
          <cell r="DV10"/>
          <cell r="DW10"/>
          <cell r="DX10"/>
          <cell r="DY10"/>
          <cell r="DZ10"/>
          <cell r="EA10"/>
          <cell r="EB10"/>
          <cell r="EC10"/>
          <cell r="ED10"/>
          <cell r="EE10">
            <v>68352713.75999999</v>
          </cell>
          <cell r="EF10">
            <v>4552582.8200000012</v>
          </cell>
          <cell r="EG10"/>
          <cell r="EH10"/>
          <cell r="EI10"/>
          <cell r="EJ10">
            <v>-3748313.63</v>
          </cell>
          <cell r="EK10"/>
          <cell r="EL10">
            <v>135029.76999999999</v>
          </cell>
          <cell r="EM10">
            <v>69292012.719999999</v>
          </cell>
        </row>
        <row r="11">
          <cell r="A11" t="str">
            <v>EM7</v>
          </cell>
          <cell r="B11">
            <v>11</v>
          </cell>
          <cell r="C11"/>
          <cell r="D11"/>
          <cell r="E11">
            <v>931008.7099999995</v>
          </cell>
          <cell r="F11">
            <v>0</v>
          </cell>
          <cell r="G11">
            <v>0</v>
          </cell>
          <cell r="H11">
            <v>0</v>
          </cell>
          <cell r="I11">
            <v>-116670.72</v>
          </cell>
          <cell r="J11">
            <v>-802698.44999999984</v>
          </cell>
          <cell r="K11">
            <v>0</v>
          </cell>
          <cell r="L11">
            <v>210329.60000000001</v>
          </cell>
          <cell r="M11">
            <v>221969.13999999966</v>
          </cell>
          <cell r="N11">
            <v>0</v>
          </cell>
          <cell r="O11">
            <v>0</v>
          </cell>
          <cell r="P11">
            <v>0</v>
          </cell>
          <cell r="Q11">
            <v>-81222.570000000007</v>
          </cell>
          <cell r="R11">
            <v>-670326.83000000007</v>
          </cell>
          <cell r="S11">
            <v>0</v>
          </cell>
          <cell r="T11">
            <v>210329.60000000001</v>
          </cell>
          <cell r="U11">
            <v>-319250.66000000038</v>
          </cell>
          <cell r="V11">
            <v>5413809.6699999999</v>
          </cell>
          <cell r="W11">
            <v>17817978.660000004</v>
          </cell>
          <cell r="X11">
            <v>-16205073.190000001</v>
          </cell>
          <cell r="Y11">
            <v>0</v>
          </cell>
          <cell r="Z11">
            <v>-2103295.96</v>
          </cell>
          <cell r="AA11">
            <v>0</v>
          </cell>
          <cell r="AB11">
            <v>0</v>
          </cell>
          <cell r="AC11">
            <v>0</v>
          </cell>
          <cell r="AD11">
            <v>-62672.009999999987</v>
          </cell>
          <cell r="AE11">
            <v>-533021.68999999971</v>
          </cell>
          <cell r="AF11">
            <v>0</v>
          </cell>
          <cell r="AG11">
            <v>210329.60000000001</v>
          </cell>
          <cell r="AH11">
            <v>-704614.75999999978</v>
          </cell>
          <cell r="AI11">
            <v>7799183.7200000007</v>
          </cell>
          <cell r="AJ11">
            <v>17817978.660000004</v>
          </cell>
          <cell r="AK11">
            <v>-16629627.060000002</v>
          </cell>
          <cell r="AL11">
            <v>0</v>
          </cell>
          <cell r="AM11">
            <v>-1892966.3599999999</v>
          </cell>
          <cell r="AN11">
            <v>0</v>
          </cell>
          <cell r="AO11">
            <v>0</v>
          </cell>
          <cell r="AP11">
            <v>0</v>
          </cell>
          <cell r="AQ11">
            <v>-45884.369999999995</v>
          </cell>
          <cell r="AR11">
            <v>-436782.18999999994</v>
          </cell>
          <cell r="AS11">
            <v>0</v>
          </cell>
          <cell r="AT11">
            <v>210329.60000000001</v>
          </cell>
          <cell r="AU11">
            <v>-976951.71999999986</v>
          </cell>
          <cell r="AV11">
            <v>9665586.1699999999</v>
          </cell>
          <cell r="AW11">
            <v>17668528.470000006</v>
          </cell>
          <cell r="AX11">
            <v>-16962843.43</v>
          </cell>
          <cell r="AY11">
            <v>0</v>
          </cell>
          <cell r="AZ11">
            <v>-1682636.7599999998</v>
          </cell>
          <cell r="BA11">
            <v>0</v>
          </cell>
          <cell r="BB11">
            <v>0</v>
          </cell>
          <cell r="BC11">
            <v>0</v>
          </cell>
          <cell r="BD11">
            <v>-19792.199999999997</v>
          </cell>
          <cell r="BE11">
            <v>-337284.90000000026</v>
          </cell>
          <cell r="BF11">
            <v>0</v>
          </cell>
          <cell r="BG11">
            <v>210329.60000000001</v>
          </cell>
          <cell r="BH11">
            <v>-1123699.22</v>
          </cell>
          <cell r="BI11">
            <v>11036615.85</v>
          </cell>
          <cell r="BJ11">
            <v>17590691.760000005</v>
          </cell>
          <cell r="BK11">
            <v>-17242083.82</v>
          </cell>
          <cell r="BL11">
            <v>0</v>
          </cell>
          <cell r="BM11">
            <v>-1472307.1599999997</v>
          </cell>
          <cell r="BN11">
            <v>0</v>
          </cell>
          <cell r="BO11">
            <v>0</v>
          </cell>
          <cell r="BP11">
            <v>0</v>
          </cell>
          <cell r="BQ11">
            <v>-15213.37</v>
          </cell>
          <cell r="BR11">
            <v>-178809.84999999969</v>
          </cell>
          <cell r="BS11">
            <v>0</v>
          </cell>
          <cell r="BT11">
            <v>210329.60000000001</v>
          </cell>
          <cell r="BU11">
            <v>-1107392.8399999996</v>
          </cell>
          <cell r="BV11">
            <v>13218543.08</v>
          </cell>
          <cell r="BW11">
            <v>17514764.380000006</v>
          </cell>
          <cell r="BX11">
            <v>-17360179.66</v>
          </cell>
          <cell r="BY11">
            <v>0</v>
          </cell>
          <cell r="BZ11">
            <v>-1261977.5599999996</v>
          </cell>
          <cell r="CA11">
            <v>0</v>
          </cell>
          <cell r="CB11">
            <v>0</v>
          </cell>
          <cell r="CC11">
            <v>0</v>
          </cell>
          <cell r="CD11">
            <v>-10657.720000000001</v>
          </cell>
          <cell r="CE11">
            <v>-88589.049999999945</v>
          </cell>
          <cell r="CF11">
            <v>0</v>
          </cell>
          <cell r="CG11">
            <v>210329.60000000001</v>
          </cell>
          <cell r="CH11">
            <v>-996310.00999999931</v>
          </cell>
          <cell r="CI11">
            <v>15493345</v>
          </cell>
          <cell r="CJ11">
            <v>17438837.000000004</v>
          </cell>
          <cell r="CK11">
            <v>-17383499.050000004</v>
          </cell>
          <cell r="CL11">
            <v>0</v>
          </cell>
          <cell r="CM11">
            <v>-1051647.9599999995</v>
          </cell>
          <cell r="CN11">
            <v>0</v>
          </cell>
          <cell r="CO11">
            <v>0</v>
          </cell>
          <cell r="CP11">
            <v>0</v>
          </cell>
          <cell r="CQ11">
            <v>0</v>
          </cell>
          <cell r="CR11">
            <v>0</v>
          </cell>
          <cell r="CS11">
            <v>0</v>
          </cell>
          <cell r="CT11">
            <v>0</v>
          </cell>
          <cell r="CU11">
            <v>0</v>
          </cell>
          <cell r="CV11">
            <v>0</v>
          </cell>
          <cell r="CW11">
            <v>0</v>
          </cell>
          <cell r="CX11">
            <v>0</v>
          </cell>
          <cell r="CY11">
            <v>0</v>
          </cell>
          <cell r="CZ11"/>
          <cell r="DA11"/>
          <cell r="DB11"/>
          <cell r="DC11"/>
          <cell r="DD11"/>
          <cell r="DE11"/>
          <cell r="DF11"/>
          <cell r="DG11"/>
          <cell r="DH11"/>
          <cell r="DI11"/>
          <cell r="DJ11"/>
          <cell r="DK11"/>
          <cell r="DL11"/>
          <cell r="DM11"/>
          <cell r="DN11"/>
          <cell r="DO11"/>
          <cell r="DP11"/>
          <cell r="DQ11"/>
          <cell r="DR11"/>
          <cell r="DS11"/>
          <cell r="DT11"/>
          <cell r="DU11"/>
          <cell r="DV11"/>
          <cell r="DW11"/>
          <cell r="DX11"/>
          <cell r="DY11"/>
          <cell r="DZ11"/>
          <cell r="EA11"/>
          <cell r="EB11"/>
          <cell r="EC11"/>
          <cell r="ED11"/>
          <cell r="EE11">
            <v>569267.74999999942</v>
          </cell>
          <cell r="EF11"/>
          <cell r="EG11"/>
          <cell r="EH11"/>
          <cell r="EI11">
            <v>-289.45999999999185</v>
          </cell>
          <cell r="EJ11">
            <v>-725438.67999999959</v>
          </cell>
          <cell r="EK11"/>
          <cell r="EL11">
            <v>210329.60000000001</v>
          </cell>
          <cell r="EM11">
            <v>53869.21</v>
          </cell>
        </row>
        <row r="12">
          <cell r="A12" t="str">
            <v>EM8</v>
          </cell>
          <cell r="B12">
            <v>12</v>
          </cell>
          <cell r="C12"/>
          <cell r="D12"/>
          <cell r="E12">
            <v>769313.50000000012</v>
          </cell>
          <cell r="F12">
            <v>534949.02</v>
          </cell>
          <cell r="G12">
            <v>-204337</v>
          </cell>
          <cell r="H12">
            <v>0</v>
          </cell>
          <cell r="I12">
            <v>-21745.61</v>
          </cell>
          <cell r="J12">
            <v>-194397.02000000002</v>
          </cell>
          <cell r="K12">
            <v>0</v>
          </cell>
          <cell r="L12">
            <v>-4972.43</v>
          </cell>
          <cell r="M12">
            <v>878810.46</v>
          </cell>
          <cell r="N12">
            <v>314677.06999999995</v>
          </cell>
          <cell r="O12">
            <v>-146816.72</v>
          </cell>
          <cell r="P12">
            <v>0</v>
          </cell>
          <cell r="Q12">
            <v>-11339.93</v>
          </cell>
          <cell r="R12">
            <v>-186083.87000000002</v>
          </cell>
          <cell r="S12">
            <v>0</v>
          </cell>
          <cell r="T12">
            <v>-4972.43</v>
          </cell>
          <cell r="U12">
            <v>844274.58</v>
          </cell>
          <cell r="V12">
            <v>4845387.47</v>
          </cell>
          <cell r="W12">
            <v>7999876.0299999993</v>
          </cell>
          <cell r="X12">
            <v>-6197717.6500000004</v>
          </cell>
          <cell r="Y12">
            <v>0</v>
          </cell>
          <cell r="Z12">
            <v>19889.72</v>
          </cell>
          <cell r="AA12">
            <v>1151211.4999999998</v>
          </cell>
          <cell r="AB12">
            <v>-153242.79999999999</v>
          </cell>
          <cell r="AC12">
            <v>0</v>
          </cell>
          <cell r="AD12">
            <v>-9314.26</v>
          </cell>
          <cell r="AE12">
            <v>-215677.20999999993</v>
          </cell>
          <cell r="AF12">
            <v>0</v>
          </cell>
          <cell r="AG12">
            <v>-4972.43</v>
          </cell>
          <cell r="AH12">
            <v>1612279.3799999997</v>
          </cell>
          <cell r="AI12">
            <v>5079005.08</v>
          </cell>
          <cell r="AJ12">
            <v>7999876.0299999993</v>
          </cell>
          <cell r="AK12">
            <v>-6402513.9399999995</v>
          </cell>
          <cell r="AL12">
            <v>0</v>
          </cell>
          <cell r="AM12">
            <v>14917.29</v>
          </cell>
          <cell r="AN12">
            <v>262267.62</v>
          </cell>
          <cell r="AO12">
            <v>-157177.95000000001</v>
          </cell>
          <cell r="AP12">
            <v>0</v>
          </cell>
          <cell r="AQ12">
            <v>-7294.7199999999993</v>
          </cell>
          <cell r="AR12">
            <v>-251886.43999999997</v>
          </cell>
          <cell r="AS12">
            <v>0</v>
          </cell>
          <cell r="AT12">
            <v>-4972.43</v>
          </cell>
          <cell r="AU12">
            <v>1453215.4599999997</v>
          </cell>
          <cell r="AV12">
            <v>5514093.4100000001</v>
          </cell>
          <cell r="AW12">
            <v>8085502.7199999988</v>
          </cell>
          <cell r="AX12">
            <v>-6642232.1199999992</v>
          </cell>
          <cell r="AY12">
            <v>0</v>
          </cell>
          <cell r="AZ12">
            <v>9944.86</v>
          </cell>
          <cell r="BA12">
            <v>250002.35</v>
          </cell>
          <cell r="BB12">
            <v>-161162.51</v>
          </cell>
          <cell r="BC12">
            <v>0</v>
          </cell>
          <cell r="BD12">
            <v>-5348.43</v>
          </cell>
          <cell r="BE12">
            <v>-240472.81</v>
          </cell>
          <cell r="BF12">
            <v>0</v>
          </cell>
          <cell r="BG12">
            <v>-4972.43</v>
          </cell>
          <cell r="BH12">
            <v>1291261.6299999999</v>
          </cell>
          <cell r="BI12">
            <v>5712160.2000000002</v>
          </cell>
          <cell r="BJ12">
            <v>8161308.1599999983</v>
          </cell>
          <cell r="BK12">
            <v>-6875018.96</v>
          </cell>
          <cell r="BL12">
            <v>0</v>
          </cell>
          <cell r="BM12">
            <v>4972.43</v>
          </cell>
          <cell r="BN12">
            <v>253493.15</v>
          </cell>
          <cell r="BO12">
            <v>-165197.01999999999</v>
          </cell>
          <cell r="BP12">
            <v>0</v>
          </cell>
          <cell r="BQ12">
            <v>-4044.9899999999989</v>
          </cell>
          <cell r="BR12">
            <v>-202763.86000000019</v>
          </cell>
          <cell r="BS12">
            <v>0</v>
          </cell>
          <cell r="BT12">
            <v>-4972.43</v>
          </cell>
          <cell r="BU12">
            <v>1167776.4799999997</v>
          </cell>
          <cell r="BV12">
            <v>5712160.2000000002</v>
          </cell>
          <cell r="BW12">
            <v>8236569.8899999997</v>
          </cell>
          <cell r="BX12">
            <v>-7068793.4100000001</v>
          </cell>
          <cell r="BY12">
            <v>0</v>
          </cell>
          <cell r="BZ12">
            <v>0</v>
          </cell>
          <cell r="CA12">
            <v>257244.23</v>
          </cell>
          <cell r="CB12">
            <v>-169223.61</v>
          </cell>
          <cell r="CC12">
            <v>0</v>
          </cell>
          <cell r="CD12">
            <v>-3042.14</v>
          </cell>
          <cell r="CE12">
            <v>-203892.52</v>
          </cell>
          <cell r="CF12">
            <v>0</v>
          </cell>
          <cell r="CG12">
            <v>0</v>
          </cell>
          <cell r="CH12">
            <v>1048862.4399999997</v>
          </cell>
          <cell r="CI12">
            <v>6233082.870000001</v>
          </cell>
          <cell r="CJ12">
            <v>8316018.4499999993</v>
          </cell>
          <cell r="CK12">
            <v>-7267156.0099999998</v>
          </cell>
          <cell r="CL12">
            <v>0</v>
          </cell>
          <cell r="CM12">
            <v>0</v>
          </cell>
          <cell r="CN12">
            <v>170409.06000000003</v>
          </cell>
          <cell r="CO12">
            <v>101480</v>
          </cell>
          <cell r="CP12">
            <v>699393.34</v>
          </cell>
          <cell r="CQ12">
            <v>106900</v>
          </cell>
          <cell r="CR12">
            <v>139434.43</v>
          </cell>
          <cell r="CS12">
            <v>110230</v>
          </cell>
          <cell r="CT12">
            <v>132572.97999999998</v>
          </cell>
          <cell r="CU12">
            <v>113520</v>
          </cell>
          <cell r="CV12">
            <v>134959.28</v>
          </cell>
          <cell r="CW12">
            <v>116850</v>
          </cell>
          <cell r="CX12">
            <v>137523.52000000002</v>
          </cell>
          <cell r="CY12">
            <v>120110</v>
          </cell>
          <cell r="CZ12"/>
          <cell r="DA12"/>
          <cell r="DB12"/>
          <cell r="DC12"/>
          <cell r="DD12"/>
          <cell r="DE12"/>
          <cell r="DF12"/>
          <cell r="DG12"/>
          <cell r="DH12"/>
          <cell r="DI12"/>
          <cell r="DJ12"/>
          <cell r="DK12"/>
          <cell r="DL12"/>
          <cell r="DM12"/>
          <cell r="DN12"/>
          <cell r="DO12"/>
          <cell r="DP12"/>
          <cell r="DQ12"/>
          <cell r="DR12"/>
          <cell r="DS12"/>
          <cell r="DT12"/>
          <cell r="DU12"/>
          <cell r="DV12"/>
          <cell r="DW12"/>
          <cell r="DX12"/>
          <cell r="DY12"/>
          <cell r="DZ12"/>
          <cell r="EA12"/>
          <cell r="EB12"/>
          <cell r="EC12"/>
          <cell r="ED12"/>
          <cell r="EE12">
            <v>1254004.199999996</v>
          </cell>
          <cell r="EF12">
            <v>316656.97000000003</v>
          </cell>
          <cell r="EG12">
            <v>-165420.25</v>
          </cell>
          <cell r="EH12"/>
          <cell r="EI12"/>
          <cell r="EJ12">
            <v>-282170.74</v>
          </cell>
          <cell r="EK12"/>
          <cell r="EL12">
            <v>-4972.4300000000021</v>
          </cell>
          <cell r="EM12">
            <v>1118097.7499999984</v>
          </cell>
        </row>
        <row r="13">
          <cell r="A13" t="str">
            <v>EM9</v>
          </cell>
          <cell r="B13">
            <v>13</v>
          </cell>
          <cell r="C13"/>
          <cell r="D13"/>
          <cell r="E13">
            <v>3842589.8499999996</v>
          </cell>
          <cell r="F13">
            <v>665.6</v>
          </cell>
          <cell r="G13">
            <v>0</v>
          </cell>
          <cell r="H13">
            <v>123.41999999999999</v>
          </cell>
          <cell r="I13">
            <v>0</v>
          </cell>
          <cell r="J13">
            <v>-942876.41</v>
          </cell>
          <cell r="K13">
            <v>109662.43000000001</v>
          </cell>
          <cell r="L13">
            <v>0</v>
          </cell>
          <cell r="M13">
            <v>3010164.8899999997</v>
          </cell>
          <cell r="N13">
            <v>2080000</v>
          </cell>
          <cell r="O13">
            <v>0</v>
          </cell>
          <cell r="P13">
            <v>0</v>
          </cell>
          <cell r="Q13">
            <v>0</v>
          </cell>
          <cell r="R13">
            <v>-1046256.3099999999</v>
          </cell>
          <cell r="S13">
            <v>109675.79000000001</v>
          </cell>
          <cell r="T13">
            <v>0</v>
          </cell>
          <cell r="U13">
            <v>4153584.37</v>
          </cell>
          <cell r="V13">
            <v>397752.21</v>
          </cell>
          <cell r="W13">
            <v>12955915.369999999</v>
          </cell>
          <cell r="X13">
            <v>-7290614.6900000013</v>
          </cell>
          <cell r="Y13">
            <v>-456116.31</v>
          </cell>
          <cell r="Z13">
            <v>0</v>
          </cell>
          <cell r="AA13">
            <v>1055600</v>
          </cell>
          <cell r="AB13">
            <v>0</v>
          </cell>
          <cell r="AC13">
            <v>0</v>
          </cell>
          <cell r="AD13">
            <v>0</v>
          </cell>
          <cell r="AE13">
            <v>-1063328.29</v>
          </cell>
          <cell r="AF13">
            <v>109675.79000000002</v>
          </cell>
          <cell r="AG13">
            <v>0</v>
          </cell>
          <cell r="AH13">
            <v>4255531.8699999992</v>
          </cell>
          <cell r="AI13">
            <v>1794832.29</v>
          </cell>
          <cell r="AJ13">
            <v>12955915.369999999</v>
          </cell>
          <cell r="AK13">
            <v>-8353942.9800000004</v>
          </cell>
          <cell r="AL13">
            <v>-346440.52</v>
          </cell>
          <cell r="AM13">
            <v>0</v>
          </cell>
          <cell r="AN13">
            <v>536244.80000000005</v>
          </cell>
          <cell r="AO13">
            <v>0</v>
          </cell>
          <cell r="AP13">
            <v>0</v>
          </cell>
          <cell r="AQ13">
            <v>0</v>
          </cell>
          <cell r="AR13">
            <v>-1039695.2600000001</v>
          </cell>
          <cell r="AS13">
            <v>92269.540000000008</v>
          </cell>
          <cell r="AT13">
            <v>0</v>
          </cell>
          <cell r="AU13">
            <v>3844350.9499999997</v>
          </cell>
          <cell r="AV13">
            <v>2827085.18</v>
          </cell>
          <cell r="AW13">
            <v>13492160.17</v>
          </cell>
          <cell r="AX13">
            <v>-9393638.2400000002</v>
          </cell>
          <cell r="AY13">
            <v>-254170.97999999998</v>
          </cell>
          <cell r="AZ13">
            <v>0</v>
          </cell>
          <cell r="BA13">
            <v>545897.21000000008</v>
          </cell>
          <cell r="BB13">
            <v>0</v>
          </cell>
          <cell r="BC13">
            <v>0</v>
          </cell>
          <cell r="BD13">
            <v>0</v>
          </cell>
          <cell r="BE13">
            <v>-1076031.1299999997</v>
          </cell>
          <cell r="BF13">
            <v>80104.87</v>
          </cell>
          <cell r="BG13">
            <v>0</v>
          </cell>
          <cell r="BH13">
            <v>3394321.9</v>
          </cell>
          <cell r="BI13">
            <v>2827085.18</v>
          </cell>
          <cell r="BJ13">
            <v>14038057.380000001</v>
          </cell>
          <cell r="BK13">
            <v>-10469669.369999999</v>
          </cell>
          <cell r="BL13">
            <v>-174066.11</v>
          </cell>
          <cell r="BM13">
            <v>0</v>
          </cell>
          <cell r="BN13">
            <v>555723.36</v>
          </cell>
          <cell r="BO13">
            <v>0</v>
          </cell>
          <cell r="BP13">
            <v>0</v>
          </cell>
          <cell r="BQ13">
            <v>0</v>
          </cell>
          <cell r="BR13">
            <v>-685951.6</v>
          </cell>
          <cell r="BS13">
            <v>62604.840000000011</v>
          </cell>
          <cell r="BT13">
            <v>0</v>
          </cell>
          <cell r="BU13">
            <v>3326698.4999999995</v>
          </cell>
          <cell r="BV13">
            <v>7456403.0599999996</v>
          </cell>
          <cell r="BW13">
            <v>14593780.74</v>
          </cell>
          <cell r="BX13">
            <v>-11155620.970000001</v>
          </cell>
          <cell r="BY13">
            <v>-111461.27</v>
          </cell>
          <cell r="BZ13">
            <v>0</v>
          </cell>
          <cell r="CA13">
            <v>566282.1</v>
          </cell>
          <cell r="CB13">
            <v>0</v>
          </cell>
          <cell r="CC13">
            <v>0</v>
          </cell>
          <cell r="CD13">
            <v>0</v>
          </cell>
          <cell r="CE13">
            <v>-593911.32999999996</v>
          </cell>
          <cell r="CF13">
            <v>51317.680000000008</v>
          </cell>
          <cell r="CG13">
            <v>0</v>
          </cell>
          <cell r="CH13">
            <v>3350386.95</v>
          </cell>
          <cell r="CI13">
            <v>7456403.0599999996</v>
          </cell>
          <cell r="CJ13">
            <v>15160062.84</v>
          </cell>
          <cell r="CK13">
            <v>-11749532.300000001</v>
          </cell>
          <cell r="CL13">
            <v>-60143.590000000011</v>
          </cell>
          <cell r="CM13">
            <v>0</v>
          </cell>
          <cell r="CN13">
            <v>2000000</v>
          </cell>
          <cell r="CO13">
            <v>0</v>
          </cell>
          <cell r="CP13">
            <v>1015000</v>
          </cell>
          <cell r="CQ13">
            <v>0</v>
          </cell>
          <cell r="CR13">
            <v>515620</v>
          </cell>
          <cell r="CS13">
            <v>0</v>
          </cell>
          <cell r="CT13">
            <v>524901.16</v>
          </cell>
          <cell r="CU13">
            <v>0</v>
          </cell>
          <cell r="CV13">
            <v>534349.38</v>
          </cell>
          <cell r="CW13">
            <v>0</v>
          </cell>
          <cell r="CX13">
            <v>544502.02</v>
          </cell>
          <cell r="CY13">
            <v>0</v>
          </cell>
          <cell r="CZ13"/>
          <cell r="DA13"/>
          <cell r="DB13"/>
          <cell r="DC13"/>
          <cell r="DD13"/>
          <cell r="DE13"/>
          <cell r="DF13"/>
          <cell r="DG13"/>
          <cell r="DH13"/>
          <cell r="DI13"/>
          <cell r="DJ13"/>
          <cell r="DK13"/>
          <cell r="DL13"/>
          <cell r="DM13"/>
          <cell r="DN13"/>
          <cell r="DO13"/>
          <cell r="DP13"/>
          <cell r="DQ13"/>
          <cell r="DR13"/>
          <cell r="DS13"/>
          <cell r="DT13"/>
          <cell r="DU13"/>
          <cell r="DV13"/>
          <cell r="DW13"/>
          <cell r="DX13"/>
          <cell r="DY13"/>
          <cell r="DZ13"/>
          <cell r="EA13"/>
          <cell r="EB13"/>
          <cell r="EC13"/>
          <cell r="ED13"/>
          <cell r="EE13">
            <v>4890595.5299999975</v>
          </cell>
          <cell r="EF13">
            <v>772333.8</v>
          </cell>
          <cell r="EG13">
            <v>-20000</v>
          </cell>
          <cell r="EH13"/>
          <cell r="EI13"/>
          <cell r="EJ13">
            <v>-1171559.8199999998</v>
          </cell>
          <cell r="EK13">
            <v>47070.95</v>
          </cell>
          <cell r="EL13"/>
          <cell r="EM13">
            <v>4518440.459999999</v>
          </cell>
        </row>
        <row r="14">
          <cell r="A14" t="str">
            <v>EB1</v>
          </cell>
          <cell r="B14">
            <v>14</v>
          </cell>
          <cell r="C14"/>
          <cell r="D14"/>
          <cell r="E14">
            <v>250405676.80000001</v>
          </cell>
          <cell r="F14">
            <v>14560247.58</v>
          </cell>
          <cell r="G14">
            <v>-973992.57</v>
          </cell>
          <cell r="H14">
            <v>0</v>
          </cell>
          <cell r="I14">
            <v>-540081.5199999999</v>
          </cell>
          <cell r="J14">
            <v>-4670975.5199999996</v>
          </cell>
          <cell r="K14">
            <v>6688.6500000000005</v>
          </cell>
          <cell r="L14">
            <v>-1859987.53</v>
          </cell>
          <cell r="M14">
            <v>256927575.88999999</v>
          </cell>
          <cell r="N14">
            <v>16179584.34</v>
          </cell>
          <cell r="O14">
            <v>-971743.13</v>
          </cell>
          <cell r="P14">
            <v>0</v>
          </cell>
          <cell r="Q14">
            <v>-483521.70999999996</v>
          </cell>
          <cell r="R14">
            <v>-4935705.07</v>
          </cell>
          <cell r="S14">
            <v>5708.8600000000006</v>
          </cell>
          <cell r="T14">
            <v>-1859987.53</v>
          </cell>
          <cell r="U14">
            <v>264861911.64999998</v>
          </cell>
          <cell r="V14">
            <v>14150026.209999999</v>
          </cell>
          <cell r="W14">
            <v>286708629.76999998</v>
          </cell>
          <cell r="X14">
            <v>-77824439.719999984</v>
          </cell>
          <cell r="Y14">
            <v>-252350.07999999996</v>
          </cell>
          <cell r="Z14">
            <v>74399501.280000001</v>
          </cell>
          <cell r="AA14">
            <v>19559632.849999987</v>
          </cell>
          <cell r="AB14">
            <v>-713748.8</v>
          </cell>
          <cell r="AC14">
            <v>0</v>
          </cell>
          <cell r="AD14">
            <v>-438724.81</v>
          </cell>
          <cell r="AE14">
            <v>-5260843.41</v>
          </cell>
          <cell r="AF14">
            <v>5708.8600000000006</v>
          </cell>
          <cell r="AG14">
            <v>-1859987.53</v>
          </cell>
          <cell r="AH14">
            <v>276153948.81</v>
          </cell>
          <cell r="AI14">
            <v>14150026.209999999</v>
          </cell>
          <cell r="AJ14">
            <v>286708629.76999998</v>
          </cell>
          <cell r="AK14">
            <v>-82847553.49000001</v>
          </cell>
          <cell r="AL14">
            <v>-246641.21999999997</v>
          </cell>
          <cell r="AM14">
            <v>72539513.75</v>
          </cell>
          <cell r="AN14">
            <v>19367530.849999994</v>
          </cell>
          <cell r="AO14">
            <v>-721861.50999999989</v>
          </cell>
          <cell r="AP14">
            <v>0</v>
          </cell>
          <cell r="AQ14">
            <v>-425212.83999999997</v>
          </cell>
          <cell r="AR14">
            <v>-5613340.1499999994</v>
          </cell>
          <cell r="AS14">
            <v>5708.8600000000006</v>
          </cell>
          <cell r="AT14">
            <v>-1859987.53</v>
          </cell>
          <cell r="AU14">
            <v>286906786.49000001</v>
          </cell>
          <cell r="AV14">
            <v>14692970.709999999</v>
          </cell>
          <cell r="AW14">
            <v>304682812.44999999</v>
          </cell>
          <cell r="AX14">
            <v>-88214619.819999993</v>
          </cell>
          <cell r="AY14">
            <v>-240932.35999999996</v>
          </cell>
          <cell r="AZ14">
            <v>70679526.219999999</v>
          </cell>
          <cell r="BA14">
            <v>19622444.719999999</v>
          </cell>
          <cell r="BB14">
            <v>-731134.4</v>
          </cell>
          <cell r="BC14">
            <v>0</v>
          </cell>
          <cell r="BD14">
            <v>-411783.08</v>
          </cell>
          <cell r="BE14">
            <v>-5970350.8699999992</v>
          </cell>
          <cell r="BF14">
            <v>5708.8600000000006</v>
          </cell>
          <cell r="BG14">
            <v>-1859987.53</v>
          </cell>
          <cell r="BH14">
            <v>297561684.19000006</v>
          </cell>
          <cell r="BI14">
            <v>14692970.709999999</v>
          </cell>
          <cell r="BJ14">
            <v>322902636.09999996</v>
          </cell>
          <cell r="BK14">
            <v>-93925267.100000009</v>
          </cell>
          <cell r="BL14">
            <v>-235223.49999999997</v>
          </cell>
          <cell r="BM14">
            <v>68819538.689999998</v>
          </cell>
          <cell r="BN14">
            <v>19881946.829999998</v>
          </cell>
          <cell r="BO14">
            <v>-740574.14</v>
          </cell>
          <cell r="BP14">
            <v>0</v>
          </cell>
          <cell r="BQ14">
            <v>-398366.97000000003</v>
          </cell>
          <cell r="BR14">
            <v>-6325316.9900000012</v>
          </cell>
          <cell r="BS14">
            <v>5708.8600000000006</v>
          </cell>
          <cell r="BT14">
            <v>-1859987.53</v>
          </cell>
          <cell r="BU14">
            <v>308125094.24999994</v>
          </cell>
          <cell r="BV14">
            <v>15538324.189999998</v>
          </cell>
          <cell r="BW14">
            <v>341374858.54999995</v>
          </cell>
          <cell r="BX14">
            <v>-99979800.819999978</v>
          </cell>
          <cell r="BY14">
            <v>-229514.63999999996</v>
          </cell>
          <cell r="BZ14">
            <v>66959551.159999996</v>
          </cell>
          <cell r="CA14">
            <v>20160796.090000007</v>
          </cell>
          <cell r="CB14">
            <v>-750717.7300000001</v>
          </cell>
          <cell r="CC14">
            <v>0</v>
          </cell>
          <cell r="CD14">
            <v>-384983.99</v>
          </cell>
          <cell r="CE14">
            <v>-6698538.9300000006</v>
          </cell>
          <cell r="CF14">
            <v>5708.8600000000006</v>
          </cell>
          <cell r="CG14">
            <v>-1859987.53</v>
          </cell>
          <cell r="CH14">
            <v>318597371.01999992</v>
          </cell>
          <cell r="CI14">
            <v>15538324.189999998</v>
          </cell>
          <cell r="CJ14">
            <v>360115786.65999997</v>
          </cell>
          <cell r="CK14">
            <v>-106394173.49000001</v>
          </cell>
          <cell r="CL14">
            <v>-223805.77999999997</v>
          </cell>
          <cell r="CM14">
            <v>65099563.629999995</v>
          </cell>
          <cell r="CN14">
            <v>7570544.7199999988</v>
          </cell>
          <cell r="CO14">
            <v>669004.44999999995</v>
          </cell>
          <cell r="CP14">
            <v>9651343.9200000037</v>
          </cell>
          <cell r="CQ14">
            <v>557531.3600000001</v>
          </cell>
          <cell r="CR14">
            <v>9604373.8599999994</v>
          </cell>
          <cell r="CS14">
            <v>563873.55999999994</v>
          </cell>
          <cell r="CT14">
            <v>9777252.6000000034</v>
          </cell>
          <cell r="CU14">
            <v>571122.73</v>
          </cell>
          <cell r="CV14">
            <v>9953243.2200000025</v>
          </cell>
          <cell r="CW14">
            <v>578502.31000000006</v>
          </cell>
          <cell r="CX14">
            <v>10142354.729999999</v>
          </cell>
          <cell r="CY14">
            <v>586432.18000000005</v>
          </cell>
          <cell r="CZ14"/>
          <cell r="DA14"/>
          <cell r="DB14"/>
          <cell r="DC14"/>
          <cell r="DD14"/>
          <cell r="DE14"/>
          <cell r="DF14"/>
          <cell r="DG14"/>
          <cell r="DH14"/>
          <cell r="DI14"/>
          <cell r="DJ14"/>
          <cell r="DK14"/>
          <cell r="DL14"/>
          <cell r="DM14"/>
          <cell r="DN14"/>
          <cell r="DO14"/>
          <cell r="DP14"/>
          <cell r="DQ14"/>
          <cell r="DR14"/>
          <cell r="DS14"/>
          <cell r="DT14"/>
          <cell r="DU14"/>
          <cell r="DV14"/>
          <cell r="DW14"/>
          <cell r="DX14"/>
          <cell r="DY14"/>
          <cell r="DZ14"/>
          <cell r="EA14"/>
          <cell r="EB14"/>
          <cell r="EC14"/>
          <cell r="ED14"/>
          <cell r="EE14">
            <v>257233630.65000004</v>
          </cell>
          <cell r="EF14">
            <v>13316989.129999999</v>
          </cell>
          <cell r="EG14">
            <v>-608638.53999999992</v>
          </cell>
          <cell r="EH14"/>
          <cell r="EI14">
            <v>-50459.800000000047</v>
          </cell>
          <cell r="EJ14">
            <v>-5056152.0999999996</v>
          </cell>
          <cell r="EK14"/>
          <cell r="EL14">
            <v>-1859987.54</v>
          </cell>
          <cell r="EM14">
            <v>262975381.80000001</v>
          </cell>
        </row>
        <row r="15">
          <cell r="A15" t="str">
            <v>EB2</v>
          </cell>
          <cell r="B15">
            <v>15</v>
          </cell>
          <cell r="C15"/>
          <cell r="D15"/>
          <cell r="E15">
            <v>442399.45999999996</v>
          </cell>
          <cell r="F15">
            <v>0</v>
          </cell>
          <cell r="G15">
            <v>0</v>
          </cell>
          <cell r="H15">
            <v>0</v>
          </cell>
          <cell r="I15">
            <v>0</v>
          </cell>
          <cell r="J15">
            <v>-14907.179999999997</v>
          </cell>
          <cell r="K15">
            <v>0</v>
          </cell>
          <cell r="L15">
            <v>-2670.65</v>
          </cell>
          <cell r="M15">
            <v>424821.63</v>
          </cell>
          <cell r="N15">
            <v>0</v>
          </cell>
          <cell r="O15">
            <v>0</v>
          </cell>
          <cell r="P15">
            <v>0</v>
          </cell>
          <cell r="Q15">
            <v>-3.2199999999999989</v>
          </cell>
          <cell r="R15">
            <v>-14906.329999999998</v>
          </cell>
          <cell r="S15">
            <v>0</v>
          </cell>
          <cell r="T15">
            <v>-2670.65</v>
          </cell>
          <cell r="U15">
            <v>407241.43000000005</v>
          </cell>
          <cell r="V15">
            <v>99834.549999999988</v>
          </cell>
          <cell r="W15">
            <v>845108.67999999982</v>
          </cell>
          <cell r="X15">
            <v>-544735.77000000014</v>
          </cell>
          <cell r="Y15">
            <v>0</v>
          </cell>
          <cell r="Z15">
            <v>106826.20000000001</v>
          </cell>
          <cell r="AA15">
            <v>0</v>
          </cell>
          <cell r="AB15">
            <v>0</v>
          </cell>
          <cell r="AC15">
            <v>0</v>
          </cell>
          <cell r="AD15">
            <v>-2.3699999999999974</v>
          </cell>
          <cell r="AE15">
            <v>-14890.349999999995</v>
          </cell>
          <cell r="AF15">
            <v>0</v>
          </cell>
          <cell r="AG15">
            <v>-2670.65</v>
          </cell>
          <cell r="AH15">
            <v>389678.05999999994</v>
          </cell>
          <cell r="AI15">
            <v>99834.549999999988</v>
          </cell>
          <cell r="AJ15">
            <v>845108.67999999982</v>
          </cell>
          <cell r="AK15">
            <v>-559586.16999999993</v>
          </cell>
          <cell r="AL15">
            <v>0</v>
          </cell>
          <cell r="AM15">
            <v>104155.55</v>
          </cell>
          <cell r="AN15">
            <v>0</v>
          </cell>
          <cell r="AO15">
            <v>0</v>
          </cell>
          <cell r="AP15">
            <v>0</v>
          </cell>
          <cell r="AQ15">
            <v>-1.5300000000000011</v>
          </cell>
          <cell r="AR15">
            <v>-14817.059999999998</v>
          </cell>
          <cell r="AS15">
            <v>0</v>
          </cell>
          <cell r="AT15">
            <v>-2670.65</v>
          </cell>
          <cell r="AU15">
            <v>372188.82</v>
          </cell>
          <cell r="AV15">
            <v>104213.33999999998</v>
          </cell>
          <cell r="AW15">
            <v>845066.35999999987</v>
          </cell>
          <cell r="AX15">
            <v>-574362.43999999994</v>
          </cell>
          <cell r="AY15">
            <v>0</v>
          </cell>
          <cell r="AZ15">
            <v>101484.90000000001</v>
          </cell>
          <cell r="BA15">
            <v>0</v>
          </cell>
          <cell r="BB15">
            <v>0</v>
          </cell>
          <cell r="BC15">
            <v>0</v>
          </cell>
          <cell r="BD15">
            <v>-0.67999999999999972</v>
          </cell>
          <cell r="BE15">
            <v>-14077.829999999969</v>
          </cell>
          <cell r="BF15">
            <v>0</v>
          </cell>
          <cell r="BG15">
            <v>-2670.65</v>
          </cell>
          <cell r="BH15">
            <v>355439.66000000003</v>
          </cell>
          <cell r="BI15">
            <v>104213.33999999998</v>
          </cell>
          <cell r="BJ15">
            <v>845024.0399999998</v>
          </cell>
          <cell r="BK15">
            <v>-588398.62999999977</v>
          </cell>
          <cell r="BL15">
            <v>0</v>
          </cell>
          <cell r="BM15">
            <v>98814.25</v>
          </cell>
          <cell r="BN15">
            <v>0</v>
          </cell>
          <cell r="BO15">
            <v>0</v>
          </cell>
          <cell r="BP15">
            <v>0</v>
          </cell>
          <cell r="BQ15">
            <v>0</v>
          </cell>
          <cell r="BR15">
            <v>-11089.68</v>
          </cell>
          <cell r="BS15">
            <v>0</v>
          </cell>
          <cell r="BT15">
            <v>-2670.65</v>
          </cell>
          <cell r="BU15">
            <v>341679.33</v>
          </cell>
          <cell r="BV15">
            <v>290540.07999999996</v>
          </cell>
          <cell r="BW15">
            <v>845024.0399999998</v>
          </cell>
          <cell r="BX15">
            <v>-599488.31000000006</v>
          </cell>
          <cell r="BY15">
            <v>0</v>
          </cell>
          <cell r="BZ15">
            <v>96143.6</v>
          </cell>
          <cell r="CA15">
            <v>0</v>
          </cell>
          <cell r="CB15">
            <v>0</v>
          </cell>
          <cell r="CC15">
            <v>0</v>
          </cell>
          <cell r="CD15">
            <v>0</v>
          </cell>
          <cell r="CE15">
            <v>-11089.68</v>
          </cell>
          <cell r="CF15">
            <v>0</v>
          </cell>
          <cell r="CG15">
            <v>-2670.65</v>
          </cell>
          <cell r="CH15">
            <v>327919.00000000006</v>
          </cell>
          <cell r="CI15">
            <v>290540.07999999996</v>
          </cell>
          <cell r="CJ15">
            <v>845024.0399999998</v>
          </cell>
          <cell r="CK15">
            <v>-610577.99</v>
          </cell>
          <cell r="CL15">
            <v>0</v>
          </cell>
          <cell r="CM15">
            <v>93472.950000000012</v>
          </cell>
          <cell r="CN15">
            <v>0</v>
          </cell>
          <cell r="CO15">
            <v>0</v>
          </cell>
          <cell r="CP15">
            <v>0</v>
          </cell>
          <cell r="CQ15">
            <v>0</v>
          </cell>
          <cell r="CR15">
            <v>0</v>
          </cell>
          <cell r="CS15">
            <v>0</v>
          </cell>
          <cell r="CT15">
            <v>0</v>
          </cell>
          <cell r="CU15">
            <v>0</v>
          </cell>
          <cell r="CV15">
            <v>0</v>
          </cell>
          <cell r="CW15">
            <v>0</v>
          </cell>
          <cell r="CX15">
            <v>0</v>
          </cell>
          <cell r="CY15">
            <v>0</v>
          </cell>
          <cell r="CZ15"/>
          <cell r="DA15"/>
          <cell r="DB15"/>
          <cell r="DC15"/>
          <cell r="DD15"/>
          <cell r="DE15"/>
          <cell r="DF15"/>
          <cell r="DG15"/>
          <cell r="DH15"/>
          <cell r="DI15"/>
          <cell r="DJ15"/>
          <cell r="DK15"/>
          <cell r="DL15"/>
          <cell r="DM15"/>
          <cell r="DN15"/>
          <cell r="DO15"/>
          <cell r="DP15"/>
          <cell r="DQ15"/>
          <cell r="DR15"/>
          <cell r="DS15"/>
          <cell r="DT15"/>
          <cell r="DU15"/>
          <cell r="DV15"/>
          <cell r="DW15"/>
          <cell r="DX15"/>
          <cell r="DY15"/>
          <cell r="DZ15"/>
          <cell r="EA15"/>
          <cell r="EB15"/>
          <cell r="EC15"/>
          <cell r="ED15"/>
          <cell r="EE15">
            <v>399327.26</v>
          </cell>
          <cell r="EF15"/>
          <cell r="EG15"/>
          <cell r="EH15"/>
          <cell r="EI15"/>
          <cell r="EJ15">
            <v>-14381.67</v>
          </cell>
          <cell r="EK15"/>
          <cell r="EL15">
            <v>-2670.65</v>
          </cell>
          <cell r="EM15">
            <v>382274.93999999989</v>
          </cell>
        </row>
        <row r="16">
          <cell r="A16" t="str">
            <v>EB3</v>
          </cell>
          <cell r="B16">
            <v>16</v>
          </cell>
          <cell r="C16"/>
          <cell r="D16"/>
          <cell r="E16">
            <v>86873339.38000001</v>
          </cell>
          <cell r="F16">
            <v>7302031.4500000002</v>
          </cell>
          <cell r="G16">
            <v>-2174241.6800000002</v>
          </cell>
          <cell r="H16">
            <v>0</v>
          </cell>
          <cell r="I16">
            <v>-36143.870000000003</v>
          </cell>
          <cell r="J16">
            <v>-4954683.040000001</v>
          </cell>
          <cell r="K16">
            <v>0</v>
          </cell>
          <cell r="L16">
            <v>175308.94</v>
          </cell>
          <cell r="M16">
            <v>87185611.179999992</v>
          </cell>
          <cell r="N16">
            <v>8104142.29</v>
          </cell>
          <cell r="O16">
            <v>-2052353.35</v>
          </cell>
          <cell r="P16">
            <v>0</v>
          </cell>
          <cell r="Q16">
            <v>-75444.719999999972</v>
          </cell>
          <cell r="R16">
            <v>-5079698.04</v>
          </cell>
          <cell r="S16">
            <v>0</v>
          </cell>
          <cell r="T16">
            <v>175308.94</v>
          </cell>
          <cell r="U16">
            <v>88257566.299999997</v>
          </cell>
          <cell r="V16">
            <v>6981588.4199999999</v>
          </cell>
          <cell r="W16">
            <v>188113694.75000003</v>
          </cell>
          <cell r="X16">
            <v>-87182783.25999999</v>
          </cell>
          <cell r="Y16">
            <v>0</v>
          </cell>
          <cell r="Z16">
            <v>-4382723.53</v>
          </cell>
          <cell r="AA16">
            <v>10872413.340000002</v>
          </cell>
          <cell r="AB16">
            <v>-2124783.04</v>
          </cell>
          <cell r="AC16">
            <v>0</v>
          </cell>
          <cell r="AD16">
            <v>-61734.440000000017</v>
          </cell>
          <cell r="AE16">
            <v>-5267289.540000001</v>
          </cell>
          <cell r="AF16">
            <v>0</v>
          </cell>
          <cell r="AG16">
            <v>175308.94</v>
          </cell>
          <cell r="AH16">
            <v>91851481.560000002</v>
          </cell>
          <cell r="AI16">
            <v>7719998.6299999999</v>
          </cell>
          <cell r="AJ16">
            <v>188113694.75000003</v>
          </cell>
          <cell r="AK16">
            <v>-92054798.600000024</v>
          </cell>
          <cell r="AL16">
            <v>0</v>
          </cell>
          <cell r="AM16">
            <v>-4207414.59</v>
          </cell>
          <cell r="AN16">
            <v>10845761.659999998</v>
          </cell>
          <cell r="AO16">
            <v>-2063407.18</v>
          </cell>
          <cell r="AP16">
            <v>0</v>
          </cell>
          <cell r="AQ16">
            <v>-55932.49</v>
          </cell>
          <cell r="AR16">
            <v>-5464912.7200000016</v>
          </cell>
          <cell r="AS16">
            <v>0</v>
          </cell>
          <cell r="AT16">
            <v>175308.94</v>
          </cell>
          <cell r="AU16">
            <v>95288299.770000011</v>
          </cell>
          <cell r="AV16">
            <v>8385297.4900000002</v>
          </cell>
          <cell r="AW16">
            <v>196834428.39000002</v>
          </cell>
          <cell r="AX16">
            <v>-97514022.969999984</v>
          </cell>
          <cell r="AY16">
            <v>0</v>
          </cell>
          <cell r="AZ16">
            <v>-4032105.6500000004</v>
          </cell>
          <cell r="BA16">
            <v>11037855.749999998</v>
          </cell>
          <cell r="BB16">
            <v>-2161586.08</v>
          </cell>
          <cell r="BC16">
            <v>0</v>
          </cell>
          <cell r="BD16">
            <v>-54083.86</v>
          </cell>
          <cell r="BE16">
            <v>-5629525.7400000012</v>
          </cell>
          <cell r="BF16">
            <v>0</v>
          </cell>
          <cell r="BG16">
            <v>175308.94</v>
          </cell>
          <cell r="BH16">
            <v>98656268.779999971</v>
          </cell>
          <cell r="BI16">
            <v>11226625.280000001</v>
          </cell>
          <cell r="BJ16">
            <v>205649077.22000003</v>
          </cell>
          <cell r="BK16">
            <v>-103136011.72999997</v>
          </cell>
          <cell r="BL16">
            <v>0</v>
          </cell>
          <cell r="BM16">
            <v>-3856796.71</v>
          </cell>
          <cell r="BN16">
            <v>11233407.41</v>
          </cell>
          <cell r="BO16">
            <v>-2265427.5299999998</v>
          </cell>
          <cell r="BP16">
            <v>0</v>
          </cell>
          <cell r="BQ16">
            <v>-52235.24</v>
          </cell>
          <cell r="BR16">
            <v>-5789569.8600000003</v>
          </cell>
          <cell r="BS16">
            <v>0</v>
          </cell>
          <cell r="BT16">
            <v>175308.94</v>
          </cell>
          <cell r="BU16">
            <v>101957752.5</v>
          </cell>
          <cell r="BV16">
            <v>14731702.460000001</v>
          </cell>
          <cell r="BW16">
            <v>214555436.26000002</v>
          </cell>
          <cell r="BX16">
            <v>-108916195.98999999</v>
          </cell>
          <cell r="BY16">
            <v>0</v>
          </cell>
          <cell r="BZ16">
            <v>-3681487.77</v>
          </cell>
          <cell r="CA16">
            <v>11443538.640000001</v>
          </cell>
          <cell r="CB16">
            <v>-2370039.0299999998</v>
          </cell>
          <cell r="CC16">
            <v>0</v>
          </cell>
          <cell r="CD16">
            <v>-50386.62</v>
          </cell>
          <cell r="CE16">
            <v>-5949292.1000000024</v>
          </cell>
          <cell r="CF16">
            <v>0</v>
          </cell>
          <cell r="CG16">
            <v>175308.94</v>
          </cell>
          <cell r="CH16">
            <v>105206882.32999997</v>
          </cell>
          <cell r="CI16">
            <v>18305846.699999999</v>
          </cell>
          <cell r="CJ16">
            <v>223567315.03</v>
          </cell>
          <cell r="CK16">
            <v>-114854253.86999997</v>
          </cell>
          <cell r="CL16">
            <v>0</v>
          </cell>
          <cell r="CM16">
            <v>-3506178.83</v>
          </cell>
          <cell r="CN16">
            <v>5277502</v>
          </cell>
          <cell r="CO16">
            <v>1193075</v>
          </cell>
          <cell r="CP16">
            <v>7138115.6799999997</v>
          </cell>
          <cell r="CQ16">
            <v>1334480</v>
          </cell>
          <cell r="CR16">
            <v>7126193.0300000012</v>
          </cell>
          <cell r="CS16">
            <v>1245190</v>
          </cell>
          <cell r="CT16">
            <v>7254464.5299999993</v>
          </cell>
          <cell r="CU16">
            <v>1314255</v>
          </cell>
          <cell r="CV16">
            <v>7385044.8299999973</v>
          </cell>
          <cell r="CW16">
            <v>1388880</v>
          </cell>
          <cell r="CX16">
            <v>7525360.6699999999</v>
          </cell>
          <cell r="CY16">
            <v>1464055</v>
          </cell>
          <cell r="CZ16"/>
          <cell r="DA16"/>
          <cell r="DB16"/>
          <cell r="DC16"/>
          <cell r="DD16"/>
          <cell r="DE16"/>
          <cell r="DF16"/>
          <cell r="DG16"/>
          <cell r="DH16"/>
          <cell r="DI16"/>
          <cell r="DJ16"/>
          <cell r="DK16"/>
          <cell r="DL16"/>
          <cell r="DM16"/>
          <cell r="DN16"/>
          <cell r="DO16"/>
          <cell r="DP16"/>
          <cell r="DQ16"/>
          <cell r="DR16"/>
          <cell r="DS16"/>
          <cell r="DT16"/>
          <cell r="DU16"/>
          <cell r="DV16"/>
          <cell r="DW16"/>
          <cell r="DX16"/>
          <cell r="DY16"/>
          <cell r="DZ16"/>
          <cell r="EA16"/>
          <cell r="EB16"/>
          <cell r="EC16"/>
          <cell r="ED16"/>
          <cell r="EE16">
            <v>101025267.05999997</v>
          </cell>
          <cell r="EF16">
            <v>12361138.080000004</v>
          </cell>
          <cell r="EG16">
            <v>-2143562.5300000003</v>
          </cell>
          <cell r="EH16"/>
          <cell r="EI16">
            <v>-166499.17999999924</v>
          </cell>
          <cell r="EJ16">
            <v>-5702418.9700000007</v>
          </cell>
          <cell r="EK16"/>
          <cell r="EL16">
            <v>175308.94</v>
          </cell>
          <cell r="EM16">
            <v>105549233.40000001</v>
          </cell>
        </row>
        <row r="17">
          <cell r="A17" t="str">
            <v>EB4</v>
          </cell>
          <cell r="B17">
            <v>17</v>
          </cell>
          <cell r="C17"/>
          <cell r="D17"/>
          <cell r="E17">
            <v>39909746.880000003</v>
          </cell>
          <cell r="F17">
            <v>2375833.54</v>
          </cell>
          <cell r="G17">
            <v>-917666.4</v>
          </cell>
          <cell r="H17">
            <v>0</v>
          </cell>
          <cell r="I17">
            <v>-217768.21000000005</v>
          </cell>
          <cell r="J17">
            <v>-2954570.8500000006</v>
          </cell>
          <cell r="K17">
            <v>0</v>
          </cell>
          <cell r="L17">
            <v>-1689491.98</v>
          </cell>
          <cell r="M17">
            <v>36506082.980000004</v>
          </cell>
          <cell r="N17">
            <v>3404338.1600000015</v>
          </cell>
          <cell r="O17">
            <v>-576433</v>
          </cell>
          <cell r="P17">
            <v>0</v>
          </cell>
          <cell r="Q17">
            <v>-255082.08</v>
          </cell>
          <cell r="R17">
            <v>-2848641.13</v>
          </cell>
          <cell r="S17">
            <v>0</v>
          </cell>
          <cell r="T17">
            <v>-1689491.98</v>
          </cell>
          <cell r="U17">
            <v>34540772.950000003</v>
          </cell>
          <cell r="V17">
            <v>19755908.690000001</v>
          </cell>
          <cell r="W17">
            <v>72637139.729999989</v>
          </cell>
          <cell r="X17">
            <v>-53117534.37999998</v>
          </cell>
          <cell r="Y17">
            <v>0</v>
          </cell>
          <cell r="Z17">
            <v>16894919.73</v>
          </cell>
          <cell r="AA17">
            <v>2954515.9299999997</v>
          </cell>
          <cell r="AB17">
            <v>-615379</v>
          </cell>
          <cell r="AC17">
            <v>0</v>
          </cell>
          <cell r="AD17">
            <v>-226555.72</v>
          </cell>
          <cell r="AE17">
            <v>-2707271.62</v>
          </cell>
          <cell r="AF17">
            <v>0</v>
          </cell>
          <cell r="AG17">
            <v>-1689491.98</v>
          </cell>
          <cell r="AH17">
            <v>32256590.559999999</v>
          </cell>
          <cell r="AI17">
            <v>23809629.949999999</v>
          </cell>
          <cell r="AJ17">
            <v>72637139.729999989</v>
          </cell>
          <cell r="AK17">
            <v>-55585976.920000002</v>
          </cell>
          <cell r="AL17">
            <v>0</v>
          </cell>
          <cell r="AM17">
            <v>15205427.75</v>
          </cell>
          <cell r="AN17">
            <v>1863890.0499999998</v>
          </cell>
          <cell r="AO17">
            <v>-623971</v>
          </cell>
          <cell r="AP17">
            <v>0</v>
          </cell>
          <cell r="AQ17">
            <v>-199470.25</v>
          </cell>
          <cell r="AR17">
            <v>-2540567.7299999995</v>
          </cell>
          <cell r="AS17">
            <v>0</v>
          </cell>
          <cell r="AT17">
            <v>-1689491.98</v>
          </cell>
          <cell r="AU17">
            <v>29066979.650000002</v>
          </cell>
          <cell r="AV17">
            <v>28226018.690000001</v>
          </cell>
          <cell r="AW17">
            <v>73435177.230000004</v>
          </cell>
          <cell r="AX17">
            <v>-57884133.349999994</v>
          </cell>
          <cell r="AY17">
            <v>0</v>
          </cell>
          <cell r="AZ17">
            <v>13515935.77</v>
          </cell>
          <cell r="BA17">
            <v>1683103.3899999997</v>
          </cell>
          <cell r="BB17">
            <v>-642772</v>
          </cell>
          <cell r="BC17">
            <v>0</v>
          </cell>
          <cell r="BD17">
            <v>-173718.91999999998</v>
          </cell>
          <cell r="BE17">
            <v>-2338427.8499999996</v>
          </cell>
          <cell r="BF17">
            <v>0</v>
          </cell>
          <cell r="BG17">
            <v>-1689491.98</v>
          </cell>
          <cell r="BH17">
            <v>25905672.289999999</v>
          </cell>
          <cell r="BI17">
            <v>32578070.420000002</v>
          </cell>
          <cell r="BJ17">
            <v>74060052.650000006</v>
          </cell>
          <cell r="BK17">
            <v>-59980824.149999999</v>
          </cell>
          <cell r="BL17">
            <v>0</v>
          </cell>
          <cell r="BM17">
            <v>11826443.789999999</v>
          </cell>
          <cell r="BN17">
            <v>1709065.7800000005</v>
          </cell>
          <cell r="BO17">
            <v>-662857</v>
          </cell>
          <cell r="BP17">
            <v>0</v>
          </cell>
          <cell r="BQ17">
            <v>-149909.13</v>
          </cell>
          <cell r="BR17">
            <v>-2161957.13</v>
          </cell>
          <cell r="BS17">
            <v>0</v>
          </cell>
          <cell r="BT17">
            <v>-1689491.98</v>
          </cell>
          <cell r="BU17">
            <v>22950522.829999998</v>
          </cell>
          <cell r="BV17">
            <v>36516958.060000002</v>
          </cell>
          <cell r="BW17">
            <v>74722185.090000004</v>
          </cell>
          <cell r="BX17">
            <v>-61908614.070000008</v>
          </cell>
          <cell r="BY17">
            <v>0</v>
          </cell>
          <cell r="BZ17">
            <v>10136951.809999999</v>
          </cell>
          <cell r="CA17">
            <v>1736963.7699999996</v>
          </cell>
          <cell r="CB17">
            <v>-682896</v>
          </cell>
          <cell r="CC17">
            <v>0</v>
          </cell>
          <cell r="CD17">
            <v>-127939.95</v>
          </cell>
          <cell r="CE17">
            <v>-1919064.0900000012</v>
          </cell>
          <cell r="CF17">
            <v>0</v>
          </cell>
          <cell r="CG17">
            <v>-1689491.98</v>
          </cell>
          <cell r="CH17">
            <v>20268094.579999998</v>
          </cell>
          <cell r="CI17">
            <v>40557832.49000001</v>
          </cell>
          <cell r="CJ17">
            <v>75440387.019999996</v>
          </cell>
          <cell r="CK17">
            <v>-63619752.270000003</v>
          </cell>
          <cell r="CL17">
            <v>0</v>
          </cell>
          <cell r="CM17">
            <v>8447459.8299999982</v>
          </cell>
          <cell r="CN17">
            <v>2188404.16</v>
          </cell>
          <cell r="CO17">
            <v>206490</v>
          </cell>
          <cell r="CP17">
            <v>1812277.16</v>
          </cell>
          <cell r="CQ17">
            <v>227490</v>
          </cell>
          <cell r="CR17">
            <v>1104515.6400000001</v>
          </cell>
          <cell r="CS17">
            <v>222465</v>
          </cell>
          <cell r="CT17">
            <v>988112.82999999984</v>
          </cell>
          <cell r="CU17">
            <v>227185</v>
          </cell>
          <cell r="CV17">
            <v>1005898.85</v>
          </cell>
          <cell r="CW17">
            <v>232110</v>
          </cell>
          <cell r="CX17">
            <v>1025010.9099999999</v>
          </cell>
          <cell r="CY17">
            <v>237750</v>
          </cell>
          <cell r="CZ17"/>
          <cell r="DA17"/>
          <cell r="DB17"/>
          <cell r="DC17"/>
          <cell r="DD17"/>
          <cell r="DE17"/>
          <cell r="DF17"/>
          <cell r="DG17"/>
          <cell r="DH17"/>
          <cell r="DI17"/>
          <cell r="DJ17"/>
          <cell r="DK17"/>
          <cell r="DL17"/>
          <cell r="DM17"/>
          <cell r="DN17"/>
          <cell r="DO17"/>
          <cell r="DP17"/>
          <cell r="DQ17"/>
          <cell r="DR17"/>
          <cell r="DS17"/>
          <cell r="DT17"/>
          <cell r="DU17"/>
          <cell r="DV17"/>
          <cell r="DW17"/>
          <cell r="DX17"/>
          <cell r="DY17"/>
          <cell r="DZ17"/>
          <cell r="EA17"/>
          <cell r="EB17"/>
          <cell r="EC17"/>
          <cell r="ED17"/>
          <cell r="EE17">
            <v>38305746.390000038</v>
          </cell>
          <cell r="EF17">
            <v>1934952.8999999997</v>
          </cell>
          <cell r="EG17">
            <v>-962819.52999999991</v>
          </cell>
          <cell r="EH17"/>
          <cell r="EI17"/>
          <cell r="EJ17">
            <v>-3062016.1800000011</v>
          </cell>
          <cell r="EK17"/>
          <cell r="EL17">
            <v>-1689491.98</v>
          </cell>
          <cell r="EM17">
            <v>34526371.600000039</v>
          </cell>
        </row>
        <row r="18">
          <cell r="A18" t="str">
            <v>EB5</v>
          </cell>
          <cell r="B18">
            <v>18</v>
          </cell>
          <cell r="C18"/>
          <cell r="D18"/>
          <cell r="E18">
            <v>2766404.4</v>
          </cell>
          <cell r="F18">
            <v>1181616.01</v>
          </cell>
          <cell r="G18">
            <v>-293138</v>
          </cell>
          <cell r="H18">
            <v>0</v>
          </cell>
          <cell r="I18">
            <v>-12825.699999999999</v>
          </cell>
          <cell r="J18">
            <v>-444698.63</v>
          </cell>
          <cell r="K18">
            <v>0</v>
          </cell>
          <cell r="L18">
            <v>0</v>
          </cell>
          <cell r="M18">
            <v>3197358.0800000001</v>
          </cell>
          <cell r="N18">
            <v>3020664.6500000008</v>
          </cell>
          <cell r="O18">
            <v>-969815.73</v>
          </cell>
          <cell r="P18">
            <v>0</v>
          </cell>
          <cell r="Q18">
            <v>-11868.539999999999</v>
          </cell>
          <cell r="R18">
            <v>-608977.97</v>
          </cell>
          <cell r="S18">
            <v>0</v>
          </cell>
          <cell r="T18">
            <v>0</v>
          </cell>
          <cell r="U18">
            <v>4627360.4900000012</v>
          </cell>
          <cell r="V18">
            <v>0</v>
          </cell>
          <cell r="W18">
            <v>8787292.7800000031</v>
          </cell>
          <cell r="X18">
            <v>-2503427.2300000004</v>
          </cell>
          <cell r="Y18">
            <v>0</v>
          </cell>
          <cell r="Z18">
            <v>0</v>
          </cell>
          <cell r="AA18">
            <v>3785635.4600000014</v>
          </cell>
          <cell r="AB18">
            <v>-2116897.8200000003</v>
          </cell>
          <cell r="AC18">
            <v>0</v>
          </cell>
          <cell r="AD18">
            <v>-10645.289999999999</v>
          </cell>
          <cell r="AE18">
            <v>-778507.20000000007</v>
          </cell>
          <cell r="AF18">
            <v>0</v>
          </cell>
          <cell r="AG18">
            <v>0</v>
          </cell>
          <cell r="AH18">
            <v>5506945.6400000025</v>
          </cell>
          <cell r="AI18">
            <v>57928.25</v>
          </cell>
          <cell r="AJ18">
            <v>8787292.7800000031</v>
          </cell>
          <cell r="AK18">
            <v>-3280347.14</v>
          </cell>
          <cell r="AL18">
            <v>0</v>
          </cell>
          <cell r="AM18">
            <v>0</v>
          </cell>
          <cell r="AN18">
            <v>2416206.3199999998</v>
          </cell>
          <cell r="AO18">
            <v>-1072577.21</v>
          </cell>
          <cell r="AP18">
            <v>0</v>
          </cell>
          <cell r="AQ18">
            <v>-9422.0300000000007</v>
          </cell>
          <cell r="AR18">
            <v>-910614.6</v>
          </cell>
          <cell r="AS18">
            <v>0</v>
          </cell>
          <cell r="AT18">
            <v>0</v>
          </cell>
          <cell r="AU18">
            <v>5930538.1200000029</v>
          </cell>
          <cell r="AV18">
            <v>340728.19999999995</v>
          </cell>
          <cell r="AW18">
            <v>10118689.310000002</v>
          </cell>
          <cell r="AX18">
            <v>-4188151.1900000004</v>
          </cell>
          <cell r="AY18">
            <v>0</v>
          </cell>
          <cell r="AZ18">
            <v>0</v>
          </cell>
          <cell r="BA18">
            <v>9874620.7699999996</v>
          </cell>
          <cell r="BB18">
            <v>-7998667.1600000001</v>
          </cell>
          <cell r="BC18">
            <v>0</v>
          </cell>
          <cell r="BD18">
            <v>-8198.7699999999986</v>
          </cell>
          <cell r="BE18">
            <v>-1060457.3600000001</v>
          </cell>
          <cell r="BF18">
            <v>0</v>
          </cell>
          <cell r="BG18">
            <v>0</v>
          </cell>
          <cell r="BH18">
            <v>6737835.6000000015</v>
          </cell>
          <cell r="BI18">
            <v>439859.85</v>
          </cell>
          <cell r="BJ18">
            <v>11982410.340000002</v>
          </cell>
          <cell r="BK18">
            <v>-5244574.74</v>
          </cell>
          <cell r="BL18">
            <v>0</v>
          </cell>
          <cell r="BM18">
            <v>0</v>
          </cell>
          <cell r="BN18">
            <v>10045718.310000001</v>
          </cell>
          <cell r="BO18">
            <v>-8151647.8499999996</v>
          </cell>
          <cell r="BP18">
            <v>0</v>
          </cell>
          <cell r="BQ18">
            <v>-6975.5199999999995</v>
          </cell>
          <cell r="BR18">
            <v>-1154806.31</v>
          </cell>
          <cell r="BS18">
            <v>0</v>
          </cell>
          <cell r="BT18">
            <v>0</v>
          </cell>
          <cell r="BU18">
            <v>7470124.2300000023</v>
          </cell>
          <cell r="BV18">
            <v>439859.85</v>
          </cell>
          <cell r="BW18">
            <v>13864248.220000003</v>
          </cell>
          <cell r="BX18">
            <v>-6394123.9900000002</v>
          </cell>
          <cell r="BY18">
            <v>0</v>
          </cell>
          <cell r="BZ18">
            <v>0</v>
          </cell>
          <cell r="CA18">
            <v>10229572.109999998</v>
          </cell>
          <cell r="CB18">
            <v>-8305050.71</v>
          </cell>
          <cell r="CC18">
            <v>0</v>
          </cell>
          <cell r="CD18">
            <v>-5752.2599999999993</v>
          </cell>
          <cell r="CE18">
            <v>-1254647.01</v>
          </cell>
          <cell r="CF18">
            <v>0</v>
          </cell>
          <cell r="CG18">
            <v>0</v>
          </cell>
          <cell r="CH18">
            <v>8134246.3600000003</v>
          </cell>
          <cell r="CI18">
            <v>1369149.88</v>
          </cell>
          <cell r="CJ18">
            <v>15776537.039999999</v>
          </cell>
          <cell r="CK18">
            <v>-7642290.6800000025</v>
          </cell>
          <cell r="CL18">
            <v>0</v>
          </cell>
          <cell r="CM18">
            <v>0</v>
          </cell>
          <cell r="CN18">
            <v>2161190.3600000003</v>
          </cell>
          <cell r="CO18">
            <v>423332.73</v>
          </cell>
          <cell r="CP18">
            <v>2629642.7399999993</v>
          </cell>
          <cell r="CQ18">
            <v>669962.82000000007</v>
          </cell>
          <cell r="CR18">
            <v>1695885.5999999999</v>
          </cell>
          <cell r="CS18">
            <v>687422.21</v>
          </cell>
          <cell r="CT18">
            <v>6982580.3099999977</v>
          </cell>
          <cell r="CU18">
            <v>7606017.1600000001</v>
          </cell>
          <cell r="CV18">
            <v>7108266.7399999993</v>
          </cell>
          <cell r="CW18">
            <v>7751447.8499999996</v>
          </cell>
          <cell r="CX18">
            <v>7243323.8199999984</v>
          </cell>
          <cell r="CY18">
            <v>7897325.71</v>
          </cell>
          <cell r="CZ18"/>
          <cell r="DA18"/>
          <cell r="DB18"/>
          <cell r="DC18"/>
          <cell r="DD18"/>
          <cell r="DE18"/>
          <cell r="DF18"/>
          <cell r="DG18"/>
          <cell r="DH18"/>
          <cell r="DI18"/>
          <cell r="DJ18"/>
          <cell r="DK18"/>
          <cell r="DL18"/>
          <cell r="DM18"/>
          <cell r="DN18"/>
          <cell r="DO18"/>
          <cell r="DP18"/>
          <cell r="DQ18"/>
          <cell r="DR18"/>
          <cell r="DS18"/>
          <cell r="DT18"/>
          <cell r="DU18"/>
          <cell r="DV18"/>
          <cell r="DW18"/>
          <cell r="DX18"/>
          <cell r="DY18"/>
          <cell r="DZ18"/>
          <cell r="EA18"/>
          <cell r="EB18"/>
          <cell r="EC18"/>
          <cell r="ED18"/>
          <cell r="EE18">
            <v>8326707.4700000007</v>
          </cell>
          <cell r="EF18">
            <v>1371467.36</v>
          </cell>
          <cell r="EG18">
            <v>-70345.75</v>
          </cell>
          <cell r="EH18"/>
          <cell r="EI18"/>
          <cell r="EJ18">
            <v>-1237715.47</v>
          </cell>
          <cell r="EK18"/>
          <cell r="EL18"/>
          <cell r="EM18">
            <v>8390113.6099999994</v>
          </cell>
        </row>
        <row r="19">
          <cell r="A19" t="str">
            <v>ED1</v>
          </cell>
          <cell r="B19">
            <v>19</v>
          </cell>
          <cell r="C19"/>
          <cell r="D19"/>
          <cell r="E19">
            <v>8475080.5899999999</v>
          </cell>
          <cell r="F19">
            <v>1997922.42</v>
          </cell>
          <cell r="G19">
            <v>672.47</v>
          </cell>
          <cell r="H19">
            <v>0</v>
          </cell>
          <cell r="I19">
            <v>-2770.13</v>
          </cell>
          <cell r="J19">
            <v>-1188003.58</v>
          </cell>
          <cell r="K19">
            <v>0</v>
          </cell>
          <cell r="L19">
            <v>4896.75</v>
          </cell>
          <cell r="M19">
            <v>9287798.5199999996</v>
          </cell>
          <cell r="N19">
            <v>3701133.2000000016</v>
          </cell>
          <cell r="O19">
            <v>0</v>
          </cell>
          <cell r="P19">
            <v>0</v>
          </cell>
          <cell r="Q19">
            <v>-10847.69</v>
          </cell>
          <cell r="R19">
            <v>-1458827.94</v>
          </cell>
          <cell r="S19">
            <v>0</v>
          </cell>
          <cell r="T19">
            <v>4896.75</v>
          </cell>
          <cell r="U19">
            <v>11524152.840000002</v>
          </cell>
          <cell r="V19">
            <v>1372509.1600000001</v>
          </cell>
          <cell r="W19">
            <v>20603950</v>
          </cell>
          <cell r="X19">
            <v>-6267615.5700000003</v>
          </cell>
          <cell r="Y19">
            <v>0</v>
          </cell>
          <cell r="Z19">
            <v>-19587.04</v>
          </cell>
          <cell r="AA19">
            <v>2806355.6999999997</v>
          </cell>
          <cell r="AB19">
            <v>0</v>
          </cell>
          <cell r="AC19">
            <v>0</v>
          </cell>
          <cell r="AD19">
            <v>-9471.58</v>
          </cell>
          <cell r="AE19">
            <v>-1760388.7100000002</v>
          </cell>
          <cell r="AF19">
            <v>0</v>
          </cell>
          <cell r="AG19">
            <v>4896.75</v>
          </cell>
          <cell r="AH19">
            <v>12565545</v>
          </cell>
          <cell r="AI19">
            <v>1601243.4900000002</v>
          </cell>
          <cell r="AJ19">
            <v>20603950</v>
          </cell>
          <cell r="AK19">
            <v>-8023714.71</v>
          </cell>
          <cell r="AL19">
            <v>0</v>
          </cell>
          <cell r="AM19">
            <v>-14690.29</v>
          </cell>
          <cell r="AN19">
            <v>954784.85999999975</v>
          </cell>
          <cell r="AO19">
            <v>0</v>
          </cell>
          <cell r="AP19">
            <v>0</v>
          </cell>
          <cell r="AQ19">
            <v>-8095.4699999999993</v>
          </cell>
          <cell r="AR19">
            <v>-1923270.1000000003</v>
          </cell>
          <cell r="AS19">
            <v>0</v>
          </cell>
          <cell r="AT19">
            <v>4896.75</v>
          </cell>
          <cell r="AU19">
            <v>11593861.039999999</v>
          </cell>
          <cell r="AV19">
            <v>1730068.6000000003</v>
          </cell>
          <cell r="AW19">
            <v>21544973.710000001</v>
          </cell>
          <cell r="AX19">
            <v>-9941319.129999999</v>
          </cell>
          <cell r="AY19">
            <v>0</v>
          </cell>
          <cell r="AZ19">
            <v>-9793.5400000000009</v>
          </cell>
          <cell r="BA19">
            <v>739729.51000000013</v>
          </cell>
          <cell r="BB19">
            <v>0</v>
          </cell>
          <cell r="BC19">
            <v>0</v>
          </cell>
          <cell r="BD19">
            <v>-6719.3499999999985</v>
          </cell>
          <cell r="BE19">
            <v>-1977517.4400000002</v>
          </cell>
          <cell r="BF19">
            <v>0</v>
          </cell>
          <cell r="BG19">
            <v>4896.75</v>
          </cell>
          <cell r="BH19">
            <v>10354250.509999998</v>
          </cell>
          <cell r="BI19">
            <v>2125902.8200000003</v>
          </cell>
          <cell r="BJ19">
            <v>22270942.07</v>
          </cell>
          <cell r="BK19">
            <v>-11911794.77</v>
          </cell>
          <cell r="BL19">
            <v>0</v>
          </cell>
          <cell r="BM19">
            <v>-4896.7900000000009</v>
          </cell>
          <cell r="BN19">
            <v>741156.7</v>
          </cell>
          <cell r="BO19">
            <v>0</v>
          </cell>
          <cell r="BP19">
            <v>0</v>
          </cell>
          <cell r="BQ19">
            <v>-5343.24</v>
          </cell>
          <cell r="BR19">
            <v>-2019851.3200000003</v>
          </cell>
          <cell r="BS19">
            <v>0</v>
          </cell>
          <cell r="BT19">
            <v>4896.75</v>
          </cell>
          <cell r="BU19">
            <v>9075109.3999999985</v>
          </cell>
          <cell r="BV19">
            <v>2429246.1500000004</v>
          </cell>
          <cell r="BW19">
            <v>22998337.620000001</v>
          </cell>
          <cell r="BX19">
            <v>-13923228.179999998</v>
          </cell>
          <cell r="BY19">
            <v>0</v>
          </cell>
          <cell r="BZ19">
            <v>-4.0000000000873115E-2</v>
          </cell>
          <cell r="CA19">
            <v>765974.97</v>
          </cell>
          <cell r="CB19">
            <v>0</v>
          </cell>
          <cell r="CC19">
            <v>0</v>
          </cell>
          <cell r="CD19">
            <v>-3967.1200000000008</v>
          </cell>
          <cell r="CE19">
            <v>-2004148.8</v>
          </cell>
          <cell r="CF19">
            <v>0</v>
          </cell>
          <cell r="CG19">
            <v>0.04</v>
          </cell>
          <cell r="CH19">
            <v>7832968.4899999974</v>
          </cell>
          <cell r="CI19">
            <v>2429246.1500000004</v>
          </cell>
          <cell r="CJ19">
            <v>23750551.439999998</v>
          </cell>
          <cell r="CK19">
            <v>-15917582.950000001</v>
          </cell>
          <cell r="CL19">
            <v>0</v>
          </cell>
          <cell r="CM19">
            <v>0</v>
          </cell>
          <cell r="CN19">
            <v>2565241.2600000002</v>
          </cell>
          <cell r="CO19">
            <v>0</v>
          </cell>
          <cell r="CP19">
            <v>1937424.64</v>
          </cell>
          <cell r="CQ19">
            <v>0</v>
          </cell>
          <cell r="CR19">
            <v>666432.7000000003</v>
          </cell>
          <cell r="CS19">
            <v>0</v>
          </cell>
          <cell r="CT19">
            <v>483609.83999999991</v>
          </cell>
          <cell r="CU19">
            <v>0</v>
          </cell>
          <cell r="CV19">
            <v>485261.36999999994</v>
          </cell>
          <cell r="CW19">
            <v>0</v>
          </cell>
          <cell r="CX19">
            <v>501668.80000000005</v>
          </cell>
          <cell r="CY19">
            <v>0</v>
          </cell>
          <cell r="CZ19"/>
          <cell r="DA19"/>
          <cell r="DB19"/>
          <cell r="DC19"/>
          <cell r="DD19"/>
          <cell r="DE19"/>
          <cell r="DF19"/>
          <cell r="DG19"/>
          <cell r="DH19"/>
          <cell r="DI19"/>
          <cell r="DJ19"/>
          <cell r="DK19"/>
          <cell r="DL19"/>
          <cell r="DM19"/>
          <cell r="DN19"/>
          <cell r="DO19"/>
          <cell r="DP19"/>
          <cell r="DQ19"/>
          <cell r="DR19"/>
          <cell r="DS19"/>
          <cell r="DT19"/>
          <cell r="DU19"/>
          <cell r="DV19"/>
          <cell r="DW19"/>
          <cell r="DX19"/>
          <cell r="DY19"/>
          <cell r="DZ19"/>
          <cell r="EA19"/>
          <cell r="EB19"/>
          <cell r="EC19"/>
          <cell r="ED19"/>
          <cell r="EE19">
            <v>4688895.75</v>
          </cell>
          <cell r="EF19">
            <v>821190.2</v>
          </cell>
          <cell r="EG19">
            <v>-46755.51</v>
          </cell>
          <cell r="EH19"/>
          <cell r="EI19"/>
          <cell r="EJ19">
            <v>-889084.7300000001</v>
          </cell>
          <cell r="EK19"/>
          <cell r="EL19">
            <v>23872.129999999997</v>
          </cell>
          <cell r="EM19">
            <v>4598117.84</v>
          </cell>
        </row>
        <row r="20">
          <cell r="A20" t="str">
            <v>ED2</v>
          </cell>
          <cell r="B20">
            <v>20</v>
          </cell>
          <cell r="C20"/>
          <cell r="D20"/>
          <cell r="E20">
            <v>1820781.6600000001</v>
          </cell>
          <cell r="F20">
            <v>957832.98</v>
          </cell>
          <cell r="G20">
            <v>-515380</v>
          </cell>
          <cell r="H20">
            <v>0</v>
          </cell>
          <cell r="I20">
            <v>-1361</v>
          </cell>
          <cell r="J20">
            <v>-489542.48</v>
          </cell>
          <cell r="K20">
            <v>0</v>
          </cell>
          <cell r="L20">
            <v>23581.51</v>
          </cell>
          <cell r="M20">
            <v>1795912.67</v>
          </cell>
          <cell r="N20">
            <v>1237440.8699999999</v>
          </cell>
          <cell r="O20">
            <v>0</v>
          </cell>
          <cell r="P20">
            <v>0</v>
          </cell>
          <cell r="Q20">
            <v>-998.00999999999988</v>
          </cell>
          <cell r="R20">
            <v>-490317.48999999993</v>
          </cell>
          <cell r="S20">
            <v>0</v>
          </cell>
          <cell r="T20">
            <v>23581.51</v>
          </cell>
          <cell r="U20">
            <v>2565619.5499999998</v>
          </cell>
          <cell r="V20">
            <v>6698075.9000000004</v>
          </cell>
          <cell r="W20">
            <v>13579144.039999999</v>
          </cell>
          <cell r="X20">
            <v>-9560025.6599999983</v>
          </cell>
          <cell r="Y20">
            <v>0</v>
          </cell>
          <cell r="Z20">
            <v>-94326.090000000026</v>
          </cell>
          <cell r="AA20">
            <v>1360366.58</v>
          </cell>
          <cell r="AB20">
            <v>0</v>
          </cell>
          <cell r="AC20">
            <v>0</v>
          </cell>
          <cell r="AD20">
            <v>-878.6099999999999</v>
          </cell>
          <cell r="AE20">
            <v>-556911.12999999989</v>
          </cell>
          <cell r="AF20">
            <v>0</v>
          </cell>
          <cell r="AG20">
            <v>23581.51</v>
          </cell>
          <cell r="AH20">
            <v>3391777.8999999994</v>
          </cell>
          <cell r="AI20">
            <v>6698075.9000000004</v>
          </cell>
          <cell r="AJ20">
            <v>13579144.039999999</v>
          </cell>
          <cell r="AK20">
            <v>-10116621.560000001</v>
          </cell>
          <cell r="AL20">
            <v>0</v>
          </cell>
          <cell r="AM20">
            <v>-70744.580000000016</v>
          </cell>
          <cell r="AN20">
            <v>1412925.7599999998</v>
          </cell>
          <cell r="AO20">
            <v>0</v>
          </cell>
          <cell r="AP20">
            <v>0</v>
          </cell>
          <cell r="AQ20">
            <v>-759.2399999999999</v>
          </cell>
          <cell r="AR20">
            <v>-633848.26</v>
          </cell>
          <cell r="AS20">
            <v>0</v>
          </cell>
          <cell r="AT20">
            <v>23581.51</v>
          </cell>
          <cell r="AU20">
            <v>4193677.6699999995</v>
          </cell>
          <cell r="AV20">
            <v>7945930.4500000002</v>
          </cell>
          <cell r="AW20">
            <v>14990875.959999997</v>
          </cell>
          <cell r="AX20">
            <v>-10750035.219999999</v>
          </cell>
          <cell r="AY20">
            <v>0</v>
          </cell>
          <cell r="AZ20">
            <v>-47163.070000000007</v>
          </cell>
          <cell r="BA20">
            <v>1442212.5699999998</v>
          </cell>
          <cell r="BB20">
            <v>0</v>
          </cell>
          <cell r="BC20">
            <v>0</v>
          </cell>
          <cell r="BD20">
            <v>-639.83999999999992</v>
          </cell>
          <cell r="BE20">
            <v>-718601.66</v>
          </cell>
          <cell r="BF20">
            <v>0</v>
          </cell>
          <cell r="BG20">
            <v>23581.51</v>
          </cell>
          <cell r="BH20">
            <v>4940230.25</v>
          </cell>
          <cell r="BI20">
            <v>8524771.6400000006</v>
          </cell>
          <cell r="BJ20">
            <v>16431894.689999999</v>
          </cell>
          <cell r="BK20">
            <v>-11468082.880000005</v>
          </cell>
          <cell r="BL20">
            <v>0</v>
          </cell>
          <cell r="BM20">
            <v>-23581.559999999998</v>
          </cell>
          <cell r="BN20">
            <v>1529171.0699999998</v>
          </cell>
          <cell r="BO20">
            <v>0</v>
          </cell>
          <cell r="BP20">
            <v>0</v>
          </cell>
          <cell r="BQ20">
            <v>-520.47</v>
          </cell>
          <cell r="BR20">
            <v>-802940.43</v>
          </cell>
          <cell r="BS20">
            <v>0</v>
          </cell>
          <cell r="BT20">
            <v>23581.51</v>
          </cell>
          <cell r="BU20">
            <v>5689521.9299999988</v>
          </cell>
          <cell r="BV20">
            <v>9165882.1100000013</v>
          </cell>
          <cell r="BW20">
            <v>17959871.919999998</v>
          </cell>
          <cell r="BX20">
            <v>-12270349.940000003</v>
          </cell>
          <cell r="BY20">
            <v>0</v>
          </cell>
          <cell r="BZ20">
            <v>-4.9999999988358468E-2</v>
          </cell>
          <cell r="CA20">
            <v>1446092.9100000001</v>
          </cell>
          <cell r="CB20">
            <v>0</v>
          </cell>
          <cell r="CC20">
            <v>0</v>
          </cell>
          <cell r="CD20">
            <v>-401.07999999999987</v>
          </cell>
          <cell r="CE20">
            <v>-900374.35</v>
          </cell>
          <cell r="CF20">
            <v>0</v>
          </cell>
          <cell r="CG20">
            <v>0.05</v>
          </cell>
          <cell r="CH20">
            <v>6234839.459999999</v>
          </cell>
          <cell r="CI20">
            <v>9165882.1100000013</v>
          </cell>
          <cell r="CJ20">
            <v>19404770.989999998</v>
          </cell>
          <cell r="CK20">
            <v>-13169931.530000003</v>
          </cell>
          <cell r="CL20">
            <v>0</v>
          </cell>
          <cell r="CM20">
            <v>0</v>
          </cell>
          <cell r="CN20">
            <v>780963.49</v>
          </cell>
          <cell r="CO20">
            <v>0</v>
          </cell>
          <cell r="CP20">
            <v>862774.36</v>
          </cell>
          <cell r="CQ20">
            <v>0</v>
          </cell>
          <cell r="CR20">
            <v>900178.64000000013</v>
          </cell>
          <cell r="CS20">
            <v>0</v>
          </cell>
          <cell r="CT20">
            <v>914088.04999999993</v>
          </cell>
          <cell r="CU20">
            <v>0</v>
          </cell>
          <cell r="CV20">
            <v>966770.46</v>
          </cell>
          <cell r="CW20">
            <v>0</v>
          </cell>
          <cell r="CX20">
            <v>925679.50999999989</v>
          </cell>
          <cell r="CY20">
            <v>0</v>
          </cell>
          <cell r="CZ20"/>
          <cell r="DA20"/>
          <cell r="DB20"/>
          <cell r="DC20"/>
          <cell r="DD20"/>
          <cell r="DE20"/>
          <cell r="DF20"/>
          <cell r="DG20"/>
          <cell r="DH20"/>
          <cell r="DI20"/>
          <cell r="DJ20"/>
          <cell r="DK20"/>
          <cell r="DL20"/>
          <cell r="DM20"/>
          <cell r="DN20"/>
          <cell r="DO20"/>
          <cell r="DP20"/>
          <cell r="DQ20"/>
          <cell r="DR20"/>
          <cell r="DS20"/>
          <cell r="DT20"/>
          <cell r="DU20"/>
          <cell r="DV20"/>
          <cell r="DW20"/>
          <cell r="DX20"/>
          <cell r="DY20"/>
          <cell r="DZ20"/>
          <cell r="EA20"/>
          <cell r="EB20"/>
          <cell r="EC20"/>
          <cell r="ED20"/>
          <cell r="EE20">
            <v>6844035.9399999995</v>
          </cell>
          <cell r="EF20">
            <v>699205.67</v>
          </cell>
          <cell r="EG20"/>
          <cell r="EH20"/>
          <cell r="EI20"/>
          <cell r="EJ20">
            <v>-1080970.73</v>
          </cell>
          <cell r="EK20"/>
          <cell r="EL20">
            <v>3443.67</v>
          </cell>
          <cell r="EM20">
            <v>6465714.5499999998</v>
          </cell>
        </row>
        <row r="21">
          <cell r="A21" t="str">
            <v>ED3</v>
          </cell>
          <cell r="B21">
            <v>21</v>
          </cell>
          <cell r="C21"/>
          <cell r="D21"/>
          <cell r="E21">
            <v>111972.23000000001</v>
          </cell>
          <cell r="F21">
            <v>141621.87</v>
          </cell>
          <cell r="G21">
            <v>0</v>
          </cell>
          <cell r="H21">
            <v>0</v>
          </cell>
          <cell r="I21">
            <v>0</v>
          </cell>
          <cell r="J21">
            <v>-16376.16</v>
          </cell>
          <cell r="K21">
            <v>0</v>
          </cell>
          <cell r="L21">
            <v>0</v>
          </cell>
          <cell r="M21">
            <v>237217.94</v>
          </cell>
          <cell r="N21">
            <v>753196.58</v>
          </cell>
          <cell r="O21">
            <v>0</v>
          </cell>
          <cell r="P21">
            <v>0</v>
          </cell>
          <cell r="Q21">
            <v>0</v>
          </cell>
          <cell r="R21">
            <v>-65210.5</v>
          </cell>
          <cell r="S21">
            <v>0</v>
          </cell>
          <cell r="T21">
            <v>0</v>
          </cell>
          <cell r="U21">
            <v>925204.02</v>
          </cell>
          <cell r="V21">
            <v>0</v>
          </cell>
          <cell r="W21">
            <v>1801804.87</v>
          </cell>
          <cell r="X21">
            <v>-103499.22</v>
          </cell>
          <cell r="Y21">
            <v>0</v>
          </cell>
          <cell r="Z21">
            <v>0</v>
          </cell>
          <cell r="AA21">
            <v>773101.63000000012</v>
          </cell>
          <cell r="AB21">
            <v>0</v>
          </cell>
          <cell r="AC21">
            <v>0</v>
          </cell>
          <cell r="AD21">
            <v>0</v>
          </cell>
          <cell r="AE21">
            <v>-141525.41</v>
          </cell>
          <cell r="AF21">
            <v>0</v>
          </cell>
          <cell r="AG21">
            <v>0</v>
          </cell>
          <cell r="AH21">
            <v>1556780.2400000002</v>
          </cell>
          <cell r="AI21">
            <v>0</v>
          </cell>
          <cell r="AJ21">
            <v>1801804.87</v>
          </cell>
          <cell r="AK21">
            <v>-245024.63</v>
          </cell>
          <cell r="AL21">
            <v>0</v>
          </cell>
          <cell r="AM21">
            <v>0</v>
          </cell>
          <cell r="AN21">
            <v>605446.47000000009</v>
          </cell>
          <cell r="AO21">
            <v>0</v>
          </cell>
          <cell r="AP21">
            <v>0</v>
          </cell>
          <cell r="AQ21">
            <v>0</v>
          </cell>
          <cell r="AR21">
            <v>-210452.81</v>
          </cell>
          <cell r="AS21">
            <v>0</v>
          </cell>
          <cell r="AT21">
            <v>0</v>
          </cell>
          <cell r="AU21">
            <v>1951773.9000000001</v>
          </cell>
          <cell r="AV21">
            <v>0</v>
          </cell>
          <cell r="AW21">
            <v>2407251.3400000003</v>
          </cell>
          <cell r="AX21">
            <v>-455477.44</v>
          </cell>
          <cell r="AY21">
            <v>0</v>
          </cell>
          <cell r="AZ21">
            <v>0</v>
          </cell>
          <cell r="BA21">
            <v>525378.55999999994</v>
          </cell>
          <cell r="BB21">
            <v>0</v>
          </cell>
          <cell r="BC21">
            <v>0</v>
          </cell>
          <cell r="BD21">
            <v>0</v>
          </cell>
          <cell r="BE21">
            <v>-266994.07</v>
          </cell>
          <cell r="BF21">
            <v>0</v>
          </cell>
          <cell r="BG21">
            <v>0</v>
          </cell>
          <cell r="BH21">
            <v>2210158.39</v>
          </cell>
          <cell r="BI21">
            <v>0</v>
          </cell>
          <cell r="BJ21">
            <v>2932629.9000000004</v>
          </cell>
          <cell r="BK21">
            <v>-722471.51</v>
          </cell>
          <cell r="BL21">
            <v>0</v>
          </cell>
          <cell r="BM21">
            <v>0</v>
          </cell>
          <cell r="BN21">
            <v>467980.93999999994</v>
          </cell>
          <cell r="BO21">
            <v>0</v>
          </cell>
          <cell r="BP21">
            <v>0</v>
          </cell>
          <cell r="BQ21">
            <v>0</v>
          </cell>
          <cell r="BR21">
            <v>-316662.05</v>
          </cell>
          <cell r="BS21">
            <v>0</v>
          </cell>
          <cell r="BT21">
            <v>0</v>
          </cell>
          <cell r="BU21">
            <v>2361477.2800000003</v>
          </cell>
          <cell r="BV21">
            <v>0</v>
          </cell>
          <cell r="BW21">
            <v>3400610.8400000003</v>
          </cell>
          <cell r="BX21">
            <v>-1039133.56</v>
          </cell>
          <cell r="BY21">
            <v>0</v>
          </cell>
          <cell r="BZ21">
            <v>0</v>
          </cell>
          <cell r="CA21">
            <v>272498.64</v>
          </cell>
          <cell r="CB21">
            <v>0</v>
          </cell>
          <cell r="CC21">
            <v>0</v>
          </cell>
          <cell r="CD21">
            <v>0</v>
          </cell>
          <cell r="CE21">
            <v>-352777.76999999996</v>
          </cell>
          <cell r="CF21">
            <v>0</v>
          </cell>
          <cell r="CG21">
            <v>0</v>
          </cell>
          <cell r="CH21">
            <v>2281198.15</v>
          </cell>
          <cell r="CI21">
            <v>0</v>
          </cell>
          <cell r="CJ21">
            <v>3673109.4800000004</v>
          </cell>
          <cell r="CK21">
            <v>-1391911.3299999996</v>
          </cell>
          <cell r="CL21">
            <v>0</v>
          </cell>
          <cell r="CM21">
            <v>0</v>
          </cell>
          <cell r="CN21">
            <v>685778</v>
          </cell>
          <cell r="CO21">
            <v>0</v>
          </cell>
          <cell r="CP21">
            <v>715834.85000000009</v>
          </cell>
          <cell r="CQ21">
            <v>0</v>
          </cell>
          <cell r="CR21">
            <v>560598.57000000007</v>
          </cell>
          <cell r="CS21">
            <v>0</v>
          </cell>
          <cell r="CT21">
            <v>486461.60000000003</v>
          </cell>
          <cell r="CU21">
            <v>0</v>
          </cell>
          <cell r="CV21">
            <v>433315.68</v>
          </cell>
          <cell r="CW21">
            <v>0</v>
          </cell>
          <cell r="CX21">
            <v>252313.52</v>
          </cell>
          <cell r="CY21">
            <v>0</v>
          </cell>
          <cell r="CZ21"/>
          <cell r="DA21"/>
          <cell r="DB21"/>
          <cell r="DC21"/>
          <cell r="DD21"/>
          <cell r="DE21"/>
          <cell r="DF21"/>
          <cell r="DG21"/>
          <cell r="DH21"/>
          <cell r="DI21"/>
          <cell r="DJ21"/>
          <cell r="DK21"/>
          <cell r="DL21"/>
          <cell r="DM21"/>
          <cell r="DN21"/>
          <cell r="DO21"/>
          <cell r="DP21"/>
          <cell r="DQ21"/>
          <cell r="DR21"/>
          <cell r="DS21"/>
          <cell r="DT21"/>
          <cell r="DU21"/>
          <cell r="DV21"/>
          <cell r="DW21"/>
          <cell r="DX21"/>
          <cell r="DY21"/>
          <cell r="DZ21"/>
          <cell r="EA21"/>
          <cell r="EB21"/>
          <cell r="EC21"/>
          <cell r="ED21"/>
          <cell r="EE21">
            <v>-28618.289999999983</v>
          </cell>
          <cell r="EF21"/>
          <cell r="EG21"/>
          <cell r="EH21"/>
          <cell r="EI21"/>
          <cell r="EJ21">
            <v>7136.09</v>
          </cell>
          <cell r="EK21"/>
          <cell r="EL21"/>
          <cell r="EM21">
            <v>-21482.199999999983</v>
          </cell>
        </row>
        <row r="22">
          <cell r="A22" t="str">
            <v>ED4</v>
          </cell>
          <cell r="B22">
            <v>22</v>
          </cell>
          <cell r="C22"/>
          <cell r="D22"/>
          <cell r="E22">
            <v>91148.41</v>
          </cell>
          <cell r="F22">
            <v>7.0000000000000007E-2</v>
          </cell>
          <cell r="G22">
            <v>0</v>
          </cell>
          <cell r="H22">
            <v>0</v>
          </cell>
          <cell r="I22">
            <v>0</v>
          </cell>
          <cell r="J22">
            <v>-9005.91</v>
          </cell>
          <cell r="K22">
            <v>0</v>
          </cell>
          <cell r="L22">
            <v>7926.28</v>
          </cell>
          <cell r="M22">
            <v>-9322.49</v>
          </cell>
          <cell r="N22">
            <v>0</v>
          </cell>
          <cell r="O22">
            <v>0</v>
          </cell>
          <cell r="P22">
            <v>0</v>
          </cell>
          <cell r="Q22">
            <v>0</v>
          </cell>
          <cell r="R22">
            <v>-6209.909999999998</v>
          </cell>
          <cell r="S22">
            <v>0</v>
          </cell>
          <cell r="T22">
            <v>7926.28</v>
          </cell>
          <cell r="U22">
            <v>-7606.119999999999</v>
          </cell>
          <cell r="V22">
            <v>7.0000000000000007E-2</v>
          </cell>
          <cell r="W22">
            <v>90058.420000000013</v>
          </cell>
          <cell r="X22">
            <v>-65959.400000000009</v>
          </cell>
          <cell r="Y22">
            <v>0</v>
          </cell>
          <cell r="Z22">
            <v>-31705.14</v>
          </cell>
          <cell r="AA22">
            <v>0</v>
          </cell>
          <cell r="AB22">
            <v>0</v>
          </cell>
          <cell r="AC22">
            <v>0</v>
          </cell>
          <cell r="AD22">
            <v>0</v>
          </cell>
          <cell r="AE22">
            <v>-6209.87</v>
          </cell>
          <cell r="AF22">
            <v>0</v>
          </cell>
          <cell r="AG22">
            <v>7926.28</v>
          </cell>
          <cell r="AH22">
            <v>-5889.7100000000037</v>
          </cell>
          <cell r="AI22">
            <v>27959.489999999998</v>
          </cell>
          <cell r="AJ22">
            <v>90058.420000000013</v>
          </cell>
          <cell r="AK22">
            <v>-72169.270000000019</v>
          </cell>
          <cell r="AL22">
            <v>0</v>
          </cell>
          <cell r="AM22">
            <v>-23778.86</v>
          </cell>
          <cell r="AN22">
            <v>0</v>
          </cell>
          <cell r="AO22">
            <v>0</v>
          </cell>
          <cell r="AP22">
            <v>0</v>
          </cell>
          <cell r="AQ22">
            <v>0</v>
          </cell>
          <cell r="AR22">
            <v>-3656.5999999999995</v>
          </cell>
          <cell r="AS22">
            <v>0</v>
          </cell>
          <cell r="AT22">
            <v>7926.28</v>
          </cell>
          <cell r="AU22">
            <v>-1620.0300000000025</v>
          </cell>
          <cell r="AV22">
            <v>53492.46</v>
          </cell>
          <cell r="AW22">
            <v>90058.420000000013</v>
          </cell>
          <cell r="AX22">
            <v>-75825.87</v>
          </cell>
          <cell r="AY22">
            <v>0</v>
          </cell>
          <cell r="AZ22">
            <v>-15852.580000000002</v>
          </cell>
          <cell r="BA22">
            <v>0</v>
          </cell>
          <cell r="BB22">
            <v>0</v>
          </cell>
          <cell r="BC22">
            <v>0</v>
          </cell>
          <cell r="BD22">
            <v>0</v>
          </cell>
          <cell r="BE22">
            <v>-3656.5999999999995</v>
          </cell>
          <cell r="BF22">
            <v>0</v>
          </cell>
          <cell r="BG22">
            <v>7926.28</v>
          </cell>
          <cell r="BH22">
            <v>2649.6499999999951</v>
          </cell>
          <cell r="BI22">
            <v>53492.46</v>
          </cell>
          <cell r="BJ22">
            <v>90058.420000000013</v>
          </cell>
          <cell r="BK22">
            <v>-79482.47</v>
          </cell>
          <cell r="BL22">
            <v>0</v>
          </cell>
          <cell r="BM22">
            <v>-7926.3000000000029</v>
          </cell>
          <cell r="BN22">
            <v>0</v>
          </cell>
          <cell r="BO22">
            <v>0</v>
          </cell>
          <cell r="BP22">
            <v>0</v>
          </cell>
          <cell r="BQ22">
            <v>0</v>
          </cell>
          <cell r="BR22">
            <v>-3656.5999999999995</v>
          </cell>
          <cell r="BS22">
            <v>0</v>
          </cell>
          <cell r="BT22">
            <v>7926.28</v>
          </cell>
          <cell r="BU22">
            <v>6919.3299999999917</v>
          </cell>
          <cell r="BV22">
            <v>53492.46</v>
          </cell>
          <cell r="BW22">
            <v>90058.420000000013</v>
          </cell>
          <cell r="BX22">
            <v>-83139.070000000007</v>
          </cell>
          <cell r="BY22">
            <v>0</v>
          </cell>
          <cell r="BZ22">
            <v>-2.0000000004074536E-2</v>
          </cell>
          <cell r="CA22">
            <v>0</v>
          </cell>
          <cell r="CB22">
            <v>0</v>
          </cell>
          <cell r="CC22">
            <v>0</v>
          </cell>
          <cell r="CD22">
            <v>0</v>
          </cell>
          <cell r="CE22">
            <v>-3191.6699999999996</v>
          </cell>
          <cell r="CF22">
            <v>0</v>
          </cell>
          <cell r="CG22">
            <v>0.02</v>
          </cell>
          <cell r="CH22">
            <v>3727.6799999999967</v>
          </cell>
          <cell r="CI22">
            <v>53492.46</v>
          </cell>
          <cell r="CJ22">
            <v>90058.420000000013</v>
          </cell>
          <cell r="CK22">
            <v>-86330.739999999991</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cell r="DA22"/>
          <cell r="DB22"/>
          <cell r="DC22"/>
          <cell r="DD22"/>
          <cell r="DE22"/>
          <cell r="DF22"/>
          <cell r="DG22"/>
          <cell r="DH22"/>
          <cell r="DI22"/>
          <cell r="DJ22"/>
          <cell r="DK22"/>
          <cell r="DL22"/>
          <cell r="DM22"/>
          <cell r="DN22"/>
          <cell r="DO22"/>
          <cell r="DP22"/>
          <cell r="DQ22"/>
          <cell r="DR22"/>
          <cell r="DS22"/>
          <cell r="DT22"/>
          <cell r="DU22"/>
          <cell r="DV22"/>
          <cell r="DW22"/>
          <cell r="DX22"/>
          <cell r="DY22"/>
          <cell r="DZ22"/>
          <cell r="EA22"/>
          <cell r="EB22"/>
          <cell r="EC22"/>
          <cell r="ED22"/>
          <cell r="EE22">
            <v>958.8100000000004</v>
          </cell>
          <cell r="EF22"/>
          <cell r="EG22"/>
          <cell r="EH22"/>
          <cell r="EI22"/>
          <cell r="EJ22">
            <v>-8467.24</v>
          </cell>
          <cell r="EK22"/>
          <cell r="EL22">
            <v>7926.2900000000009</v>
          </cell>
          <cell r="EM22">
            <v>417.86000000001877</v>
          </cell>
        </row>
        <row r="23">
          <cell r="A23" t="str">
            <v>ED5</v>
          </cell>
          <cell r="B23">
            <v>23</v>
          </cell>
          <cell r="C23"/>
          <cell r="D23"/>
          <cell r="E23">
            <v>51262.05</v>
          </cell>
          <cell r="F23">
            <v>155200</v>
          </cell>
          <cell r="G23">
            <v>0</v>
          </cell>
          <cell r="H23">
            <v>0</v>
          </cell>
          <cell r="I23">
            <v>0</v>
          </cell>
          <cell r="J23">
            <v>-79128.95</v>
          </cell>
          <cell r="K23">
            <v>0</v>
          </cell>
          <cell r="L23">
            <v>0</v>
          </cell>
          <cell r="M23">
            <v>226724.44</v>
          </cell>
          <cell r="N23">
            <v>0</v>
          </cell>
          <cell r="O23">
            <v>0</v>
          </cell>
          <cell r="P23">
            <v>0</v>
          </cell>
          <cell r="Q23">
            <v>0</v>
          </cell>
          <cell r="R23">
            <v>-109233.85</v>
          </cell>
          <cell r="S23">
            <v>0</v>
          </cell>
          <cell r="T23">
            <v>0</v>
          </cell>
          <cell r="U23">
            <v>117490.59</v>
          </cell>
          <cell r="V23">
            <v>0</v>
          </cell>
          <cell r="W23">
            <v>341002.11</v>
          </cell>
          <cell r="X23">
            <v>-223511.52000000002</v>
          </cell>
          <cell r="Y23">
            <v>0</v>
          </cell>
          <cell r="Z23">
            <v>0</v>
          </cell>
          <cell r="AA23">
            <v>0</v>
          </cell>
          <cell r="AB23">
            <v>0</v>
          </cell>
          <cell r="AC23">
            <v>0</v>
          </cell>
          <cell r="AD23">
            <v>0</v>
          </cell>
          <cell r="AE23">
            <v>-82952.17</v>
          </cell>
          <cell r="AF23">
            <v>0</v>
          </cell>
          <cell r="AG23">
            <v>0</v>
          </cell>
          <cell r="AH23">
            <v>34538.42</v>
          </cell>
          <cell r="AI23">
            <v>83543.350000000006</v>
          </cell>
          <cell r="AJ23">
            <v>341002.11</v>
          </cell>
          <cell r="AK23">
            <v>-306463.69</v>
          </cell>
          <cell r="AL23">
            <v>0</v>
          </cell>
          <cell r="AM23">
            <v>0</v>
          </cell>
          <cell r="AN23">
            <v>0</v>
          </cell>
          <cell r="AO23">
            <v>0</v>
          </cell>
          <cell r="AP23">
            <v>0</v>
          </cell>
          <cell r="AQ23">
            <v>0</v>
          </cell>
          <cell r="AR23">
            <v>-34538.42</v>
          </cell>
          <cell r="AS23">
            <v>0</v>
          </cell>
          <cell r="AT23">
            <v>0</v>
          </cell>
          <cell r="AU23">
            <v>0</v>
          </cell>
          <cell r="AV23">
            <v>185802.11</v>
          </cell>
          <cell r="AW23">
            <v>341002.11</v>
          </cell>
          <cell r="AX23">
            <v>-341002.11</v>
          </cell>
          <cell r="AY23">
            <v>0</v>
          </cell>
          <cell r="AZ23">
            <v>0</v>
          </cell>
          <cell r="BA23">
            <v>0</v>
          </cell>
          <cell r="BB23">
            <v>0</v>
          </cell>
          <cell r="BC23">
            <v>0</v>
          </cell>
          <cell r="BD23">
            <v>0</v>
          </cell>
          <cell r="BE23">
            <v>0</v>
          </cell>
          <cell r="BF23">
            <v>0</v>
          </cell>
          <cell r="BG23">
            <v>0</v>
          </cell>
          <cell r="BH23">
            <v>0</v>
          </cell>
          <cell r="BI23">
            <v>341002.11</v>
          </cell>
          <cell r="BJ23">
            <v>341002.11</v>
          </cell>
          <cell r="BK23">
            <v>-341002.11</v>
          </cell>
          <cell r="BL23">
            <v>0</v>
          </cell>
          <cell r="BM23">
            <v>0</v>
          </cell>
          <cell r="BN23">
            <v>0</v>
          </cell>
          <cell r="BO23">
            <v>0</v>
          </cell>
          <cell r="BP23">
            <v>0</v>
          </cell>
          <cell r="BQ23">
            <v>0</v>
          </cell>
          <cell r="BR23">
            <v>0</v>
          </cell>
          <cell r="BS23">
            <v>0</v>
          </cell>
          <cell r="BT23">
            <v>0</v>
          </cell>
          <cell r="BU23">
            <v>0</v>
          </cell>
          <cell r="BV23">
            <v>341002.11</v>
          </cell>
          <cell r="BW23">
            <v>341002.11</v>
          </cell>
          <cell r="BX23">
            <v>-341002.11</v>
          </cell>
          <cell r="BY23">
            <v>0</v>
          </cell>
          <cell r="BZ23">
            <v>0</v>
          </cell>
          <cell r="CA23">
            <v>0</v>
          </cell>
          <cell r="CB23">
            <v>0</v>
          </cell>
          <cell r="CC23">
            <v>0</v>
          </cell>
          <cell r="CD23">
            <v>0</v>
          </cell>
          <cell r="CE23">
            <v>0</v>
          </cell>
          <cell r="CF23">
            <v>0</v>
          </cell>
          <cell r="CG23">
            <v>0</v>
          </cell>
          <cell r="CH23">
            <v>0</v>
          </cell>
          <cell r="CI23">
            <v>341002.11</v>
          </cell>
          <cell r="CJ23">
            <v>341002.11</v>
          </cell>
          <cell r="CK23">
            <v>-341002.11</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cell r="DA23"/>
          <cell r="DB23"/>
          <cell r="DC23"/>
          <cell r="DD23"/>
          <cell r="DE23"/>
          <cell r="DF23"/>
          <cell r="DG23"/>
          <cell r="DH23"/>
          <cell r="DI23"/>
          <cell r="DJ23"/>
          <cell r="DK23"/>
          <cell r="DL23"/>
          <cell r="DM23"/>
          <cell r="DN23"/>
          <cell r="DO23"/>
          <cell r="DP23"/>
          <cell r="DQ23"/>
          <cell r="DR23"/>
          <cell r="DS23"/>
          <cell r="DT23"/>
          <cell r="DU23"/>
          <cell r="DV23"/>
          <cell r="DW23"/>
          <cell r="DX23"/>
          <cell r="DY23"/>
          <cell r="DZ23"/>
          <cell r="EA23"/>
          <cell r="EB23"/>
          <cell r="EC23"/>
          <cell r="ED23"/>
          <cell r="EE23"/>
          <cell r="EF23"/>
          <cell r="EG23"/>
          <cell r="EH23"/>
          <cell r="EI23"/>
          <cell r="EJ23"/>
          <cell r="EK23"/>
          <cell r="EL23"/>
          <cell r="EM23"/>
        </row>
        <row r="24">
          <cell r="A24" t="str">
            <v>EX0</v>
          </cell>
          <cell r="B24">
            <v>24</v>
          </cell>
          <cell r="C24"/>
          <cell r="D24"/>
          <cell r="E24">
            <v>4749728.0599999996</v>
          </cell>
          <cell r="F24">
            <v>54068.83</v>
          </cell>
          <cell r="G24">
            <v>0</v>
          </cell>
          <cell r="H24">
            <v>0</v>
          </cell>
          <cell r="I24">
            <v>0</v>
          </cell>
          <cell r="J24">
            <v>0</v>
          </cell>
          <cell r="K24">
            <v>0</v>
          </cell>
          <cell r="L24">
            <v>0</v>
          </cell>
          <cell r="M24">
            <v>4803796.8899999997</v>
          </cell>
          <cell r="N24">
            <v>0</v>
          </cell>
          <cell r="O24">
            <v>0</v>
          </cell>
          <cell r="P24">
            <v>0</v>
          </cell>
          <cell r="Q24">
            <v>0</v>
          </cell>
          <cell r="R24">
            <v>0</v>
          </cell>
          <cell r="S24">
            <v>0</v>
          </cell>
          <cell r="T24">
            <v>0</v>
          </cell>
          <cell r="U24">
            <v>4803796.8899999997</v>
          </cell>
          <cell r="V24">
            <v>0</v>
          </cell>
          <cell r="W24">
            <v>4768926.71</v>
          </cell>
          <cell r="X24">
            <v>0</v>
          </cell>
          <cell r="Y24">
            <v>0</v>
          </cell>
          <cell r="Z24">
            <v>34870.18</v>
          </cell>
          <cell r="AA24">
            <v>0</v>
          </cell>
          <cell r="AB24">
            <v>0</v>
          </cell>
          <cell r="AC24">
            <v>0</v>
          </cell>
          <cell r="AD24">
            <v>0</v>
          </cell>
          <cell r="AE24">
            <v>0</v>
          </cell>
          <cell r="AF24">
            <v>0</v>
          </cell>
          <cell r="AG24">
            <v>0</v>
          </cell>
          <cell r="AH24">
            <v>4803796.8899999997</v>
          </cell>
          <cell r="AI24">
            <v>0</v>
          </cell>
          <cell r="AJ24">
            <v>4768926.71</v>
          </cell>
          <cell r="AK24">
            <v>0</v>
          </cell>
          <cell r="AL24">
            <v>0</v>
          </cell>
          <cell r="AM24">
            <v>34870.18</v>
          </cell>
          <cell r="AN24">
            <v>0</v>
          </cell>
          <cell r="AO24">
            <v>0</v>
          </cell>
          <cell r="AP24">
            <v>0</v>
          </cell>
          <cell r="AQ24">
            <v>0</v>
          </cell>
          <cell r="AR24">
            <v>0</v>
          </cell>
          <cell r="AS24">
            <v>0</v>
          </cell>
          <cell r="AT24">
            <v>0</v>
          </cell>
          <cell r="AU24">
            <v>4803796.8899999997</v>
          </cell>
          <cell r="AV24">
            <v>0</v>
          </cell>
          <cell r="AW24">
            <v>4768926.71</v>
          </cell>
          <cell r="AX24">
            <v>0</v>
          </cell>
          <cell r="AY24">
            <v>0</v>
          </cell>
          <cell r="AZ24">
            <v>34870.18</v>
          </cell>
          <cell r="BA24">
            <v>0</v>
          </cell>
          <cell r="BB24">
            <v>0</v>
          </cell>
          <cell r="BC24">
            <v>0</v>
          </cell>
          <cell r="BD24">
            <v>0</v>
          </cell>
          <cell r="BE24">
            <v>0</v>
          </cell>
          <cell r="BF24">
            <v>0</v>
          </cell>
          <cell r="BG24">
            <v>0</v>
          </cell>
          <cell r="BH24">
            <v>4803796.8899999997</v>
          </cell>
          <cell r="BI24">
            <v>0</v>
          </cell>
          <cell r="BJ24">
            <v>4768926.71</v>
          </cell>
          <cell r="BK24">
            <v>0</v>
          </cell>
          <cell r="BL24">
            <v>0</v>
          </cell>
          <cell r="BM24">
            <v>34870.18</v>
          </cell>
          <cell r="BN24">
            <v>0</v>
          </cell>
          <cell r="BO24">
            <v>0</v>
          </cell>
          <cell r="BP24">
            <v>0</v>
          </cell>
          <cell r="BQ24">
            <v>0</v>
          </cell>
          <cell r="BR24">
            <v>0</v>
          </cell>
          <cell r="BS24">
            <v>0</v>
          </cell>
          <cell r="BT24">
            <v>0</v>
          </cell>
          <cell r="BU24">
            <v>4803796.8899999997</v>
          </cell>
          <cell r="BV24">
            <v>0</v>
          </cell>
          <cell r="BW24">
            <v>4768926.71</v>
          </cell>
          <cell r="BX24">
            <v>0</v>
          </cell>
          <cell r="BY24">
            <v>0</v>
          </cell>
          <cell r="BZ24">
            <v>34870.18</v>
          </cell>
          <cell r="CA24">
            <v>0</v>
          </cell>
          <cell r="CB24">
            <v>0</v>
          </cell>
          <cell r="CC24">
            <v>0</v>
          </cell>
          <cell r="CD24">
            <v>0</v>
          </cell>
          <cell r="CE24">
            <v>0</v>
          </cell>
          <cell r="CF24">
            <v>0</v>
          </cell>
          <cell r="CG24">
            <v>0</v>
          </cell>
          <cell r="CH24">
            <v>4803796.8899999997</v>
          </cell>
          <cell r="CI24">
            <v>0</v>
          </cell>
          <cell r="CJ24">
            <v>4768926.71</v>
          </cell>
          <cell r="CK24">
            <v>0</v>
          </cell>
          <cell r="CL24">
            <v>0</v>
          </cell>
          <cell r="CM24">
            <v>34870.18</v>
          </cell>
          <cell r="CN24">
            <v>0</v>
          </cell>
          <cell r="CO24">
            <v>0</v>
          </cell>
          <cell r="CP24">
            <v>0</v>
          </cell>
          <cell r="CQ24">
            <v>0</v>
          </cell>
          <cell r="CR24">
            <v>0</v>
          </cell>
          <cell r="CS24">
            <v>0</v>
          </cell>
          <cell r="CT24">
            <v>0</v>
          </cell>
          <cell r="CU24">
            <v>0</v>
          </cell>
          <cell r="CV24">
            <v>0</v>
          </cell>
          <cell r="CW24">
            <v>0</v>
          </cell>
          <cell r="CX24">
            <v>0</v>
          </cell>
          <cell r="CY24">
            <v>0</v>
          </cell>
          <cell r="CZ24"/>
          <cell r="DA24"/>
          <cell r="DB24"/>
          <cell r="DC24"/>
          <cell r="DD24"/>
          <cell r="DE24"/>
          <cell r="DF24"/>
          <cell r="DG24"/>
          <cell r="DH24"/>
          <cell r="DI24"/>
          <cell r="DJ24"/>
          <cell r="DK24"/>
          <cell r="DL24"/>
          <cell r="DM24"/>
          <cell r="DN24"/>
          <cell r="DO24"/>
          <cell r="DP24"/>
          <cell r="DQ24"/>
          <cell r="DR24"/>
          <cell r="DS24"/>
          <cell r="DT24"/>
          <cell r="DU24"/>
          <cell r="DV24"/>
          <cell r="DW24"/>
          <cell r="DX24"/>
          <cell r="DY24"/>
          <cell r="DZ24"/>
          <cell r="EA24"/>
          <cell r="EB24"/>
          <cell r="EC24"/>
          <cell r="ED24"/>
          <cell r="EE24">
            <v>4584353.1799999988</v>
          </cell>
          <cell r="EF24"/>
          <cell r="EG24"/>
          <cell r="EH24"/>
          <cell r="EI24"/>
          <cell r="EJ24"/>
          <cell r="EK24"/>
          <cell r="EL24"/>
          <cell r="EM24">
            <v>4584353.1799999988</v>
          </cell>
        </row>
        <row r="25">
          <cell r="A25" t="str">
            <v>EX1</v>
          </cell>
          <cell r="B25">
            <v>25</v>
          </cell>
          <cell r="C25"/>
          <cell r="D25"/>
          <cell r="E25">
            <v>34505495.840000004</v>
          </cell>
          <cell r="F25">
            <v>423029.41</v>
          </cell>
          <cell r="G25">
            <v>0</v>
          </cell>
          <cell r="H25">
            <v>-61584.909999999996</v>
          </cell>
          <cell r="I25">
            <v>0</v>
          </cell>
          <cell r="J25">
            <v>-907531.05</v>
          </cell>
          <cell r="K25">
            <v>7688.7599999999993</v>
          </cell>
          <cell r="L25">
            <v>-8728.19</v>
          </cell>
          <cell r="M25">
            <v>33958369.859999999</v>
          </cell>
          <cell r="N25">
            <v>0</v>
          </cell>
          <cell r="O25">
            <v>0</v>
          </cell>
          <cell r="P25">
            <v>0</v>
          </cell>
          <cell r="Q25">
            <v>-820.02</v>
          </cell>
          <cell r="R25">
            <v>-913330.79</v>
          </cell>
          <cell r="S25">
            <v>8407.25</v>
          </cell>
          <cell r="T25">
            <v>-8728.19</v>
          </cell>
          <cell r="U25">
            <v>33043898.109999999</v>
          </cell>
          <cell r="V25">
            <v>9181427.7200000007</v>
          </cell>
          <cell r="W25">
            <v>55020666.459999986</v>
          </cell>
          <cell r="X25">
            <v>-21790942.919999994</v>
          </cell>
          <cell r="Y25">
            <v>-362252.62000000005</v>
          </cell>
          <cell r="Z25">
            <v>349127.41</v>
          </cell>
          <cell r="AA25">
            <v>173593.42</v>
          </cell>
          <cell r="AB25">
            <v>0</v>
          </cell>
          <cell r="AC25">
            <v>0</v>
          </cell>
          <cell r="AD25">
            <v>-802.15000000000009</v>
          </cell>
          <cell r="AE25">
            <v>-915048.8600000001</v>
          </cell>
          <cell r="AF25">
            <v>8407.25</v>
          </cell>
          <cell r="AG25">
            <v>-8728.19</v>
          </cell>
          <cell r="AH25">
            <v>32301319.579999994</v>
          </cell>
          <cell r="AI25">
            <v>9181427.7200000007</v>
          </cell>
          <cell r="AJ25">
            <v>55020666.459999986</v>
          </cell>
          <cell r="AK25">
            <v>-22705900.730000004</v>
          </cell>
          <cell r="AL25">
            <v>-353845.37000000005</v>
          </cell>
          <cell r="AM25">
            <v>340399.22</v>
          </cell>
          <cell r="AN25">
            <v>2033387.39</v>
          </cell>
          <cell r="AO25">
            <v>0</v>
          </cell>
          <cell r="AP25">
            <v>0</v>
          </cell>
          <cell r="AQ25">
            <v>-784.29000000000008</v>
          </cell>
          <cell r="AR25">
            <v>-937100.79999999993</v>
          </cell>
          <cell r="AS25">
            <v>8407.25</v>
          </cell>
          <cell r="AT25">
            <v>-8728.19</v>
          </cell>
          <cell r="AU25">
            <v>33396500.940000005</v>
          </cell>
          <cell r="AV25">
            <v>9181427.7200000007</v>
          </cell>
          <cell r="AW25">
            <v>57053160.649999984</v>
          </cell>
          <cell r="AX25">
            <v>-23642892.619999994</v>
          </cell>
          <cell r="AY25">
            <v>-345438.12</v>
          </cell>
          <cell r="AZ25">
            <v>331671.02999999997</v>
          </cell>
          <cell r="BA25">
            <v>1085946.57</v>
          </cell>
          <cell r="BB25">
            <v>0</v>
          </cell>
          <cell r="BC25">
            <v>0</v>
          </cell>
          <cell r="BD25">
            <v>-766.43000000000006</v>
          </cell>
          <cell r="BE25">
            <v>-968276.29</v>
          </cell>
          <cell r="BF25">
            <v>8407.25</v>
          </cell>
          <cell r="BG25">
            <v>-8728.19</v>
          </cell>
          <cell r="BH25">
            <v>33513083.849999994</v>
          </cell>
          <cell r="BI25">
            <v>9181427.7200000007</v>
          </cell>
          <cell r="BJ25">
            <v>58138214.019999981</v>
          </cell>
          <cell r="BK25">
            <v>-24611042.139999997</v>
          </cell>
          <cell r="BL25">
            <v>-337030.87000000005</v>
          </cell>
          <cell r="BM25">
            <v>322942.83999999997</v>
          </cell>
          <cell r="BN25">
            <v>1285329.49</v>
          </cell>
          <cell r="BO25">
            <v>0</v>
          </cell>
          <cell r="BP25">
            <v>0</v>
          </cell>
          <cell r="BQ25">
            <v>-748.56000000000006</v>
          </cell>
          <cell r="BR25">
            <v>-990415.35000000009</v>
          </cell>
          <cell r="BS25">
            <v>8407.25</v>
          </cell>
          <cell r="BT25">
            <v>-8728.19</v>
          </cell>
          <cell r="BU25">
            <v>33806928.490000002</v>
          </cell>
          <cell r="BV25">
            <v>9181427.7200000007</v>
          </cell>
          <cell r="BW25">
            <v>59422650.309999987</v>
          </cell>
          <cell r="BX25">
            <v>-25601312.850000001</v>
          </cell>
          <cell r="BY25">
            <v>-328623.62000000005</v>
          </cell>
          <cell r="BZ25">
            <v>314214.64999999997</v>
          </cell>
          <cell r="CA25">
            <v>1333936.6399999999</v>
          </cell>
          <cell r="CB25">
            <v>0</v>
          </cell>
          <cell r="CC25">
            <v>0</v>
          </cell>
          <cell r="CD25">
            <v>-730.69</v>
          </cell>
          <cell r="CE25">
            <v>-1015783.08</v>
          </cell>
          <cell r="CF25">
            <v>8407.25</v>
          </cell>
          <cell r="CG25">
            <v>-8728.19</v>
          </cell>
          <cell r="CH25">
            <v>34124030.420000002</v>
          </cell>
          <cell r="CI25">
            <v>9275709.9800000004</v>
          </cell>
          <cell r="CJ25">
            <v>60755693.749999985</v>
          </cell>
          <cell r="CK25">
            <v>-26616933.420000002</v>
          </cell>
          <cell r="CL25">
            <v>-320216.37</v>
          </cell>
          <cell r="CM25">
            <v>305486.45999999996</v>
          </cell>
          <cell r="CN25">
            <v>0</v>
          </cell>
          <cell r="CO25">
            <v>0</v>
          </cell>
          <cell r="CP25">
            <v>166916.75</v>
          </cell>
          <cell r="CQ25">
            <v>0</v>
          </cell>
          <cell r="CR25">
            <v>1955180.18</v>
          </cell>
          <cell r="CS25">
            <v>0</v>
          </cell>
          <cell r="CT25">
            <v>1044179.4</v>
          </cell>
          <cell r="CU25">
            <v>0</v>
          </cell>
          <cell r="CV25">
            <v>1235893.74</v>
          </cell>
          <cell r="CW25">
            <v>0</v>
          </cell>
          <cell r="CX25">
            <v>1282631.3899999999</v>
          </cell>
          <cell r="CY25">
            <v>0</v>
          </cell>
          <cell r="CZ25"/>
          <cell r="DA25"/>
          <cell r="DB25"/>
          <cell r="DC25"/>
          <cell r="DD25"/>
          <cell r="DE25"/>
          <cell r="DF25"/>
          <cell r="DG25"/>
          <cell r="DH25"/>
          <cell r="DI25"/>
          <cell r="DJ25"/>
          <cell r="DK25"/>
          <cell r="DL25"/>
          <cell r="DM25"/>
          <cell r="DN25"/>
          <cell r="DO25"/>
          <cell r="DP25"/>
          <cell r="DQ25"/>
          <cell r="DR25"/>
          <cell r="DS25"/>
          <cell r="DT25"/>
          <cell r="DU25"/>
          <cell r="DV25"/>
          <cell r="DW25"/>
          <cell r="DX25"/>
          <cell r="DY25"/>
          <cell r="DZ25"/>
          <cell r="EA25"/>
          <cell r="EB25"/>
          <cell r="EC25"/>
          <cell r="ED25"/>
          <cell r="EE25">
            <v>33718738.829999991</v>
          </cell>
          <cell r="EF25">
            <v>331000.2</v>
          </cell>
          <cell r="EG25"/>
          <cell r="EH25"/>
          <cell r="EI25">
            <v>-1205.7900000000009</v>
          </cell>
          <cell r="EJ25">
            <v>-914610.20000000019</v>
          </cell>
          <cell r="EK25">
            <v>5343.0599999999995</v>
          </cell>
          <cell r="EL25">
            <v>-8728.19</v>
          </cell>
          <cell r="EM25">
            <v>33130537.909999996</v>
          </cell>
        </row>
        <row r="26">
          <cell r="A26" t="str">
            <v>EX2</v>
          </cell>
          <cell r="B26">
            <v>26</v>
          </cell>
          <cell r="C26"/>
          <cell r="D26"/>
          <cell r="E26">
            <v>6125816.5399999991</v>
          </cell>
          <cell r="F26">
            <v>3403432.51</v>
          </cell>
          <cell r="G26">
            <v>0</v>
          </cell>
          <cell r="H26">
            <v>0</v>
          </cell>
          <cell r="I26">
            <v>0</v>
          </cell>
          <cell r="J26">
            <v>-1169207.44</v>
          </cell>
          <cell r="K26">
            <v>10174.279999999999</v>
          </cell>
          <cell r="L26">
            <v>1686.29</v>
          </cell>
          <cell r="M26">
            <v>8371902.1799999997</v>
          </cell>
          <cell r="N26">
            <v>3847521.6</v>
          </cell>
          <cell r="O26">
            <v>0</v>
          </cell>
          <cell r="P26">
            <v>0</v>
          </cell>
          <cell r="Q26">
            <v>-191.17999999999998</v>
          </cell>
          <cell r="R26">
            <v>-1466677.36</v>
          </cell>
          <cell r="S26">
            <v>10174.279999999999</v>
          </cell>
          <cell r="T26">
            <v>1686.29</v>
          </cell>
          <cell r="U26">
            <v>10764415.809999999</v>
          </cell>
          <cell r="V26">
            <v>859861.43</v>
          </cell>
          <cell r="W26">
            <v>20347195.91</v>
          </cell>
          <cell r="X26">
            <v>-6679021.6900000004</v>
          </cell>
          <cell r="Y26">
            <v>-213.80999999999472</v>
          </cell>
          <cell r="Z26">
            <v>-6745.130000000001</v>
          </cell>
          <cell r="AA26">
            <v>2897117.18</v>
          </cell>
          <cell r="AB26">
            <v>0</v>
          </cell>
          <cell r="AC26">
            <v>0</v>
          </cell>
          <cell r="AD26">
            <v>-159.39999999999998</v>
          </cell>
          <cell r="AE26">
            <v>-1736540.6999999997</v>
          </cell>
          <cell r="AF26">
            <v>106.90999999999477</v>
          </cell>
          <cell r="AG26">
            <v>1686.29</v>
          </cell>
          <cell r="AH26">
            <v>11926626.09</v>
          </cell>
          <cell r="AI26">
            <v>1533230.29</v>
          </cell>
          <cell r="AJ26">
            <v>20347195.91</v>
          </cell>
          <cell r="AK26">
            <v>-8415404.0800000001</v>
          </cell>
          <cell r="AL26">
            <v>-106.89999999999998</v>
          </cell>
          <cell r="AM26">
            <v>-5058.84</v>
          </cell>
          <cell r="AN26">
            <v>880758.98</v>
          </cell>
          <cell r="AO26">
            <v>0</v>
          </cell>
          <cell r="AP26">
            <v>0</v>
          </cell>
          <cell r="AQ26">
            <v>-127.63</v>
          </cell>
          <cell r="AR26">
            <v>-1884168.3799999997</v>
          </cell>
          <cell r="AS26">
            <v>106.89999999999998</v>
          </cell>
          <cell r="AT26">
            <v>1686.29</v>
          </cell>
          <cell r="AU26">
            <v>10924882.25</v>
          </cell>
          <cell r="AV26">
            <v>1945573.9</v>
          </cell>
          <cell r="AW26">
            <v>21227637.18</v>
          </cell>
          <cell r="AX26">
            <v>-10299382.379999999</v>
          </cell>
          <cell r="AY26">
            <v>0</v>
          </cell>
          <cell r="AZ26">
            <v>-3372.5499999999993</v>
          </cell>
          <cell r="BA26">
            <v>1634984.29</v>
          </cell>
          <cell r="BB26">
            <v>0</v>
          </cell>
          <cell r="BC26">
            <v>0</v>
          </cell>
          <cell r="BD26">
            <v>-95.859999999999985</v>
          </cell>
          <cell r="BE26">
            <v>-1922066.8399999999</v>
          </cell>
          <cell r="BF26">
            <v>0</v>
          </cell>
          <cell r="BG26">
            <v>1686.29</v>
          </cell>
          <cell r="BH26">
            <v>10639390.129999999</v>
          </cell>
          <cell r="BI26">
            <v>1945573.9</v>
          </cell>
          <cell r="BJ26">
            <v>22862303.759999998</v>
          </cell>
          <cell r="BK26">
            <v>-12221227.370000001</v>
          </cell>
          <cell r="BL26">
            <v>0</v>
          </cell>
          <cell r="BM26">
            <v>-1686.2599999999984</v>
          </cell>
          <cell r="BN26">
            <v>1910024.26</v>
          </cell>
          <cell r="BO26">
            <v>0</v>
          </cell>
          <cell r="BP26">
            <v>0</v>
          </cell>
          <cell r="BQ26">
            <v>-64.09</v>
          </cell>
          <cell r="BR26">
            <v>-1884132.5099999998</v>
          </cell>
          <cell r="BS26">
            <v>0</v>
          </cell>
          <cell r="BT26">
            <v>1686.26</v>
          </cell>
          <cell r="BU26">
            <v>10666904.050000001</v>
          </cell>
          <cell r="BV26">
            <v>4975672.9799999995</v>
          </cell>
          <cell r="BW26">
            <v>24772010.309999999</v>
          </cell>
          <cell r="BX26">
            <v>-14105106.26</v>
          </cell>
          <cell r="BY26">
            <v>0</v>
          </cell>
          <cell r="BZ26">
            <v>0</v>
          </cell>
          <cell r="CA26">
            <v>1978748.84</v>
          </cell>
          <cell r="CB26">
            <v>0</v>
          </cell>
          <cell r="CC26">
            <v>0</v>
          </cell>
          <cell r="CD26">
            <v>-32.319999999999986</v>
          </cell>
          <cell r="CE26">
            <v>-1961166.9499999997</v>
          </cell>
          <cell r="CF26">
            <v>0</v>
          </cell>
          <cell r="CG26">
            <v>0</v>
          </cell>
          <cell r="CH26">
            <v>10684453.619999999</v>
          </cell>
          <cell r="CI26">
            <v>6149496.8999999985</v>
          </cell>
          <cell r="CJ26">
            <v>26750540.789999999</v>
          </cell>
          <cell r="CK26">
            <v>-16066087.17</v>
          </cell>
          <cell r="CL26">
            <v>0</v>
          </cell>
          <cell r="CM26">
            <v>0</v>
          </cell>
          <cell r="CN26">
            <v>3699540</v>
          </cell>
          <cell r="CO26">
            <v>0</v>
          </cell>
          <cell r="CP26">
            <v>2785689.6000000001</v>
          </cell>
          <cell r="CQ26">
            <v>0</v>
          </cell>
          <cell r="CR26">
            <v>846883.64</v>
          </cell>
          <cell r="CS26">
            <v>0</v>
          </cell>
          <cell r="CT26">
            <v>1572100.28</v>
          </cell>
          <cell r="CU26">
            <v>0</v>
          </cell>
          <cell r="CV26">
            <v>1836561.78</v>
          </cell>
          <cell r="CW26">
            <v>0</v>
          </cell>
          <cell r="CX26">
            <v>1902643.12</v>
          </cell>
          <cell r="CY26">
            <v>0</v>
          </cell>
          <cell r="CZ26"/>
          <cell r="DA26"/>
          <cell r="DB26"/>
          <cell r="DC26"/>
          <cell r="DD26"/>
          <cell r="DE26"/>
          <cell r="DF26"/>
          <cell r="DG26"/>
          <cell r="DH26"/>
          <cell r="DI26"/>
          <cell r="DJ26"/>
          <cell r="DK26"/>
          <cell r="DL26"/>
          <cell r="DM26"/>
          <cell r="DN26"/>
          <cell r="DO26"/>
          <cell r="DP26"/>
          <cell r="DQ26"/>
          <cell r="DR26"/>
          <cell r="DS26"/>
          <cell r="DT26"/>
          <cell r="DU26"/>
          <cell r="DV26"/>
          <cell r="DW26"/>
          <cell r="DX26"/>
          <cell r="DY26"/>
          <cell r="DZ26"/>
          <cell r="EA26"/>
          <cell r="EB26"/>
          <cell r="EC26"/>
          <cell r="ED26"/>
          <cell r="EE26">
            <v>5532558.9699999988</v>
          </cell>
          <cell r="EF26">
            <v>1085680.6599999999</v>
          </cell>
          <cell r="EG26"/>
          <cell r="EH26"/>
          <cell r="EI26"/>
          <cell r="EJ26">
            <v>-1079489.4100000001</v>
          </cell>
          <cell r="EK26">
            <v>10174.299999999999</v>
          </cell>
          <cell r="EL26">
            <v>1686.29</v>
          </cell>
          <cell r="EM26">
            <v>5550610.8099999996</v>
          </cell>
        </row>
        <row r="27">
          <cell r="A27" t="str">
            <v>EX3</v>
          </cell>
          <cell r="B27">
            <v>27</v>
          </cell>
          <cell r="C27"/>
          <cell r="D27"/>
          <cell r="E27">
            <v>1641279.6399999997</v>
          </cell>
          <cell r="F27">
            <v>497259.01</v>
          </cell>
          <cell r="G27">
            <v>0</v>
          </cell>
          <cell r="H27">
            <v>0</v>
          </cell>
          <cell r="I27">
            <v>-146.52000000000001</v>
          </cell>
          <cell r="J27">
            <v>-358447.84</v>
          </cell>
          <cell r="K27">
            <v>0</v>
          </cell>
          <cell r="L27">
            <v>13893.51</v>
          </cell>
          <cell r="M27">
            <v>1793837.8</v>
          </cell>
          <cell r="N27">
            <v>322400</v>
          </cell>
          <cell r="O27">
            <v>0</v>
          </cell>
          <cell r="P27">
            <v>0</v>
          </cell>
          <cell r="Q27">
            <v>-1181.94</v>
          </cell>
          <cell r="R27">
            <v>-371352.20999999996</v>
          </cell>
          <cell r="S27">
            <v>0</v>
          </cell>
          <cell r="T27">
            <v>13893.51</v>
          </cell>
          <cell r="U27">
            <v>1757597.1600000001</v>
          </cell>
          <cell r="V27">
            <v>308669.36</v>
          </cell>
          <cell r="W27">
            <v>4524910.33</v>
          </cell>
          <cell r="X27">
            <v>-2370220.3699999996</v>
          </cell>
          <cell r="Y27">
            <v>0</v>
          </cell>
          <cell r="Z27">
            <v>-55574.050000000017</v>
          </cell>
          <cell r="AA27">
            <v>343070</v>
          </cell>
          <cell r="AB27">
            <v>0</v>
          </cell>
          <cell r="AC27">
            <v>0</v>
          </cell>
          <cell r="AD27">
            <v>-1026.81</v>
          </cell>
          <cell r="AE27">
            <v>-363693.53</v>
          </cell>
          <cell r="AF27">
            <v>0</v>
          </cell>
          <cell r="AG27">
            <v>13893.51</v>
          </cell>
          <cell r="AH27">
            <v>1749840.33</v>
          </cell>
          <cell r="AI27">
            <v>716439.73</v>
          </cell>
          <cell r="AJ27">
            <v>4524910.33</v>
          </cell>
          <cell r="AK27">
            <v>-2733389.46</v>
          </cell>
          <cell r="AL27">
            <v>0</v>
          </cell>
          <cell r="AM27">
            <v>-41680.540000000023</v>
          </cell>
          <cell r="AN27">
            <v>348559.12</v>
          </cell>
          <cell r="AO27">
            <v>0</v>
          </cell>
          <cell r="AP27">
            <v>0</v>
          </cell>
          <cell r="AQ27">
            <v>-871.69</v>
          </cell>
          <cell r="AR27">
            <v>-354756.87000000005</v>
          </cell>
          <cell r="AS27">
            <v>0</v>
          </cell>
          <cell r="AT27">
            <v>13893.51</v>
          </cell>
          <cell r="AU27">
            <v>1756664.4</v>
          </cell>
          <cell r="AV27">
            <v>1150069.8999999999</v>
          </cell>
          <cell r="AW27">
            <v>4871918.2</v>
          </cell>
          <cell r="AX27">
            <v>-3087466.77</v>
          </cell>
          <cell r="AY27">
            <v>0</v>
          </cell>
          <cell r="AZ27">
            <v>-27787.030000000028</v>
          </cell>
          <cell r="BA27">
            <v>354833.19</v>
          </cell>
          <cell r="BB27">
            <v>0</v>
          </cell>
          <cell r="BC27">
            <v>0</v>
          </cell>
          <cell r="BD27">
            <v>-716.56</v>
          </cell>
          <cell r="BE27">
            <v>-356292.62999999995</v>
          </cell>
          <cell r="BF27">
            <v>0</v>
          </cell>
          <cell r="BG27">
            <v>13893.51</v>
          </cell>
          <cell r="BH27">
            <v>1768381.9100000001</v>
          </cell>
          <cell r="BI27">
            <v>1150069.8999999999</v>
          </cell>
          <cell r="BJ27">
            <v>5225200.1400000006</v>
          </cell>
          <cell r="BK27">
            <v>-3442924.7100000004</v>
          </cell>
          <cell r="BL27">
            <v>0</v>
          </cell>
          <cell r="BM27">
            <v>-13893.520000000033</v>
          </cell>
          <cell r="BN27">
            <v>361220.18</v>
          </cell>
          <cell r="BO27">
            <v>0</v>
          </cell>
          <cell r="BP27">
            <v>0</v>
          </cell>
          <cell r="BQ27">
            <v>-561.44000000000005</v>
          </cell>
          <cell r="BR27">
            <v>-354136.12000000005</v>
          </cell>
          <cell r="BS27">
            <v>0</v>
          </cell>
          <cell r="BT27">
            <v>13893.51</v>
          </cell>
          <cell r="BU27">
            <v>1788798.04</v>
          </cell>
          <cell r="BV27">
            <v>1484857.44</v>
          </cell>
          <cell r="BW27">
            <v>5584869.0700000003</v>
          </cell>
          <cell r="BX27">
            <v>-3796071.0199999996</v>
          </cell>
          <cell r="BY27">
            <v>0</v>
          </cell>
          <cell r="BZ27">
            <v>-1.0000000038417056E-2</v>
          </cell>
          <cell r="CA27">
            <v>368083.37</v>
          </cell>
          <cell r="CB27">
            <v>0</v>
          </cell>
          <cell r="CC27">
            <v>0</v>
          </cell>
          <cell r="CD27">
            <v>-406.30999999999995</v>
          </cell>
          <cell r="CE27">
            <v>-342232.31</v>
          </cell>
          <cell r="CF27">
            <v>0</v>
          </cell>
          <cell r="CG27">
            <v>0.01</v>
          </cell>
          <cell r="CH27">
            <v>1814242.7999999996</v>
          </cell>
          <cell r="CI27">
            <v>2345036.4699999997</v>
          </cell>
          <cell r="CJ27">
            <v>5951401.1900000004</v>
          </cell>
          <cell r="CK27">
            <v>-4137158.3899999992</v>
          </cell>
          <cell r="CL27">
            <v>0</v>
          </cell>
          <cell r="CM27">
            <v>-2.9103830456733704E-11</v>
          </cell>
          <cell r="CN27">
            <v>310000</v>
          </cell>
          <cell r="CO27">
            <v>0</v>
          </cell>
          <cell r="CP27">
            <v>329875</v>
          </cell>
          <cell r="CQ27">
            <v>0</v>
          </cell>
          <cell r="CR27">
            <v>335153</v>
          </cell>
          <cell r="CS27">
            <v>0</v>
          </cell>
          <cell r="CT27">
            <v>341185.75</v>
          </cell>
          <cell r="CU27">
            <v>0</v>
          </cell>
          <cell r="CV27">
            <v>347327.1</v>
          </cell>
          <cell r="CW27">
            <v>0</v>
          </cell>
          <cell r="CX27">
            <v>353926.31</v>
          </cell>
          <cell r="CY27">
            <v>0</v>
          </cell>
          <cell r="CZ27"/>
          <cell r="DA27"/>
          <cell r="DB27"/>
          <cell r="DC27"/>
          <cell r="DD27"/>
          <cell r="DE27"/>
          <cell r="DF27"/>
          <cell r="DG27"/>
          <cell r="DH27"/>
          <cell r="DI27"/>
          <cell r="DJ27"/>
          <cell r="DK27"/>
          <cell r="DL27"/>
          <cell r="DM27"/>
          <cell r="DN27"/>
          <cell r="DO27"/>
          <cell r="DP27"/>
          <cell r="DQ27"/>
          <cell r="DR27"/>
          <cell r="DS27"/>
          <cell r="DT27"/>
          <cell r="DU27"/>
          <cell r="DV27"/>
          <cell r="DW27"/>
          <cell r="DX27"/>
          <cell r="DY27"/>
          <cell r="DZ27"/>
          <cell r="EA27"/>
          <cell r="EB27"/>
          <cell r="EC27"/>
          <cell r="ED27"/>
          <cell r="EE27">
            <v>1593547.4100000001</v>
          </cell>
          <cell r="EF27">
            <v>397200.24</v>
          </cell>
          <cell r="EG27"/>
          <cell r="EH27"/>
          <cell r="EI27"/>
          <cell r="EJ27">
            <v>-374917.61000000004</v>
          </cell>
          <cell r="EK27"/>
          <cell r="EL27">
            <v>13893.51</v>
          </cell>
          <cell r="EM27">
            <v>1629723.5500000005</v>
          </cell>
        </row>
        <row r="28">
          <cell r="A28" t="str">
            <v>EX4</v>
          </cell>
          <cell r="B28">
            <v>28</v>
          </cell>
          <cell r="C28"/>
          <cell r="D28"/>
          <cell r="E28">
            <v>2639642.4000000004</v>
          </cell>
          <cell r="F28">
            <v>2389951.2800000003</v>
          </cell>
          <cell r="G28">
            <v>0</v>
          </cell>
          <cell r="H28">
            <v>0</v>
          </cell>
          <cell r="I28">
            <v>-4406.3099999999995</v>
          </cell>
          <cell r="J28">
            <v>-1703055.93</v>
          </cell>
          <cell r="K28">
            <v>0</v>
          </cell>
          <cell r="L28">
            <v>0</v>
          </cell>
          <cell r="M28">
            <v>3322131.4400000004</v>
          </cell>
          <cell r="N28">
            <v>2771673.05</v>
          </cell>
          <cell r="O28">
            <v>0</v>
          </cell>
          <cell r="P28">
            <v>0</v>
          </cell>
          <cell r="Q28">
            <v>-1673.1599999999999</v>
          </cell>
          <cell r="R28">
            <v>-2203209.7600000002</v>
          </cell>
          <cell r="S28">
            <v>0</v>
          </cell>
          <cell r="T28">
            <v>0</v>
          </cell>
          <cell r="U28">
            <v>3888921.57</v>
          </cell>
          <cell r="V28">
            <v>2165146.2500000005</v>
          </cell>
          <cell r="W28">
            <v>13564424.399999999</v>
          </cell>
          <cell r="X28">
            <v>-6881478.9199999999</v>
          </cell>
          <cell r="Y28">
            <v>0</v>
          </cell>
          <cell r="Z28">
            <v>0</v>
          </cell>
          <cell r="AA28">
            <v>2796020.5</v>
          </cell>
          <cell r="AB28">
            <v>0</v>
          </cell>
          <cell r="AC28">
            <v>0</v>
          </cell>
          <cell r="AD28">
            <v>-253.36999999999989</v>
          </cell>
          <cell r="AE28">
            <v>-2480241.5900000003</v>
          </cell>
          <cell r="AF28">
            <v>0</v>
          </cell>
          <cell r="AG28">
            <v>0</v>
          </cell>
          <cell r="AH28">
            <v>4204447.1099999994</v>
          </cell>
          <cell r="AI28">
            <v>3883052.3000000007</v>
          </cell>
          <cell r="AJ28">
            <v>13564424.399999999</v>
          </cell>
          <cell r="AK28">
            <v>-9359977.2899999991</v>
          </cell>
          <cell r="AL28">
            <v>0</v>
          </cell>
          <cell r="AM28">
            <v>0</v>
          </cell>
          <cell r="AN28">
            <v>2840756.83</v>
          </cell>
          <cell r="AO28">
            <v>0</v>
          </cell>
          <cell r="AP28">
            <v>0</v>
          </cell>
          <cell r="AQ28">
            <v>0</v>
          </cell>
          <cell r="AR28">
            <v>-2817950.8299999996</v>
          </cell>
          <cell r="AS28">
            <v>0</v>
          </cell>
          <cell r="AT28">
            <v>0</v>
          </cell>
          <cell r="AU28">
            <v>4227253.1100000003</v>
          </cell>
          <cell r="AV28">
            <v>5605281.7000000011</v>
          </cell>
          <cell r="AW28">
            <v>16405181.229999999</v>
          </cell>
          <cell r="AX28">
            <v>-12177928.120000001</v>
          </cell>
          <cell r="AY28">
            <v>0</v>
          </cell>
          <cell r="AZ28">
            <v>0</v>
          </cell>
          <cell r="BA28">
            <v>2891890.46</v>
          </cell>
          <cell r="BB28">
            <v>0</v>
          </cell>
          <cell r="BC28">
            <v>0</v>
          </cell>
          <cell r="BD28">
            <v>0</v>
          </cell>
          <cell r="BE28">
            <v>-2822853.0399999996</v>
          </cell>
          <cell r="BF28">
            <v>0</v>
          </cell>
          <cell r="BG28">
            <v>0</v>
          </cell>
          <cell r="BH28">
            <v>4296290.53</v>
          </cell>
          <cell r="BI28">
            <v>7996730.8500000006</v>
          </cell>
          <cell r="BJ28">
            <v>19297071.689999998</v>
          </cell>
          <cell r="BK28">
            <v>-15000781.159999998</v>
          </cell>
          <cell r="BL28">
            <v>0</v>
          </cell>
          <cell r="BM28">
            <v>0</v>
          </cell>
          <cell r="BN28">
            <v>2943944.49</v>
          </cell>
          <cell r="BO28">
            <v>0</v>
          </cell>
          <cell r="BP28">
            <v>0</v>
          </cell>
          <cell r="BQ28">
            <v>0</v>
          </cell>
          <cell r="BR28">
            <v>-2867543.2600000002</v>
          </cell>
          <cell r="BS28">
            <v>0</v>
          </cell>
          <cell r="BT28">
            <v>0</v>
          </cell>
          <cell r="BU28">
            <v>4372691.7600000007</v>
          </cell>
          <cell r="BV28">
            <v>10768403.899999999</v>
          </cell>
          <cell r="BW28">
            <v>22241016.179999996</v>
          </cell>
          <cell r="BX28">
            <v>-17868324.419999998</v>
          </cell>
          <cell r="BY28">
            <v>0</v>
          </cell>
          <cell r="BZ28">
            <v>0</v>
          </cell>
          <cell r="CA28">
            <v>2999879.42</v>
          </cell>
          <cell r="CB28">
            <v>0</v>
          </cell>
          <cell r="CC28">
            <v>0</v>
          </cell>
          <cell r="CD28">
            <v>0</v>
          </cell>
          <cell r="CE28">
            <v>-2918717.6700000004</v>
          </cell>
          <cell r="CF28">
            <v>0</v>
          </cell>
          <cell r="CG28">
            <v>0</v>
          </cell>
          <cell r="CH28">
            <v>4453853.51</v>
          </cell>
          <cell r="CI28">
            <v>13564424.399999999</v>
          </cell>
          <cell r="CJ28">
            <v>25240895.599999998</v>
          </cell>
          <cell r="CK28">
            <v>-20787042.089999996</v>
          </cell>
          <cell r="CL28">
            <v>0</v>
          </cell>
          <cell r="CM28">
            <v>0</v>
          </cell>
          <cell r="CN28">
            <v>2665070.2400000002</v>
          </cell>
          <cell r="CO28">
            <v>0</v>
          </cell>
          <cell r="CP28">
            <v>2688481.25</v>
          </cell>
          <cell r="CQ28">
            <v>0</v>
          </cell>
          <cell r="CR28">
            <v>2731496.9499999997</v>
          </cell>
          <cell r="CS28">
            <v>0</v>
          </cell>
          <cell r="CT28">
            <v>2780663.9</v>
          </cell>
          <cell r="CU28">
            <v>0</v>
          </cell>
          <cell r="CV28">
            <v>2830715.85</v>
          </cell>
          <cell r="CW28">
            <v>0</v>
          </cell>
          <cell r="CX28">
            <v>2884499.44</v>
          </cell>
          <cell r="CY28">
            <v>0</v>
          </cell>
          <cell r="CZ28"/>
          <cell r="DA28"/>
          <cell r="DB28"/>
          <cell r="DC28"/>
          <cell r="DD28"/>
          <cell r="DE28"/>
          <cell r="DF28"/>
          <cell r="DG28"/>
          <cell r="DH28"/>
          <cell r="DI28"/>
          <cell r="DJ28"/>
          <cell r="DK28"/>
          <cell r="DL28"/>
          <cell r="DM28"/>
          <cell r="DN28"/>
          <cell r="DO28"/>
          <cell r="DP28"/>
          <cell r="DQ28"/>
          <cell r="DR28"/>
          <cell r="DS28"/>
          <cell r="DT28"/>
          <cell r="DU28"/>
          <cell r="DV28"/>
          <cell r="DW28"/>
          <cell r="DX28"/>
          <cell r="DY28"/>
          <cell r="DZ28"/>
          <cell r="EA28"/>
          <cell r="EB28"/>
          <cell r="EC28"/>
          <cell r="ED28"/>
          <cell r="EE28">
            <v>1829120.7000000002</v>
          </cell>
          <cell r="EF28">
            <v>1282625.78</v>
          </cell>
          <cell r="EG28"/>
          <cell r="EH28"/>
          <cell r="EI28"/>
          <cell r="EJ28">
            <v>-1493599.73</v>
          </cell>
          <cell r="EK28"/>
          <cell r="EL28"/>
          <cell r="EM28">
            <v>1618146.7500000005</v>
          </cell>
        </row>
        <row r="29">
          <cell r="A29" t="str">
            <v>EX5</v>
          </cell>
          <cell r="B29">
            <v>29</v>
          </cell>
          <cell r="C29"/>
          <cell r="D29"/>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cell r="DA29"/>
          <cell r="DB29"/>
          <cell r="DC29"/>
          <cell r="DD29"/>
          <cell r="DE29"/>
          <cell r="DF29"/>
          <cell r="DG29"/>
          <cell r="DH29"/>
          <cell r="DI29"/>
          <cell r="DJ29"/>
          <cell r="DK29"/>
          <cell r="DL29"/>
          <cell r="DM29"/>
          <cell r="DN29"/>
          <cell r="DO29"/>
          <cell r="DP29"/>
          <cell r="DQ29"/>
          <cell r="DR29"/>
          <cell r="DS29"/>
          <cell r="DT29"/>
          <cell r="DU29"/>
          <cell r="DV29"/>
          <cell r="DW29"/>
          <cell r="DX29"/>
          <cell r="DY29"/>
          <cell r="DZ29"/>
          <cell r="EA29"/>
          <cell r="EB29"/>
          <cell r="EC29"/>
          <cell r="ED29"/>
          <cell r="EE29"/>
          <cell r="EF29"/>
          <cell r="EG29"/>
          <cell r="EH29"/>
          <cell r="EI29"/>
          <cell r="EJ29"/>
          <cell r="EK29"/>
          <cell r="EL29"/>
          <cell r="EM29"/>
        </row>
        <row r="30">
          <cell r="A30" t="str">
            <v>EX6</v>
          </cell>
          <cell r="B30">
            <v>30</v>
          </cell>
          <cell r="C30"/>
          <cell r="D30"/>
          <cell r="E30">
            <v>1342299.5600000003</v>
          </cell>
          <cell r="F30">
            <v>441888.87</v>
          </cell>
          <cell r="G30">
            <v>0</v>
          </cell>
          <cell r="H30">
            <v>0</v>
          </cell>
          <cell r="I30">
            <v>0</v>
          </cell>
          <cell r="J30">
            <v>-517389.61999999994</v>
          </cell>
          <cell r="K30">
            <v>0</v>
          </cell>
          <cell r="L30">
            <v>14903.49</v>
          </cell>
          <cell r="M30">
            <v>1281702.2999999998</v>
          </cell>
          <cell r="N30">
            <v>783432</v>
          </cell>
          <cell r="O30">
            <v>0</v>
          </cell>
          <cell r="P30">
            <v>0</v>
          </cell>
          <cell r="Q30">
            <v>-1464.6900000000146</v>
          </cell>
          <cell r="R30">
            <v>-520425.12999999995</v>
          </cell>
          <cell r="S30">
            <v>0</v>
          </cell>
          <cell r="T30">
            <v>7451.76</v>
          </cell>
          <cell r="U30">
            <v>1550696.24</v>
          </cell>
          <cell r="V30">
            <v>4329554.88</v>
          </cell>
          <cell r="W30">
            <v>8483375.0199999996</v>
          </cell>
          <cell r="X30">
            <v>-5772737.4400000004</v>
          </cell>
          <cell r="Y30">
            <v>0</v>
          </cell>
          <cell r="Z30">
            <v>0</v>
          </cell>
          <cell r="AA30">
            <v>1163007.3</v>
          </cell>
          <cell r="AB30">
            <v>0</v>
          </cell>
          <cell r="AC30">
            <v>0</v>
          </cell>
          <cell r="AD30">
            <v>-851.5</v>
          </cell>
          <cell r="AE30">
            <v>-663257.00999999989</v>
          </cell>
          <cell r="AF30">
            <v>0</v>
          </cell>
          <cell r="AG30">
            <v>0</v>
          </cell>
          <cell r="AH30">
            <v>2049595.0300000003</v>
          </cell>
          <cell r="AI30">
            <v>4329554.88</v>
          </cell>
          <cell r="AJ30">
            <v>8483375.0199999996</v>
          </cell>
          <cell r="AK30">
            <v>-6433779.9899999993</v>
          </cell>
          <cell r="AL30">
            <v>0</v>
          </cell>
          <cell r="AM30">
            <v>0</v>
          </cell>
          <cell r="AN30">
            <v>846998.66</v>
          </cell>
          <cell r="AO30">
            <v>0</v>
          </cell>
          <cell r="AP30">
            <v>0</v>
          </cell>
          <cell r="AQ30">
            <v>-238.30999999999995</v>
          </cell>
          <cell r="AR30">
            <v>-731287.20000000007</v>
          </cell>
          <cell r="AS30">
            <v>0</v>
          </cell>
          <cell r="AT30">
            <v>0</v>
          </cell>
          <cell r="AU30">
            <v>2165068.1799999997</v>
          </cell>
          <cell r="AV30">
            <v>4885571.72</v>
          </cell>
          <cell r="AW30">
            <v>9327307.7200000007</v>
          </cell>
          <cell r="AX30">
            <v>-7162239.54</v>
          </cell>
          <cell r="AY30">
            <v>0</v>
          </cell>
          <cell r="AZ30">
            <v>0</v>
          </cell>
          <cell r="BA30">
            <v>862244.64</v>
          </cell>
          <cell r="BB30">
            <v>0</v>
          </cell>
          <cell r="BC30">
            <v>0</v>
          </cell>
          <cell r="BD30">
            <v>0</v>
          </cell>
          <cell r="BE30">
            <v>-796038.14999999991</v>
          </cell>
          <cell r="BF30">
            <v>0</v>
          </cell>
          <cell r="BG30">
            <v>0</v>
          </cell>
          <cell r="BH30">
            <v>2231274.67</v>
          </cell>
          <cell r="BI30">
            <v>5484750</v>
          </cell>
          <cell r="BJ30">
            <v>10189552.359999999</v>
          </cell>
          <cell r="BK30">
            <v>-7958277.6899999995</v>
          </cell>
          <cell r="BL30">
            <v>0</v>
          </cell>
          <cell r="BM30">
            <v>0</v>
          </cell>
          <cell r="BN30">
            <v>877765.04</v>
          </cell>
          <cell r="BO30">
            <v>0</v>
          </cell>
          <cell r="BP30">
            <v>0</v>
          </cell>
          <cell r="BQ30">
            <v>0</v>
          </cell>
          <cell r="BR30">
            <v>-864735.20999999985</v>
          </cell>
          <cell r="BS30">
            <v>0</v>
          </cell>
          <cell r="BT30">
            <v>0</v>
          </cell>
          <cell r="BU30">
            <v>2244304.5</v>
          </cell>
          <cell r="BV30">
            <v>6091943.6899999995</v>
          </cell>
          <cell r="BW30">
            <v>11067317.4</v>
          </cell>
          <cell r="BX30">
            <v>-8823012.9000000004</v>
          </cell>
          <cell r="BY30">
            <v>0</v>
          </cell>
          <cell r="BZ30">
            <v>0</v>
          </cell>
          <cell r="CA30">
            <v>894442.58</v>
          </cell>
          <cell r="CB30">
            <v>0</v>
          </cell>
          <cell r="CC30">
            <v>0</v>
          </cell>
          <cell r="CD30">
            <v>0</v>
          </cell>
          <cell r="CE30">
            <v>-917790.59000000008</v>
          </cell>
          <cell r="CF30">
            <v>0</v>
          </cell>
          <cell r="CG30">
            <v>0</v>
          </cell>
          <cell r="CH30">
            <v>2220956.4899999998</v>
          </cell>
          <cell r="CI30">
            <v>6533832.5599999996</v>
          </cell>
          <cell r="CJ30">
            <v>11961759.98</v>
          </cell>
          <cell r="CK30">
            <v>-9740803.4899999984</v>
          </cell>
          <cell r="CL30">
            <v>0</v>
          </cell>
          <cell r="CM30">
            <v>0</v>
          </cell>
          <cell r="CN30">
            <v>753300</v>
          </cell>
          <cell r="CO30">
            <v>0</v>
          </cell>
          <cell r="CP30">
            <v>1118276.25</v>
          </cell>
          <cell r="CQ30">
            <v>0</v>
          </cell>
          <cell r="CR30">
            <v>814421.78999999992</v>
          </cell>
          <cell r="CS30">
            <v>0</v>
          </cell>
          <cell r="CT30">
            <v>829081.38</v>
          </cell>
          <cell r="CU30">
            <v>0</v>
          </cell>
          <cell r="CV30">
            <v>844004.84000000008</v>
          </cell>
          <cell r="CW30">
            <v>0</v>
          </cell>
          <cell r="CX30">
            <v>860040.94000000006</v>
          </cell>
          <cell r="CY30">
            <v>0</v>
          </cell>
          <cell r="CZ30"/>
          <cell r="DA30"/>
          <cell r="DB30"/>
          <cell r="DC30"/>
          <cell r="DD30"/>
          <cell r="DE30"/>
          <cell r="DF30"/>
          <cell r="DG30"/>
          <cell r="DH30"/>
          <cell r="DI30"/>
          <cell r="DJ30"/>
          <cell r="DK30"/>
          <cell r="DL30"/>
          <cell r="DM30"/>
          <cell r="DN30"/>
          <cell r="DO30"/>
          <cell r="DP30"/>
          <cell r="DQ30"/>
          <cell r="DR30"/>
          <cell r="DS30"/>
          <cell r="DT30"/>
          <cell r="DU30"/>
          <cell r="DV30"/>
          <cell r="DW30"/>
          <cell r="DX30"/>
          <cell r="DY30"/>
          <cell r="DZ30"/>
          <cell r="EA30"/>
          <cell r="EB30"/>
          <cell r="EC30"/>
          <cell r="ED30"/>
          <cell r="EE30">
            <v>1275961.2000000027</v>
          </cell>
          <cell r="EF30">
            <v>662000.4</v>
          </cell>
          <cell r="EG30"/>
          <cell r="EH30"/>
          <cell r="EI30"/>
          <cell r="EJ30">
            <v>-641963.52000000002</v>
          </cell>
          <cell r="EK30"/>
          <cell r="EL30">
            <v>7451.7600000000075</v>
          </cell>
          <cell r="EM30">
            <v>1303449.8399999999</v>
          </cell>
        </row>
        <row r="31">
          <cell r="A31" t="str">
            <v>EVC</v>
          </cell>
          <cell r="B31">
            <v>31</v>
          </cell>
          <cell r="C31"/>
          <cell r="D31"/>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cell r="DA31"/>
          <cell r="DB31"/>
          <cell r="DC31"/>
          <cell r="DD31"/>
          <cell r="DE31"/>
          <cell r="DF31"/>
          <cell r="DG31"/>
          <cell r="DH31"/>
          <cell r="DI31"/>
          <cell r="DJ31"/>
          <cell r="DK31"/>
          <cell r="DL31"/>
          <cell r="DM31"/>
          <cell r="DN31"/>
          <cell r="DO31"/>
          <cell r="DP31"/>
          <cell r="DQ31"/>
          <cell r="DR31"/>
          <cell r="DS31"/>
          <cell r="DT31"/>
          <cell r="DU31"/>
          <cell r="DV31"/>
          <cell r="DW31"/>
          <cell r="DX31"/>
          <cell r="DY31"/>
          <cell r="DZ31"/>
          <cell r="EA31"/>
          <cell r="EB31"/>
          <cell r="EC31"/>
          <cell r="ED31"/>
          <cell r="EE31"/>
          <cell r="EF31"/>
          <cell r="EG31"/>
          <cell r="EH31"/>
          <cell r="EI31"/>
          <cell r="EJ31"/>
          <cell r="EK31"/>
          <cell r="EL31"/>
          <cell r="EM31"/>
        </row>
        <row r="32">
          <cell r="A32" t="str">
            <v>ET</v>
          </cell>
          <cell r="B32">
            <v>32</v>
          </cell>
          <cell r="C32"/>
          <cell r="D32"/>
          <cell r="E32">
            <v>705333729.37999976</v>
          </cell>
          <cell r="F32">
            <v>55997388.579999983</v>
          </cell>
          <cell r="G32">
            <v>-7878712.7200000007</v>
          </cell>
          <cell r="H32">
            <v>-61461.49</v>
          </cell>
          <cell r="I32">
            <v>-1858836.8299999998</v>
          </cell>
          <cell r="J32">
            <v>-30266380.25</v>
          </cell>
          <cell r="K32">
            <v>137932.97999999998</v>
          </cell>
          <cell r="L32">
            <v>-4028019.5700000003</v>
          </cell>
          <cell r="M32">
            <v>717375640.07999992</v>
          </cell>
          <cell r="N32">
            <v>72712248.729999989</v>
          </cell>
          <cell r="O32">
            <v>-7520245.3800000008</v>
          </cell>
          <cell r="P32">
            <v>0</v>
          </cell>
          <cell r="Q32">
            <v>-1926390.5799999996</v>
          </cell>
          <cell r="R32">
            <v>-32346138.489999998</v>
          </cell>
          <cell r="S32">
            <v>137158.33000000002</v>
          </cell>
          <cell r="T32">
            <v>-4035471.3000000007</v>
          </cell>
          <cell r="U32">
            <v>744396801.38999987</v>
          </cell>
          <cell r="V32">
            <v>119586177.92999999</v>
          </cell>
          <cell r="W32">
            <v>1171800097.1499999</v>
          </cell>
          <cell r="X32">
            <v>-480805467.17000002</v>
          </cell>
          <cell r="Y32">
            <v>-1207204.58</v>
          </cell>
          <cell r="Z32">
            <v>121947319.31000002</v>
          </cell>
          <cell r="AA32">
            <v>79240725.519999981</v>
          </cell>
          <cell r="AB32">
            <v>-8347912.7599999998</v>
          </cell>
          <cell r="AC32">
            <v>0</v>
          </cell>
          <cell r="AD32">
            <v>-1738536.6100000003</v>
          </cell>
          <cell r="AE32">
            <v>-34453955.460000008</v>
          </cell>
          <cell r="AF32">
            <v>127090.96</v>
          </cell>
          <cell r="AG32">
            <v>-4042923.0600000005</v>
          </cell>
          <cell r="AH32">
            <v>775181289.97999978</v>
          </cell>
          <cell r="AI32">
            <v>133444631.97999999</v>
          </cell>
          <cell r="AJ32">
            <v>1171800097.1499999</v>
          </cell>
          <cell r="AK32">
            <v>-513443089.80000001</v>
          </cell>
          <cell r="AL32">
            <v>-1080113.6199999999</v>
          </cell>
          <cell r="AM32">
            <v>117904396.24999999</v>
          </cell>
          <cell r="AN32">
            <v>73200685.449999988</v>
          </cell>
          <cell r="AO32">
            <v>-7439582.5199999996</v>
          </cell>
          <cell r="AP32">
            <v>0</v>
          </cell>
          <cell r="AQ32">
            <v>-1627698.95</v>
          </cell>
          <cell r="AR32">
            <v>-36237853.500000007</v>
          </cell>
          <cell r="AS32">
            <v>109684.7</v>
          </cell>
          <cell r="AT32">
            <v>-4042923.0600000005</v>
          </cell>
          <cell r="AU32">
            <v>799143602.09999979</v>
          </cell>
          <cell r="AV32">
            <v>149431831.56999999</v>
          </cell>
          <cell r="AW32">
            <v>1234499027.9200003</v>
          </cell>
          <cell r="AX32">
            <v>-548246470.08999979</v>
          </cell>
          <cell r="AY32">
            <v>-970428.91999999993</v>
          </cell>
          <cell r="AZ32">
            <v>113861473.19000001</v>
          </cell>
          <cell r="BA32">
            <v>75245880.399999991</v>
          </cell>
          <cell r="BB32">
            <v>-14674115.02</v>
          </cell>
          <cell r="BC32">
            <v>0</v>
          </cell>
          <cell r="BD32">
            <v>-1516214.6600000004</v>
          </cell>
          <cell r="BE32">
            <v>-37416125.379999995</v>
          </cell>
          <cell r="BF32">
            <v>97413.12999999999</v>
          </cell>
          <cell r="BG32">
            <v>-4042923.0600000005</v>
          </cell>
          <cell r="BH32">
            <v>816837517.50999975</v>
          </cell>
          <cell r="BI32">
            <v>163570476.99000004</v>
          </cell>
          <cell r="BJ32">
            <v>1292220451.1100001</v>
          </cell>
          <cell r="BK32">
            <v>-584328467.94000006</v>
          </cell>
          <cell r="BL32">
            <v>-873015.79</v>
          </cell>
          <cell r="BM32">
            <v>109818550.13000003</v>
          </cell>
          <cell r="BN32">
            <v>77167349.810000002</v>
          </cell>
          <cell r="BO32">
            <v>-15142914.34</v>
          </cell>
          <cell r="BP32">
            <v>0</v>
          </cell>
          <cell r="BQ32">
            <v>-1428619.5600000003</v>
          </cell>
          <cell r="BR32">
            <v>-37874900.229999997</v>
          </cell>
          <cell r="BS32">
            <v>79913.100000000006</v>
          </cell>
          <cell r="BT32">
            <v>-4042923.0900000008</v>
          </cell>
          <cell r="BU32">
            <v>835595423.19999993</v>
          </cell>
          <cell r="BV32">
            <v>190043580.18000004</v>
          </cell>
          <cell r="BW32">
            <v>1351493109.0699997</v>
          </cell>
          <cell r="BX32">
            <v>-620880210.22000003</v>
          </cell>
          <cell r="BY32">
            <v>-793102.69</v>
          </cell>
          <cell r="BZ32">
            <v>105775627.04000001</v>
          </cell>
          <cell r="CA32">
            <v>79261364.470000014</v>
          </cell>
          <cell r="CB32">
            <v>-15568058.02</v>
          </cell>
          <cell r="CC32">
            <v>0</v>
          </cell>
          <cell r="CD32">
            <v>-1347303.1900000002</v>
          </cell>
          <cell r="CE32">
            <v>-38758371.930000015</v>
          </cell>
          <cell r="CF32">
            <v>68625.94</v>
          </cell>
          <cell r="CG32">
            <v>-4089934.85</v>
          </cell>
          <cell r="CH32">
            <v>855161745.61999977</v>
          </cell>
          <cell r="CI32">
            <v>209733501.02000007</v>
          </cell>
          <cell r="CJ32">
            <v>1412538453.1199999</v>
          </cell>
          <cell r="CK32">
            <v>-658337922.93999994</v>
          </cell>
          <cell r="CL32">
            <v>-724476.75</v>
          </cell>
          <cell r="CM32">
            <v>101685692.19</v>
          </cell>
          <cell r="CN32">
            <v>48062850.689999998</v>
          </cell>
          <cell r="CO32">
            <v>4483524.5399999991</v>
          </cell>
          <cell r="CP32">
            <v>51607729.050000004</v>
          </cell>
          <cell r="CQ32">
            <v>4952582.4200000009</v>
          </cell>
          <cell r="CR32">
            <v>47882515.520000011</v>
          </cell>
          <cell r="CS32">
            <v>5054481.97</v>
          </cell>
          <cell r="CT32">
            <v>48210247.329999998</v>
          </cell>
          <cell r="CU32">
            <v>12226869.84</v>
          </cell>
          <cell r="CV32">
            <v>49718769.860000014</v>
          </cell>
          <cell r="CW32">
            <v>12632084.390000001</v>
          </cell>
          <cell r="CX32">
            <v>51187483.139999993</v>
          </cell>
          <cell r="CY32">
            <v>12993330.449999999</v>
          </cell>
          <cell r="CZ32"/>
          <cell r="DA32"/>
          <cell r="DB32"/>
          <cell r="DC32"/>
          <cell r="DD32"/>
          <cell r="DE32"/>
          <cell r="DF32"/>
          <cell r="DG32"/>
          <cell r="DH32"/>
          <cell r="DI32"/>
          <cell r="DJ32"/>
          <cell r="DK32"/>
          <cell r="DL32"/>
          <cell r="DM32"/>
          <cell r="DN32"/>
          <cell r="DO32"/>
          <cell r="DP32"/>
          <cell r="DQ32"/>
          <cell r="DR32"/>
          <cell r="DS32"/>
          <cell r="DT32"/>
          <cell r="DU32"/>
          <cell r="DV32"/>
          <cell r="DW32"/>
          <cell r="DX32"/>
          <cell r="DY32"/>
          <cell r="DZ32"/>
          <cell r="EA32"/>
          <cell r="EB32"/>
          <cell r="EC32"/>
          <cell r="ED32"/>
          <cell r="EE32">
            <v>749477005.92000008</v>
          </cell>
          <cell r="EF32">
            <v>53513642.910000011</v>
          </cell>
          <cell r="EG32">
            <v>-5171736.68</v>
          </cell>
          <cell r="EH32">
            <v>0</v>
          </cell>
          <cell r="EI32">
            <v>-297150.32999999932</v>
          </cell>
          <cell r="EJ32">
            <v>-33611023.850000001</v>
          </cell>
          <cell r="EK32">
            <v>62588.31</v>
          </cell>
          <cell r="EL32">
            <v>-4036633.7400000007</v>
          </cell>
          <cell r="EM32">
            <v>759936692.53999996</v>
          </cell>
        </row>
        <row r="33">
          <cell r="A33" t="str">
            <v>MdR</v>
          </cell>
          <cell r="B33">
            <v>33</v>
          </cell>
          <cell r="C33"/>
          <cell r="D33"/>
          <cell r="E33"/>
          <cell r="F33"/>
          <cell r="G33"/>
          <cell r="H33"/>
          <cell r="I33"/>
          <cell r="J33"/>
          <cell r="K33"/>
          <cell r="L33"/>
          <cell r="M33"/>
          <cell r="N33"/>
          <cell r="O33"/>
          <cell r="P33"/>
          <cell r="Q33"/>
          <cell r="R33"/>
          <cell r="S33"/>
          <cell r="T33"/>
          <cell r="U33"/>
          <cell r="V33"/>
          <cell r="W33"/>
          <cell r="X33"/>
          <cell r="Y33"/>
          <cell r="Z33"/>
          <cell r="AA33"/>
          <cell r="AB33"/>
          <cell r="AC33"/>
          <cell r="AD33"/>
          <cell r="AE33"/>
          <cell r="AF33"/>
          <cell r="AG33"/>
          <cell r="AH33"/>
          <cell r="AI33"/>
          <cell r="AJ33"/>
          <cell r="AK33"/>
          <cell r="AL33"/>
          <cell r="AM33"/>
          <cell r="AN33"/>
          <cell r="AO33"/>
          <cell r="AP33"/>
          <cell r="AQ33"/>
          <cell r="AR33"/>
          <cell r="AS33"/>
          <cell r="AT33"/>
          <cell r="AU33"/>
          <cell r="AV33"/>
          <cell r="AW33"/>
          <cell r="AX33"/>
          <cell r="AY33"/>
          <cell r="AZ33"/>
          <cell r="BA33"/>
          <cell r="BB33"/>
          <cell r="BC33"/>
          <cell r="BD33"/>
          <cell r="BE33"/>
          <cell r="BF33"/>
          <cell r="BG33"/>
          <cell r="BH33"/>
          <cell r="BI33"/>
          <cell r="BJ33"/>
          <cell r="BK33"/>
          <cell r="BL33"/>
          <cell r="BM33"/>
          <cell r="BN33"/>
          <cell r="BO33"/>
          <cell r="BP33"/>
          <cell r="BQ33"/>
          <cell r="BR33"/>
          <cell r="BS33"/>
          <cell r="BT33"/>
          <cell r="BU33"/>
          <cell r="BV33"/>
          <cell r="BW33"/>
          <cell r="BX33"/>
          <cell r="BY33"/>
          <cell r="BZ33"/>
          <cell r="CA33"/>
          <cell r="CB33"/>
          <cell r="CC33"/>
          <cell r="CD33"/>
          <cell r="CE33"/>
          <cell r="CF33"/>
          <cell r="CG33"/>
          <cell r="CH33"/>
          <cell r="CI33"/>
          <cell r="CJ33"/>
          <cell r="CK33"/>
          <cell r="CL33"/>
          <cell r="CM33"/>
          <cell r="CN33"/>
          <cell r="CO33"/>
          <cell r="CP33"/>
          <cell r="CQ33"/>
          <cell r="CR33"/>
          <cell r="CS33"/>
          <cell r="CT33"/>
          <cell r="CU33"/>
          <cell r="CV33"/>
          <cell r="CW33"/>
          <cell r="CX33"/>
          <cell r="CY33"/>
          <cell r="CZ33"/>
          <cell r="DA33"/>
          <cell r="DB33"/>
          <cell r="DC33"/>
          <cell r="DD33"/>
          <cell r="DE33"/>
          <cell r="DF33"/>
          <cell r="DG33"/>
          <cell r="DH33"/>
          <cell r="DI33"/>
          <cell r="DJ33"/>
          <cell r="DK33"/>
          <cell r="DL33"/>
          <cell r="DM33"/>
          <cell r="DN33"/>
          <cell r="DO33"/>
          <cell r="DP33"/>
          <cell r="DQ33"/>
          <cell r="DR33"/>
          <cell r="DS33"/>
          <cell r="DT33"/>
          <cell r="DU33"/>
          <cell r="DV33"/>
          <cell r="DW33"/>
          <cell r="DX33"/>
          <cell r="DY33"/>
          <cell r="DZ33"/>
          <cell r="EA33"/>
          <cell r="EB33"/>
          <cell r="EC33"/>
          <cell r="ED33"/>
          <cell r="EE33"/>
          <cell r="EF33"/>
          <cell r="EG33"/>
          <cell r="EH33"/>
          <cell r="EI33"/>
          <cell r="EJ33"/>
          <cell r="EK33"/>
          <cell r="EL33"/>
          <cell r="EM33"/>
        </row>
        <row r="34">
          <cell r="A34">
            <v>0</v>
          </cell>
          <cell r="B34">
            <v>34</v>
          </cell>
          <cell r="C34"/>
          <cell r="D34"/>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cell r="AY34"/>
          <cell r="AZ34"/>
          <cell r="BA34"/>
          <cell r="BB34"/>
          <cell r="BC34"/>
          <cell r="BD34"/>
          <cell r="BE34"/>
          <cell r="BF34"/>
          <cell r="BG34"/>
          <cell r="BH34"/>
          <cell r="BI34"/>
          <cell r="BJ34"/>
          <cell r="BK34"/>
          <cell r="BL34"/>
          <cell r="BM34"/>
          <cell r="BN34"/>
          <cell r="BO34"/>
          <cell r="BP34"/>
          <cell r="BQ34"/>
          <cell r="BR34"/>
          <cell r="BS34"/>
          <cell r="BT34"/>
          <cell r="BU34"/>
          <cell r="BV34"/>
          <cell r="BW34"/>
          <cell r="BX34"/>
          <cell r="BY34"/>
          <cell r="BZ34"/>
          <cell r="CA34"/>
          <cell r="CB34"/>
          <cell r="CC34"/>
          <cell r="CD34"/>
          <cell r="CE34"/>
          <cell r="CF34"/>
          <cell r="CG34"/>
          <cell r="CH34"/>
          <cell r="CI34"/>
          <cell r="CJ34"/>
          <cell r="CK34"/>
          <cell r="CL34"/>
          <cell r="CM34"/>
          <cell r="CN34"/>
          <cell r="CO34"/>
          <cell r="CP34"/>
          <cell r="CQ34"/>
          <cell r="CR34"/>
          <cell r="CT34"/>
          <cell r="CU34"/>
          <cell r="CV34"/>
          <cell r="CW34"/>
          <cell r="CX34"/>
          <cell r="CY34"/>
          <cell r="CZ34"/>
          <cell r="DA34"/>
          <cell r="DB34"/>
          <cell r="DC34"/>
          <cell r="DD34"/>
          <cell r="DE34"/>
          <cell r="DF34"/>
          <cell r="DG34"/>
          <cell r="DH34"/>
          <cell r="DI34"/>
          <cell r="DJ34"/>
          <cell r="DK34"/>
          <cell r="DL34"/>
          <cell r="DM34"/>
          <cell r="DN34"/>
          <cell r="DO34"/>
          <cell r="DP34"/>
          <cell r="DQ34"/>
          <cell r="DR34"/>
          <cell r="DS34"/>
          <cell r="DT34"/>
          <cell r="DU34"/>
          <cell r="DV34"/>
          <cell r="DW34"/>
          <cell r="DX34"/>
          <cell r="DY34"/>
          <cell r="DZ34"/>
          <cell r="EA34"/>
          <cell r="EB34"/>
          <cell r="EC34"/>
          <cell r="ED34"/>
          <cell r="EE34"/>
          <cell r="EF34"/>
          <cell r="EG34"/>
          <cell r="EH34"/>
          <cell r="EI34"/>
          <cell r="EJ34"/>
          <cell r="EK34"/>
          <cell r="EL34"/>
          <cell r="EM34"/>
        </row>
        <row r="35">
          <cell r="A35" t="str">
            <v>Suivi PI</v>
          </cell>
          <cell r="B35"/>
          <cell r="C35"/>
          <cell r="D35"/>
          <cell r="E35">
            <v>3</v>
          </cell>
          <cell r="F35">
            <v>4</v>
          </cell>
          <cell r="G35">
            <v>5</v>
          </cell>
          <cell r="H35">
            <v>6</v>
          </cell>
          <cell r="I35">
            <v>7</v>
          </cell>
          <cell r="J35">
            <v>8</v>
          </cell>
          <cell r="K35">
            <v>9</v>
          </cell>
          <cell r="L35">
            <v>10</v>
          </cell>
          <cell r="M35">
            <v>11</v>
          </cell>
          <cell r="N35">
            <v>12</v>
          </cell>
          <cell r="O35">
            <v>13</v>
          </cell>
          <cell r="P35">
            <v>14</v>
          </cell>
          <cell r="Q35">
            <v>15</v>
          </cell>
          <cell r="R35">
            <v>16</v>
          </cell>
          <cell r="S35">
            <v>17</v>
          </cell>
          <cell r="T35">
            <v>18</v>
          </cell>
          <cell r="U35">
            <v>19</v>
          </cell>
          <cell r="V35">
            <v>20</v>
          </cell>
          <cell r="W35">
            <v>21</v>
          </cell>
          <cell r="X35">
            <v>22</v>
          </cell>
          <cell r="Y35">
            <v>23</v>
          </cell>
          <cell r="Z35">
            <v>24</v>
          </cell>
          <cell r="AA35">
            <v>25</v>
          </cell>
          <cell r="AB35">
            <v>26</v>
          </cell>
          <cell r="AC35">
            <v>27</v>
          </cell>
          <cell r="AD35">
            <v>28</v>
          </cell>
          <cell r="AE35">
            <v>29</v>
          </cell>
          <cell r="AF35">
            <v>30</v>
          </cell>
          <cell r="AG35">
            <v>31</v>
          </cell>
          <cell r="AH35">
            <v>32</v>
          </cell>
          <cell r="AI35">
            <v>33</v>
          </cell>
          <cell r="AJ35">
            <v>34</v>
          </cell>
          <cell r="AK35">
            <v>35</v>
          </cell>
          <cell r="AL35">
            <v>36</v>
          </cell>
          <cell r="AM35">
            <v>37</v>
          </cell>
          <cell r="AN35">
            <v>38</v>
          </cell>
          <cell r="AO35">
            <v>39</v>
          </cell>
          <cell r="AP35">
            <v>40</v>
          </cell>
          <cell r="AQ35">
            <v>41</v>
          </cell>
          <cell r="AR35">
            <v>42</v>
          </cell>
          <cell r="AS35">
            <v>43</v>
          </cell>
          <cell r="AT35">
            <v>44</v>
          </cell>
          <cell r="AU35">
            <v>45</v>
          </cell>
          <cell r="AV35">
            <v>46</v>
          </cell>
          <cell r="AW35">
            <v>47</v>
          </cell>
          <cell r="AX35">
            <v>48</v>
          </cell>
          <cell r="AY35">
            <v>49</v>
          </cell>
          <cell r="AZ35">
            <v>50</v>
          </cell>
          <cell r="BA35">
            <v>51</v>
          </cell>
          <cell r="BB35">
            <v>52</v>
          </cell>
          <cell r="BC35">
            <v>53</v>
          </cell>
          <cell r="BD35">
            <v>54</v>
          </cell>
          <cell r="BE35">
            <v>55</v>
          </cell>
          <cell r="BF35">
            <v>56</v>
          </cell>
          <cell r="BG35">
            <v>57</v>
          </cell>
          <cell r="BH35">
            <v>58</v>
          </cell>
          <cell r="BI35">
            <v>59</v>
          </cell>
          <cell r="BJ35">
            <v>60</v>
          </cell>
          <cell r="BK35">
            <v>61</v>
          </cell>
          <cell r="BL35">
            <v>62</v>
          </cell>
          <cell r="BM35">
            <v>63</v>
          </cell>
          <cell r="BN35">
            <v>64</v>
          </cell>
          <cell r="BO35">
            <v>65</v>
          </cell>
          <cell r="BP35">
            <v>66</v>
          </cell>
          <cell r="BQ35">
            <v>67</v>
          </cell>
          <cell r="BR35">
            <v>68</v>
          </cell>
          <cell r="BS35">
            <v>69</v>
          </cell>
          <cell r="BT35">
            <v>70</v>
          </cell>
          <cell r="BU35">
            <v>71</v>
          </cell>
          <cell r="BV35">
            <v>72</v>
          </cell>
          <cell r="BW35">
            <v>73</v>
          </cell>
          <cell r="BX35">
            <v>74</v>
          </cell>
          <cell r="BY35">
            <v>75</v>
          </cell>
          <cell r="BZ35">
            <v>76</v>
          </cell>
          <cell r="CA35">
            <v>77</v>
          </cell>
          <cell r="CB35">
            <v>78</v>
          </cell>
          <cell r="CC35">
            <v>79</v>
          </cell>
          <cell r="CD35">
            <v>80</v>
          </cell>
          <cell r="CE35">
            <v>81</v>
          </cell>
          <cell r="CF35">
            <v>82</v>
          </cell>
          <cell r="CG35">
            <v>83</v>
          </cell>
          <cell r="CH35">
            <v>84</v>
          </cell>
          <cell r="CI35">
            <v>85</v>
          </cell>
          <cell r="CJ35">
            <v>86</v>
          </cell>
          <cell r="CK35">
            <v>87</v>
          </cell>
          <cell r="CL35">
            <v>88</v>
          </cell>
          <cell r="CM35">
            <v>89</v>
          </cell>
          <cell r="CN35">
            <v>90</v>
          </cell>
          <cell r="CO35">
            <v>91</v>
          </cell>
          <cell r="CP35">
            <v>92</v>
          </cell>
          <cell r="CQ35">
            <v>93</v>
          </cell>
          <cell r="CR35">
            <v>94</v>
          </cell>
          <cell r="CS35">
            <v>95</v>
          </cell>
          <cell r="CT35">
            <v>96</v>
          </cell>
          <cell r="CU35">
            <v>97</v>
          </cell>
          <cell r="CV35">
            <v>98</v>
          </cell>
          <cell r="CW35">
            <v>99</v>
          </cell>
          <cell r="CX35">
            <v>100</v>
          </cell>
          <cell r="CY35">
            <v>101</v>
          </cell>
          <cell r="CZ35"/>
          <cell r="DA35"/>
          <cell r="DB35"/>
          <cell r="DC35"/>
          <cell r="DD35"/>
          <cell r="DE35"/>
          <cell r="DF35"/>
          <cell r="DG35"/>
          <cell r="DH35"/>
          <cell r="DI35"/>
          <cell r="DJ35"/>
          <cell r="DK35"/>
          <cell r="DL35"/>
          <cell r="DM35"/>
          <cell r="DN35"/>
          <cell r="DO35"/>
          <cell r="DP35"/>
          <cell r="DQ35"/>
          <cell r="DR35"/>
          <cell r="DS35"/>
          <cell r="DT35"/>
          <cell r="DU35"/>
          <cell r="DV35"/>
          <cell r="DW35"/>
          <cell r="DX35"/>
          <cell r="DY35"/>
          <cell r="DZ35"/>
          <cell r="EA35"/>
          <cell r="EB35"/>
          <cell r="EC35"/>
          <cell r="ED35"/>
          <cell r="EE35"/>
          <cell r="EF35"/>
          <cell r="EG35"/>
          <cell r="EH35"/>
          <cell r="EI35"/>
          <cell r="EJ35"/>
          <cell r="EK35"/>
          <cell r="EL35"/>
          <cell r="EM35"/>
        </row>
        <row r="36">
          <cell r="A36" t="str">
            <v>EGDB</v>
          </cell>
          <cell r="B36">
            <v>36</v>
          </cell>
          <cell r="C36" t="str">
            <v>EM0</v>
          </cell>
          <cell r="D36">
            <v>17</v>
          </cell>
          <cell r="E36">
            <v>98845.53</v>
          </cell>
          <cell r="F36">
            <v>0</v>
          </cell>
          <cell r="G36">
            <v>0</v>
          </cell>
          <cell r="H36">
            <v>0</v>
          </cell>
          <cell r="I36">
            <v>0</v>
          </cell>
          <cell r="J36">
            <v>0</v>
          </cell>
          <cell r="K36">
            <v>0</v>
          </cell>
          <cell r="L36">
            <v>0</v>
          </cell>
          <cell r="M36">
            <v>98845.53</v>
          </cell>
          <cell r="N36">
            <v>0</v>
          </cell>
          <cell r="O36">
            <v>0</v>
          </cell>
          <cell r="P36">
            <v>0</v>
          </cell>
          <cell r="Q36">
            <v>0</v>
          </cell>
          <cell r="R36">
            <v>0</v>
          </cell>
          <cell r="S36">
            <v>0</v>
          </cell>
          <cell r="T36">
            <v>0</v>
          </cell>
          <cell r="U36">
            <v>98845.53</v>
          </cell>
          <cell r="V36">
            <v>0</v>
          </cell>
          <cell r="W36">
            <v>98845.53</v>
          </cell>
          <cell r="X36">
            <v>0</v>
          </cell>
          <cell r="Y36">
            <v>0</v>
          </cell>
          <cell r="Z36">
            <v>0</v>
          </cell>
          <cell r="AA36">
            <v>0</v>
          </cell>
          <cell r="AB36">
            <v>0</v>
          </cell>
          <cell r="AC36">
            <v>0</v>
          </cell>
          <cell r="AD36">
            <v>0</v>
          </cell>
          <cell r="AE36">
            <v>0</v>
          </cell>
          <cell r="AF36">
            <v>0</v>
          </cell>
          <cell r="AG36">
            <v>0</v>
          </cell>
          <cell r="AH36">
            <v>98845.53</v>
          </cell>
          <cell r="AI36">
            <v>0</v>
          </cell>
          <cell r="AJ36">
            <v>98845.53</v>
          </cell>
          <cell r="AK36">
            <v>0</v>
          </cell>
          <cell r="AL36">
            <v>0</v>
          </cell>
          <cell r="AM36">
            <v>0</v>
          </cell>
          <cell r="AN36">
            <v>0</v>
          </cell>
          <cell r="AO36">
            <v>0</v>
          </cell>
          <cell r="AP36">
            <v>0</v>
          </cell>
          <cell r="AQ36">
            <v>0</v>
          </cell>
          <cell r="AR36">
            <v>0</v>
          </cell>
          <cell r="AS36">
            <v>0</v>
          </cell>
          <cell r="AT36">
            <v>0</v>
          </cell>
          <cell r="AU36">
            <v>98845.53</v>
          </cell>
          <cell r="AV36">
            <v>0</v>
          </cell>
          <cell r="AW36">
            <v>98845.53</v>
          </cell>
          <cell r="AX36">
            <v>0</v>
          </cell>
          <cell r="AY36">
            <v>0</v>
          </cell>
          <cell r="AZ36">
            <v>0</v>
          </cell>
          <cell r="BA36">
            <v>0</v>
          </cell>
          <cell r="BB36">
            <v>0</v>
          </cell>
          <cell r="BC36">
            <v>0</v>
          </cell>
          <cell r="BD36">
            <v>0</v>
          </cell>
          <cell r="BE36">
            <v>0</v>
          </cell>
          <cell r="BF36">
            <v>0</v>
          </cell>
          <cell r="BG36">
            <v>0</v>
          </cell>
          <cell r="BH36">
            <v>98845.53</v>
          </cell>
          <cell r="BI36">
            <v>0</v>
          </cell>
          <cell r="BJ36">
            <v>98845.53</v>
          </cell>
          <cell r="BK36">
            <v>0</v>
          </cell>
          <cell r="BL36">
            <v>0</v>
          </cell>
          <cell r="BM36">
            <v>0</v>
          </cell>
          <cell r="BN36">
            <v>0</v>
          </cell>
          <cell r="BO36">
            <v>0</v>
          </cell>
          <cell r="BP36">
            <v>0</v>
          </cell>
          <cell r="BQ36">
            <v>0</v>
          </cell>
          <cell r="BR36">
            <v>0</v>
          </cell>
          <cell r="BS36">
            <v>0</v>
          </cell>
          <cell r="BT36">
            <v>0</v>
          </cell>
          <cell r="BU36">
            <v>98845.53</v>
          </cell>
          <cell r="BV36">
            <v>0</v>
          </cell>
          <cell r="BW36">
            <v>98845.53</v>
          </cell>
          <cell r="BX36">
            <v>0</v>
          </cell>
          <cell r="BY36">
            <v>0</v>
          </cell>
          <cell r="BZ36">
            <v>0</v>
          </cell>
          <cell r="CA36">
            <v>0</v>
          </cell>
          <cell r="CB36">
            <v>0</v>
          </cell>
          <cell r="CC36">
            <v>0</v>
          </cell>
          <cell r="CD36">
            <v>0</v>
          </cell>
          <cell r="CE36">
            <v>0</v>
          </cell>
          <cell r="CF36">
            <v>0</v>
          </cell>
          <cell r="CG36">
            <v>0</v>
          </cell>
          <cell r="CH36">
            <v>98845.53</v>
          </cell>
          <cell r="CI36">
            <v>0</v>
          </cell>
          <cell r="CJ36">
            <v>98845.53</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cell r="DA36"/>
          <cell r="DB36"/>
          <cell r="DC36"/>
          <cell r="DD36"/>
          <cell r="DE36"/>
          <cell r="DF36"/>
          <cell r="DG36"/>
          <cell r="DH36"/>
          <cell r="DI36"/>
          <cell r="DJ36"/>
          <cell r="DK36"/>
          <cell r="DL36"/>
          <cell r="DM36"/>
          <cell r="DN36"/>
          <cell r="DO36"/>
          <cell r="DP36"/>
          <cell r="DQ36"/>
          <cell r="DR36"/>
          <cell r="DS36"/>
          <cell r="DT36"/>
          <cell r="DU36"/>
          <cell r="DV36"/>
          <cell r="DW36"/>
          <cell r="DX36"/>
          <cell r="DY36"/>
          <cell r="DZ36"/>
          <cell r="EA36"/>
          <cell r="EB36"/>
          <cell r="EC36"/>
          <cell r="ED36"/>
          <cell r="EE36"/>
          <cell r="EF36"/>
          <cell r="EG36"/>
          <cell r="EH36"/>
          <cell r="EI36"/>
          <cell r="EJ36"/>
          <cell r="EK36"/>
          <cell r="EL36"/>
          <cell r="EM36"/>
        </row>
        <row r="37">
          <cell r="A37" t="str">
            <v>EGRB</v>
          </cell>
          <cell r="B37">
            <v>37</v>
          </cell>
          <cell r="C37" t="str">
            <v>EM0</v>
          </cell>
          <cell r="D37">
            <v>11</v>
          </cell>
          <cell r="E37">
            <v>172564.8</v>
          </cell>
          <cell r="F37">
            <v>0</v>
          </cell>
          <cell r="G37">
            <v>0</v>
          </cell>
          <cell r="H37">
            <v>0</v>
          </cell>
          <cell r="I37">
            <v>0</v>
          </cell>
          <cell r="J37">
            <v>0</v>
          </cell>
          <cell r="K37">
            <v>0</v>
          </cell>
          <cell r="L37">
            <v>0</v>
          </cell>
          <cell r="M37">
            <v>172564.8</v>
          </cell>
          <cell r="N37">
            <v>0</v>
          </cell>
          <cell r="O37">
            <v>0</v>
          </cell>
          <cell r="P37">
            <v>0</v>
          </cell>
          <cell r="Q37">
            <v>0</v>
          </cell>
          <cell r="R37">
            <v>0</v>
          </cell>
          <cell r="S37">
            <v>0</v>
          </cell>
          <cell r="T37">
            <v>0</v>
          </cell>
          <cell r="U37">
            <v>172564.8</v>
          </cell>
          <cell r="V37">
            <v>0</v>
          </cell>
          <cell r="W37">
            <v>78098.33</v>
          </cell>
          <cell r="X37">
            <v>0</v>
          </cell>
          <cell r="Y37">
            <v>0</v>
          </cell>
          <cell r="Z37">
            <v>94466.47</v>
          </cell>
          <cell r="AA37">
            <v>0</v>
          </cell>
          <cell r="AB37">
            <v>0</v>
          </cell>
          <cell r="AC37">
            <v>0</v>
          </cell>
          <cell r="AD37">
            <v>0</v>
          </cell>
          <cell r="AE37">
            <v>0</v>
          </cell>
          <cell r="AF37">
            <v>0</v>
          </cell>
          <cell r="AG37">
            <v>0</v>
          </cell>
          <cell r="AH37">
            <v>172564.8</v>
          </cell>
          <cell r="AI37">
            <v>0</v>
          </cell>
          <cell r="AJ37">
            <v>78098.33</v>
          </cell>
          <cell r="AK37">
            <v>0</v>
          </cell>
          <cell r="AL37">
            <v>0</v>
          </cell>
          <cell r="AM37">
            <v>94466.47</v>
          </cell>
          <cell r="AN37">
            <v>0</v>
          </cell>
          <cell r="AO37">
            <v>0</v>
          </cell>
          <cell r="AP37">
            <v>0</v>
          </cell>
          <cell r="AQ37">
            <v>0</v>
          </cell>
          <cell r="AR37">
            <v>0</v>
          </cell>
          <cell r="AS37">
            <v>0</v>
          </cell>
          <cell r="AT37">
            <v>0</v>
          </cell>
          <cell r="AU37">
            <v>172564.8</v>
          </cell>
          <cell r="AV37">
            <v>0</v>
          </cell>
          <cell r="AW37">
            <v>78098.33</v>
          </cell>
          <cell r="AX37">
            <v>0</v>
          </cell>
          <cell r="AY37">
            <v>0</v>
          </cell>
          <cell r="AZ37">
            <v>94466.47</v>
          </cell>
          <cell r="BA37">
            <v>0</v>
          </cell>
          <cell r="BB37">
            <v>0</v>
          </cell>
          <cell r="BC37">
            <v>0</v>
          </cell>
          <cell r="BD37">
            <v>0</v>
          </cell>
          <cell r="BE37">
            <v>0</v>
          </cell>
          <cell r="BF37">
            <v>0</v>
          </cell>
          <cell r="BG37">
            <v>0</v>
          </cell>
          <cell r="BH37">
            <v>172564.8</v>
          </cell>
          <cell r="BI37">
            <v>0</v>
          </cell>
          <cell r="BJ37">
            <v>78098.33</v>
          </cell>
          <cell r="BK37">
            <v>0</v>
          </cell>
          <cell r="BL37">
            <v>0</v>
          </cell>
          <cell r="BM37">
            <v>94466.47</v>
          </cell>
          <cell r="BN37">
            <v>0</v>
          </cell>
          <cell r="BO37">
            <v>0</v>
          </cell>
          <cell r="BP37">
            <v>0</v>
          </cell>
          <cell r="BQ37">
            <v>0</v>
          </cell>
          <cell r="BR37">
            <v>0</v>
          </cell>
          <cell r="BS37">
            <v>0</v>
          </cell>
          <cell r="BT37">
            <v>0</v>
          </cell>
          <cell r="BU37">
            <v>172564.8</v>
          </cell>
          <cell r="BV37">
            <v>0</v>
          </cell>
          <cell r="BW37">
            <v>78098.33</v>
          </cell>
          <cell r="BX37">
            <v>0</v>
          </cell>
          <cell r="BY37">
            <v>0</v>
          </cell>
          <cell r="BZ37">
            <v>94466.47</v>
          </cell>
          <cell r="CA37">
            <v>0</v>
          </cell>
          <cell r="CB37">
            <v>0</v>
          </cell>
          <cell r="CC37">
            <v>0</v>
          </cell>
          <cell r="CD37">
            <v>0</v>
          </cell>
          <cell r="CE37">
            <v>0</v>
          </cell>
          <cell r="CF37">
            <v>0</v>
          </cell>
          <cell r="CG37">
            <v>0</v>
          </cell>
          <cell r="CH37">
            <v>172564.8</v>
          </cell>
          <cell r="CI37">
            <v>0</v>
          </cell>
          <cell r="CJ37">
            <v>78098.33</v>
          </cell>
          <cell r="CK37">
            <v>0</v>
          </cell>
          <cell r="CL37">
            <v>0</v>
          </cell>
          <cell r="CM37">
            <v>94466.47</v>
          </cell>
          <cell r="CN37">
            <v>0</v>
          </cell>
          <cell r="CO37">
            <v>0</v>
          </cell>
          <cell r="CP37">
            <v>0</v>
          </cell>
          <cell r="CQ37">
            <v>0</v>
          </cell>
          <cell r="CR37">
            <v>0</v>
          </cell>
          <cell r="CS37">
            <v>0</v>
          </cell>
          <cell r="CT37">
            <v>0</v>
          </cell>
          <cell r="CU37">
            <v>0</v>
          </cell>
          <cell r="CV37">
            <v>0</v>
          </cell>
          <cell r="CW37">
            <v>0</v>
          </cell>
          <cell r="CX37">
            <v>0</v>
          </cell>
          <cell r="CY37">
            <v>0</v>
          </cell>
          <cell r="CZ37"/>
          <cell r="DA37"/>
          <cell r="DB37"/>
          <cell r="DC37"/>
          <cell r="DD37"/>
          <cell r="DE37"/>
          <cell r="DF37"/>
          <cell r="DG37"/>
          <cell r="DH37"/>
          <cell r="DI37"/>
          <cell r="DJ37"/>
          <cell r="DK37"/>
          <cell r="DL37"/>
          <cell r="DM37"/>
          <cell r="DN37"/>
          <cell r="DO37"/>
          <cell r="DP37"/>
          <cell r="DQ37"/>
          <cell r="DR37"/>
          <cell r="DS37"/>
          <cell r="DT37"/>
          <cell r="DU37"/>
          <cell r="DV37"/>
          <cell r="DW37"/>
          <cell r="DX37"/>
          <cell r="DY37"/>
          <cell r="DZ37"/>
          <cell r="EA37"/>
          <cell r="EB37"/>
          <cell r="EC37"/>
          <cell r="ED37"/>
          <cell r="EE37"/>
          <cell r="EF37"/>
          <cell r="EG37"/>
          <cell r="EH37"/>
          <cell r="EI37"/>
          <cell r="EJ37"/>
          <cell r="EK37"/>
          <cell r="EL37"/>
          <cell r="EM37"/>
        </row>
        <row r="38">
          <cell r="A38" t="str">
            <v>EGTB</v>
          </cell>
          <cell r="B38">
            <v>38</v>
          </cell>
          <cell r="C38" t="str">
            <v>EM0</v>
          </cell>
          <cell r="D38">
            <v>21</v>
          </cell>
          <cell r="E38">
            <v>142175.64000000001</v>
          </cell>
          <cell r="F38">
            <v>0</v>
          </cell>
          <cell r="G38">
            <v>0</v>
          </cell>
          <cell r="H38">
            <v>0</v>
          </cell>
          <cell r="I38">
            <v>0</v>
          </cell>
          <cell r="J38">
            <v>0</v>
          </cell>
          <cell r="K38">
            <v>0</v>
          </cell>
          <cell r="L38">
            <v>0</v>
          </cell>
          <cell r="M38">
            <v>142175.64000000001</v>
          </cell>
          <cell r="N38">
            <v>0</v>
          </cell>
          <cell r="O38">
            <v>0</v>
          </cell>
          <cell r="P38">
            <v>0</v>
          </cell>
          <cell r="Q38">
            <v>0</v>
          </cell>
          <cell r="R38">
            <v>0</v>
          </cell>
          <cell r="S38">
            <v>0</v>
          </cell>
          <cell r="T38">
            <v>0</v>
          </cell>
          <cell r="U38">
            <v>142175.64000000001</v>
          </cell>
          <cell r="V38">
            <v>0</v>
          </cell>
          <cell r="W38">
            <v>142175.64000000001</v>
          </cell>
          <cell r="X38">
            <v>0</v>
          </cell>
          <cell r="Y38">
            <v>0</v>
          </cell>
          <cell r="Z38">
            <v>0</v>
          </cell>
          <cell r="AA38">
            <v>0</v>
          </cell>
          <cell r="AB38">
            <v>0</v>
          </cell>
          <cell r="AC38">
            <v>0</v>
          </cell>
          <cell r="AD38">
            <v>0</v>
          </cell>
          <cell r="AE38">
            <v>0</v>
          </cell>
          <cell r="AF38">
            <v>0</v>
          </cell>
          <cell r="AG38">
            <v>0</v>
          </cell>
          <cell r="AH38">
            <v>142175.64000000001</v>
          </cell>
          <cell r="AI38">
            <v>0</v>
          </cell>
          <cell r="AJ38">
            <v>142175.64000000001</v>
          </cell>
          <cell r="AK38">
            <v>0</v>
          </cell>
          <cell r="AL38">
            <v>0</v>
          </cell>
          <cell r="AM38">
            <v>0</v>
          </cell>
          <cell r="AN38">
            <v>0</v>
          </cell>
          <cell r="AO38">
            <v>0</v>
          </cell>
          <cell r="AP38">
            <v>0</v>
          </cell>
          <cell r="AQ38">
            <v>0</v>
          </cell>
          <cell r="AR38">
            <v>0</v>
          </cell>
          <cell r="AS38">
            <v>0</v>
          </cell>
          <cell r="AT38">
            <v>0</v>
          </cell>
          <cell r="AU38">
            <v>142175.64000000001</v>
          </cell>
          <cell r="AV38">
            <v>0</v>
          </cell>
          <cell r="AW38">
            <v>142175.64000000001</v>
          </cell>
          <cell r="AX38">
            <v>0</v>
          </cell>
          <cell r="AY38">
            <v>0</v>
          </cell>
          <cell r="AZ38">
            <v>0</v>
          </cell>
          <cell r="BA38">
            <v>0</v>
          </cell>
          <cell r="BB38">
            <v>0</v>
          </cell>
          <cell r="BC38">
            <v>0</v>
          </cell>
          <cell r="BD38">
            <v>0</v>
          </cell>
          <cell r="BE38">
            <v>0</v>
          </cell>
          <cell r="BF38">
            <v>0</v>
          </cell>
          <cell r="BG38">
            <v>0</v>
          </cell>
          <cell r="BH38">
            <v>142175.64000000001</v>
          </cell>
          <cell r="BI38">
            <v>0</v>
          </cell>
          <cell r="BJ38">
            <v>142175.64000000001</v>
          </cell>
          <cell r="BK38">
            <v>0</v>
          </cell>
          <cell r="BL38">
            <v>0</v>
          </cell>
          <cell r="BM38">
            <v>0</v>
          </cell>
          <cell r="BN38">
            <v>0</v>
          </cell>
          <cell r="BO38">
            <v>0</v>
          </cell>
          <cell r="BP38">
            <v>0</v>
          </cell>
          <cell r="BQ38">
            <v>0</v>
          </cell>
          <cell r="BR38">
            <v>0</v>
          </cell>
          <cell r="BS38">
            <v>0</v>
          </cell>
          <cell r="BT38">
            <v>0</v>
          </cell>
          <cell r="BU38">
            <v>142175.64000000001</v>
          </cell>
          <cell r="BV38">
            <v>0</v>
          </cell>
          <cell r="BW38">
            <v>142175.64000000001</v>
          </cell>
          <cell r="BX38">
            <v>0</v>
          </cell>
          <cell r="BY38">
            <v>0</v>
          </cell>
          <cell r="BZ38">
            <v>0</v>
          </cell>
          <cell r="CA38">
            <v>0</v>
          </cell>
          <cell r="CB38">
            <v>0</v>
          </cell>
          <cell r="CC38">
            <v>0</v>
          </cell>
          <cell r="CD38">
            <v>0</v>
          </cell>
          <cell r="CE38">
            <v>0</v>
          </cell>
          <cell r="CF38">
            <v>0</v>
          </cell>
          <cell r="CG38">
            <v>0</v>
          </cell>
          <cell r="CH38">
            <v>142175.64000000001</v>
          </cell>
          <cell r="CI38">
            <v>0</v>
          </cell>
          <cell r="CJ38">
            <v>142175.64000000001</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cell r="DA38"/>
          <cell r="DB38"/>
          <cell r="DC38"/>
          <cell r="DD38"/>
          <cell r="DE38"/>
          <cell r="DF38"/>
          <cell r="DG38"/>
          <cell r="DH38"/>
          <cell r="DI38"/>
          <cell r="DJ38"/>
          <cell r="DK38"/>
          <cell r="DL38"/>
          <cell r="DM38"/>
          <cell r="DN38"/>
          <cell r="DO38"/>
          <cell r="DP38"/>
          <cell r="DQ38"/>
          <cell r="DR38"/>
          <cell r="DS38"/>
          <cell r="DT38"/>
          <cell r="DU38"/>
          <cell r="DV38"/>
          <cell r="DW38"/>
          <cell r="DX38"/>
          <cell r="DY38"/>
          <cell r="DZ38"/>
          <cell r="EA38"/>
          <cell r="EB38"/>
          <cell r="EC38"/>
          <cell r="ED38"/>
          <cell r="EE38"/>
          <cell r="EF38"/>
          <cell r="EG38"/>
          <cell r="EH38"/>
          <cell r="EI38"/>
          <cell r="EJ38"/>
          <cell r="EK38"/>
          <cell r="EL38"/>
          <cell r="EM38"/>
        </row>
        <row r="39">
          <cell r="A39" t="str">
            <v>ESRB</v>
          </cell>
          <cell r="B39">
            <v>39</v>
          </cell>
          <cell r="C39" t="str">
            <v>EM1</v>
          </cell>
          <cell r="D39">
            <v>12</v>
          </cell>
          <cell r="E39">
            <v>2710337.44</v>
          </cell>
          <cell r="F39">
            <v>846929.76</v>
          </cell>
          <cell r="G39">
            <v>0</v>
          </cell>
          <cell r="H39">
            <v>0</v>
          </cell>
          <cell r="I39">
            <v>0</v>
          </cell>
          <cell r="J39">
            <v>-128464.65</v>
          </cell>
          <cell r="K39">
            <v>0</v>
          </cell>
          <cell r="L39">
            <v>0</v>
          </cell>
          <cell r="M39">
            <v>3428802.5500000003</v>
          </cell>
          <cell r="N39">
            <v>2828442.25</v>
          </cell>
          <cell r="O39">
            <v>0</v>
          </cell>
          <cell r="P39">
            <v>0</v>
          </cell>
          <cell r="Q39">
            <v>0</v>
          </cell>
          <cell r="R39">
            <v>-188969.24</v>
          </cell>
          <cell r="S39">
            <v>0</v>
          </cell>
          <cell r="T39">
            <v>0</v>
          </cell>
          <cell r="U39">
            <v>6068275.5600000005</v>
          </cell>
          <cell r="V39">
            <v>3901546.46</v>
          </cell>
          <cell r="W39">
            <v>14184638.780000001</v>
          </cell>
          <cell r="X39">
            <v>-5546466.4900000021</v>
          </cell>
          <cell r="Y39">
            <v>0</v>
          </cell>
          <cell r="Z39">
            <v>0</v>
          </cell>
          <cell r="AA39">
            <v>2569896.7299999995</v>
          </cell>
          <cell r="AB39">
            <v>0</v>
          </cell>
          <cell r="AC39">
            <v>0</v>
          </cell>
          <cell r="AD39">
            <v>0</v>
          </cell>
          <cell r="AE39">
            <v>-269890.76</v>
          </cell>
          <cell r="AF39">
            <v>0</v>
          </cell>
          <cell r="AG39">
            <v>0</v>
          </cell>
          <cell r="AH39">
            <v>8368281.5299999993</v>
          </cell>
          <cell r="AI39">
            <v>3901546.46</v>
          </cell>
          <cell r="AJ39">
            <v>14184638.780000001</v>
          </cell>
          <cell r="AK39">
            <v>-5816357.25</v>
          </cell>
          <cell r="AL39">
            <v>0</v>
          </cell>
          <cell r="AM39">
            <v>0</v>
          </cell>
          <cell r="AN39">
            <v>4844404.7200000007</v>
          </cell>
          <cell r="AO39">
            <v>0</v>
          </cell>
          <cell r="AP39">
            <v>0</v>
          </cell>
          <cell r="AQ39">
            <v>0</v>
          </cell>
          <cell r="AR39">
            <v>-381078.56</v>
          </cell>
          <cell r="AS39">
            <v>0</v>
          </cell>
          <cell r="AT39">
            <v>0</v>
          </cell>
          <cell r="AU39">
            <v>12831607.689999999</v>
          </cell>
          <cell r="AV39">
            <v>3904222.75</v>
          </cell>
          <cell r="AW39">
            <v>19029043.5</v>
          </cell>
          <cell r="AX39">
            <v>-6197435.8100000005</v>
          </cell>
          <cell r="AY39">
            <v>0</v>
          </cell>
          <cell r="AZ39">
            <v>0</v>
          </cell>
          <cell r="BA39">
            <v>456448.5</v>
          </cell>
          <cell r="BB39">
            <v>0</v>
          </cell>
          <cell r="BC39">
            <v>0</v>
          </cell>
          <cell r="BD39">
            <v>0</v>
          </cell>
          <cell r="BE39">
            <v>-460220.02</v>
          </cell>
          <cell r="BF39">
            <v>0</v>
          </cell>
          <cell r="BG39">
            <v>0</v>
          </cell>
          <cell r="BH39">
            <v>12827836.17</v>
          </cell>
          <cell r="BI39">
            <v>3904222.75</v>
          </cell>
          <cell r="BJ39">
            <v>19485492</v>
          </cell>
          <cell r="BK39">
            <v>-6657655.830000001</v>
          </cell>
          <cell r="BL39">
            <v>0</v>
          </cell>
          <cell r="BM39">
            <v>0</v>
          </cell>
          <cell r="BN39">
            <v>491908.29</v>
          </cell>
          <cell r="BO39">
            <v>0</v>
          </cell>
          <cell r="BP39">
            <v>0</v>
          </cell>
          <cell r="BQ39">
            <v>0</v>
          </cell>
          <cell r="BR39">
            <v>-471739.31</v>
          </cell>
          <cell r="BS39">
            <v>0</v>
          </cell>
          <cell r="BT39">
            <v>0</v>
          </cell>
          <cell r="BU39">
            <v>12848005.150000002</v>
          </cell>
          <cell r="BV39">
            <v>3922779.29</v>
          </cell>
          <cell r="BW39">
            <v>19977400.289999999</v>
          </cell>
          <cell r="BX39">
            <v>-7129395.1400000006</v>
          </cell>
          <cell r="BY39">
            <v>0</v>
          </cell>
          <cell r="BZ39">
            <v>0</v>
          </cell>
          <cell r="CA39">
            <v>538466.22</v>
          </cell>
          <cell r="CB39">
            <v>0</v>
          </cell>
          <cell r="CC39">
            <v>0</v>
          </cell>
          <cell r="CD39">
            <v>0</v>
          </cell>
          <cell r="CE39">
            <v>-485400.3</v>
          </cell>
          <cell r="CF39">
            <v>0</v>
          </cell>
          <cell r="CG39">
            <v>0</v>
          </cell>
          <cell r="CH39">
            <v>12901071.07</v>
          </cell>
          <cell r="CI39">
            <v>4048798.24</v>
          </cell>
          <cell r="CJ39">
            <v>20515866.509999998</v>
          </cell>
          <cell r="CK39">
            <v>-7614795.4400000013</v>
          </cell>
          <cell r="CL39">
            <v>0</v>
          </cell>
          <cell r="CM39">
            <v>0</v>
          </cell>
          <cell r="CN39">
            <v>2527113</v>
          </cell>
          <cell r="CO39">
            <v>0</v>
          </cell>
          <cell r="CP39">
            <v>2366250.0800000005</v>
          </cell>
          <cell r="CQ39">
            <v>0</v>
          </cell>
          <cell r="CR39">
            <v>4477334.1500000004</v>
          </cell>
          <cell r="CS39">
            <v>0</v>
          </cell>
          <cell r="CT39">
            <v>414297.63</v>
          </cell>
          <cell r="CU39">
            <v>0</v>
          </cell>
          <cell r="CV39">
            <v>452445.47999999986</v>
          </cell>
          <cell r="CW39">
            <v>0</v>
          </cell>
          <cell r="CX39">
            <v>489998.99000000005</v>
          </cell>
          <cell r="CY39">
            <v>0</v>
          </cell>
          <cell r="CZ39"/>
          <cell r="DA39"/>
          <cell r="DB39"/>
          <cell r="DC39"/>
          <cell r="DD39"/>
          <cell r="DE39"/>
          <cell r="DF39"/>
          <cell r="DG39"/>
          <cell r="DH39"/>
          <cell r="DI39"/>
          <cell r="DJ39"/>
          <cell r="DK39"/>
          <cell r="DL39"/>
          <cell r="DM39"/>
          <cell r="DN39"/>
          <cell r="DO39"/>
          <cell r="DP39"/>
          <cell r="DQ39"/>
          <cell r="DR39"/>
          <cell r="DS39"/>
          <cell r="DT39"/>
          <cell r="DU39"/>
          <cell r="DV39"/>
          <cell r="DW39"/>
          <cell r="DX39"/>
          <cell r="DY39"/>
          <cell r="DZ39"/>
          <cell r="EA39"/>
          <cell r="EB39"/>
          <cell r="EC39"/>
          <cell r="ED39"/>
          <cell r="EE39"/>
          <cell r="EF39"/>
          <cell r="EG39"/>
          <cell r="EH39"/>
          <cell r="EI39"/>
          <cell r="EJ39"/>
          <cell r="EK39"/>
          <cell r="EL39"/>
          <cell r="EM39"/>
        </row>
        <row r="40">
          <cell r="A40" t="str">
            <v>ESRE</v>
          </cell>
          <cell r="B40">
            <v>40</v>
          </cell>
          <cell r="C40" t="str">
            <v>EM1</v>
          </cell>
          <cell r="D40">
            <v>13</v>
          </cell>
          <cell r="E40">
            <v>24118108.350000001</v>
          </cell>
          <cell r="F40">
            <v>1329894.29</v>
          </cell>
          <cell r="G40">
            <v>-13462.4</v>
          </cell>
          <cell r="H40">
            <v>0</v>
          </cell>
          <cell r="I40">
            <v>-23234.100000000009</v>
          </cell>
          <cell r="J40">
            <v>-1095883.1000000001</v>
          </cell>
          <cell r="K40">
            <v>0</v>
          </cell>
          <cell r="L40">
            <v>-254237.78</v>
          </cell>
          <cell r="M40">
            <v>24061185.260000002</v>
          </cell>
          <cell r="N40">
            <v>2027371.9300000002</v>
          </cell>
          <cell r="O40">
            <v>0</v>
          </cell>
          <cell r="P40">
            <v>0</v>
          </cell>
          <cell r="Q40">
            <v>-13000.430000000148</v>
          </cell>
          <cell r="R40">
            <v>-1135807.9400000002</v>
          </cell>
          <cell r="S40">
            <v>0</v>
          </cell>
          <cell r="T40">
            <v>-254237.78</v>
          </cell>
          <cell r="U40">
            <v>24685511.040000003</v>
          </cell>
          <cell r="V40">
            <v>1004257.0800000001</v>
          </cell>
          <cell r="W40">
            <v>41927311.5</v>
          </cell>
          <cell r="X40">
            <v>-21807576.010000002</v>
          </cell>
          <cell r="Y40">
            <v>0</v>
          </cell>
          <cell r="Z40">
            <v>6355944.4299999997</v>
          </cell>
          <cell r="AA40">
            <v>1854466.68</v>
          </cell>
          <cell r="AB40">
            <v>0</v>
          </cell>
          <cell r="AC40">
            <v>0</v>
          </cell>
          <cell r="AD40">
            <v>-11071.52</v>
          </cell>
          <cell r="AE40">
            <v>-1185949.69</v>
          </cell>
          <cell r="AF40">
            <v>0</v>
          </cell>
          <cell r="AG40">
            <v>-254237.78</v>
          </cell>
          <cell r="AH40">
            <v>25088718.73</v>
          </cell>
          <cell r="AI40">
            <v>1268694.6900000002</v>
          </cell>
          <cell r="AJ40">
            <v>41927311.5</v>
          </cell>
          <cell r="AK40">
            <v>-22940299.419999994</v>
          </cell>
          <cell r="AL40">
            <v>0</v>
          </cell>
          <cell r="AM40">
            <v>6101706.6500000004</v>
          </cell>
          <cell r="AN40">
            <v>702133.67</v>
          </cell>
          <cell r="AO40">
            <v>0</v>
          </cell>
          <cell r="AP40">
            <v>0</v>
          </cell>
          <cell r="AQ40">
            <v>-9857.25</v>
          </cell>
          <cell r="AR40">
            <v>-1209118.51</v>
          </cell>
          <cell r="AS40">
            <v>0</v>
          </cell>
          <cell r="AT40">
            <v>-254237.78</v>
          </cell>
          <cell r="AU40">
            <v>24317638.860000003</v>
          </cell>
          <cell r="AV40">
            <v>1568303.9200000002</v>
          </cell>
          <cell r="AW40">
            <v>42600880.239999987</v>
          </cell>
          <cell r="AX40">
            <v>-24130710.250000004</v>
          </cell>
          <cell r="AY40">
            <v>0</v>
          </cell>
          <cell r="AZ40">
            <v>5847468.870000001</v>
          </cell>
          <cell r="BA40">
            <v>634191.6</v>
          </cell>
          <cell r="BB40">
            <v>0</v>
          </cell>
          <cell r="BC40">
            <v>0</v>
          </cell>
          <cell r="BD40">
            <v>-9000.2999999999993</v>
          </cell>
          <cell r="BE40">
            <v>-1199556.52</v>
          </cell>
          <cell r="BF40">
            <v>0</v>
          </cell>
          <cell r="BG40">
            <v>-254237.78</v>
          </cell>
          <cell r="BH40">
            <v>23489035.860000007</v>
          </cell>
          <cell r="BI40">
            <v>2206353.37</v>
          </cell>
          <cell r="BJ40">
            <v>43206506.909999996</v>
          </cell>
          <cell r="BK40">
            <v>-25310702.140000001</v>
          </cell>
          <cell r="BL40">
            <v>0</v>
          </cell>
          <cell r="BM40">
            <v>5593231.0900000008</v>
          </cell>
          <cell r="BN40">
            <v>102602.25</v>
          </cell>
          <cell r="BO40">
            <v>0</v>
          </cell>
          <cell r="BP40">
            <v>0</v>
          </cell>
          <cell r="BQ40">
            <v>-8143.3500000000013</v>
          </cell>
          <cell r="BR40">
            <v>-1166606.44</v>
          </cell>
          <cell r="BS40">
            <v>0</v>
          </cell>
          <cell r="BT40">
            <v>-254237.78</v>
          </cell>
          <cell r="BU40">
            <v>22162650.539999999</v>
          </cell>
          <cell r="BV40">
            <v>3577420.35</v>
          </cell>
          <cell r="BW40">
            <v>43280544.229999997</v>
          </cell>
          <cell r="BX40">
            <v>-26456887</v>
          </cell>
          <cell r="BY40">
            <v>0</v>
          </cell>
          <cell r="BZ40">
            <v>5338993.3100000005</v>
          </cell>
          <cell r="CA40">
            <v>1925793.96</v>
          </cell>
          <cell r="CB40">
            <v>0</v>
          </cell>
          <cell r="CC40">
            <v>0</v>
          </cell>
          <cell r="CD40">
            <v>-7286.4100000000008</v>
          </cell>
          <cell r="CE40">
            <v>-1159803.79</v>
          </cell>
          <cell r="CF40">
            <v>0</v>
          </cell>
          <cell r="CG40">
            <v>-254237.78</v>
          </cell>
          <cell r="CH40">
            <v>22667116.519999996</v>
          </cell>
          <cell r="CI40">
            <v>4724814.12</v>
          </cell>
          <cell r="CJ40">
            <v>45177773.259999998</v>
          </cell>
          <cell r="CK40">
            <v>-27595412.269999996</v>
          </cell>
          <cell r="CL40">
            <v>0</v>
          </cell>
          <cell r="CM40">
            <v>5084755.5300000012</v>
          </cell>
          <cell r="CN40">
            <v>1745765.56</v>
          </cell>
          <cell r="CO40">
            <v>0</v>
          </cell>
          <cell r="CP40">
            <v>1402610.2499999998</v>
          </cell>
          <cell r="CQ40">
            <v>0</v>
          </cell>
          <cell r="CR40">
            <v>544180.04999999993</v>
          </cell>
          <cell r="CS40">
            <v>0</v>
          </cell>
          <cell r="CT40">
            <v>475884.65</v>
          </cell>
          <cell r="CU40">
            <v>0</v>
          </cell>
          <cell r="CV40">
            <v>60810.159999999996</v>
          </cell>
          <cell r="CW40">
            <v>0</v>
          </cell>
          <cell r="CX40">
            <v>1455055.8599999999</v>
          </cell>
          <cell r="CY40">
            <v>0</v>
          </cell>
          <cell r="CZ40"/>
          <cell r="DA40"/>
          <cell r="DB40"/>
          <cell r="DC40"/>
          <cell r="DD40"/>
          <cell r="DE40"/>
          <cell r="DF40"/>
          <cell r="DG40"/>
          <cell r="DH40"/>
          <cell r="DI40"/>
          <cell r="DJ40"/>
          <cell r="DK40"/>
          <cell r="DL40"/>
          <cell r="DM40"/>
          <cell r="DN40"/>
          <cell r="DO40"/>
          <cell r="DP40"/>
          <cell r="DQ40"/>
          <cell r="DR40"/>
          <cell r="DS40"/>
          <cell r="DT40"/>
          <cell r="DU40"/>
          <cell r="DV40"/>
          <cell r="DW40"/>
          <cell r="DX40"/>
          <cell r="DY40"/>
          <cell r="DZ40"/>
          <cell r="EA40"/>
          <cell r="EB40"/>
          <cell r="EC40"/>
          <cell r="ED40"/>
          <cell r="EE40"/>
          <cell r="EF40"/>
          <cell r="EG40"/>
          <cell r="EH40"/>
          <cell r="EI40"/>
          <cell r="EJ40"/>
          <cell r="EK40"/>
          <cell r="EL40"/>
          <cell r="EM40"/>
        </row>
        <row r="41">
          <cell r="A41" t="str">
            <v>ESRR</v>
          </cell>
          <cell r="B41">
            <v>41</v>
          </cell>
          <cell r="C41" t="str">
            <v>EM1</v>
          </cell>
          <cell r="D41">
            <v>14</v>
          </cell>
          <cell r="E41">
            <v>141216.65</v>
          </cell>
          <cell r="F41">
            <v>141461.98000000001</v>
          </cell>
          <cell r="G41">
            <v>0</v>
          </cell>
          <cell r="H41">
            <v>0</v>
          </cell>
          <cell r="I41">
            <v>0</v>
          </cell>
          <cell r="J41">
            <v>-6344.48</v>
          </cell>
          <cell r="K41">
            <v>0</v>
          </cell>
          <cell r="L41">
            <v>0</v>
          </cell>
          <cell r="M41">
            <v>276334.15000000002</v>
          </cell>
          <cell r="N41">
            <v>107292.73999999998</v>
          </cell>
          <cell r="O41">
            <v>0</v>
          </cell>
          <cell r="P41">
            <v>0</v>
          </cell>
          <cell r="Q41">
            <v>0</v>
          </cell>
          <cell r="R41">
            <v>-10286.899999999998</v>
          </cell>
          <cell r="S41">
            <v>0</v>
          </cell>
          <cell r="T41">
            <v>0</v>
          </cell>
          <cell r="U41">
            <v>373339.99</v>
          </cell>
          <cell r="V41">
            <v>0</v>
          </cell>
          <cell r="W41">
            <v>426506.32</v>
          </cell>
          <cell r="X41">
            <v>-23203.279999999999</v>
          </cell>
          <cell r="Y41">
            <v>0</v>
          </cell>
          <cell r="Z41">
            <v>0</v>
          </cell>
          <cell r="AA41">
            <v>29963.050000000003</v>
          </cell>
          <cell r="AB41">
            <v>0</v>
          </cell>
          <cell r="AC41">
            <v>0</v>
          </cell>
          <cell r="AD41">
            <v>0</v>
          </cell>
          <cell r="AE41">
            <v>-12345.74</v>
          </cell>
          <cell r="AF41">
            <v>0</v>
          </cell>
          <cell r="AG41">
            <v>0</v>
          </cell>
          <cell r="AH41">
            <v>390957.29999999993</v>
          </cell>
          <cell r="AI41">
            <v>0</v>
          </cell>
          <cell r="AJ41">
            <v>426506.32</v>
          </cell>
          <cell r="AK41">
            <v>-35549.019999999997</v>
          </cell>
          <cell r="AL41">
            <v>0</v>
          </cell>
          <cell r="AM41">
            <v>0</v>
          </cell>
          <cell r="AN41">
            <v>28488.400000000001</v>
          </cell>
          <cell r="AO41">
            <v>0</v>
          </cell>
          <cell r="AP41">
            <v>0</v>
          </cell>
          <cell r="AQ41">
            <v>0</v>
          </cell>
          <cell r="AR41">
            <v>-13222.509999999998</v>
          </cell>
          <cell r="AS41">
            <v>0</v>
          </cell>
          <cell r="AT41">
            <v>0</v>
          </cell>
          <cell r="AU41">
            <v>406223.19</v>
          </cell>
          <cell r="AV41">
            <v>0</v>
          </cell>
          <cell r="AW41">
            <v>454994.72000000003</v>
          </cell>
          <cell r="AX41">
            <v>-48771.53</v>
          </cell>
          <cell r="AY41">
            <v>0</v>
          </cell>
          <cell r="AZ41">
            <v>0</v>
          </cell>
          <cell r="BA41">
            <v>38567.340000000004</v>
          </cell>
          <cell r="BB41">
            <v>0</v>
          </cell>
          <cell r="BC41">
            <v>0</v>
          </cell>
          <cell r="BD41">
            <v>0</v>
          </cell>
          <cell r="BE41">
            <v>-14228.339999999998</v>
          </cell>
          <cell r="BF41">
            <v>0</v>
          </cell>
          <cell r="BG41">
            <v>0</v>
          </cell>
          <cell r="BH41">
            <v>430562.19</v>
          </cell>
          <cell r="BI41">
            <v>0</v>
          </cell>
          <cell r="BJ41">
            <v>493562.06000000006</v>
          </cell>
          <cell r="BK41">
            <v>-62999.87</v>
          </cell>
          <cell r="BL41">
            <v>0</v>
          </cell>
          <cell r="BM41">
            <v>0</v>
          </cell>
          <cell r="BN41">
            <v>35302.68</v>
          </cell>
          <cell r="BO41">
            <v>0</v>
          </cell>
          <cell r="BP41">
            <v>0</v>
          </cell>
          <cell r="BQ41">
            <v>0</v>
          </cell>
          <cell r="BR41">
            <v>-15336.39</v>
          </cell>
          <cell r="BS41">
            <v>0</v>
          </cell>
          <cell r="BT41">
            <v>0</v>
          </cell>
          <cell r="BU41">
            <v>450528.48</v>
          </cell>
          <cell r="BV41">
            <v>0</v>
          </cell>
          <cell r="BW41">
            <v>528864.74000000011</v>
          </cell>
          <cell r="BX41">
            <v>-78336.25999999998</v>
          </cell>
          <cell r="BY41">
            <v>0</v>
          </cell>
          <cell r="BZ41">
            <v>0</v>
          </cell>
          <cell r="CA41">
            <v>5984.63</v>
          </cell>
          <cell r="CB41">
            <v>0</v>
          </cell>
          <cell r="CC41">
            <v>0</v>
          </cell>
          <cell r="CD41">
            <v>0</v>
          </cell>
          <cell r="CE41">
            <v>-15955.699999999999</v>
          </cell>
          <cell r="CF41">
            <v>0</v>
          </cell>
          <cell r="CG41">
            <v>0</v>
          </cell>
          <cell r="CH41">
            <v>440557.41</v>
          </cell>
          <cell r="CI41">
            <v>0</v>
          </cell>
          <cell r="CJ41">
            <v>534849.37000000011</v>
          </cell>
          <cell r="CK41">
            <v>-94291.96</v>
          </cell>
          <cell r="CL41">
            <v>0</v>
          </cell>
          <cell r="CM41">
            <v>0</v>
          </cell>
          <cell r="CN41">
            <v>76290</v>
          </cell>
          <cell r="CO41">
            <v>0</v>
          </cell>
          <cell r="CP41">
            <v>22351.47</v>
          </cell>
          <cell r="CQ41">
            <v>0</v>
          </cell>
          <cell r="CR41">
            <v>22171.7</v>
          </cell>
          <cell r="CS41">
            <v>0</v>
          </cell>
          <cell r="CT41">
            <v>28179.1</v>
          </cell>
          <cell r="CU41">
            <v>0</v>
          </cell>
          <cell r="CV41">
            <v>27572.46</v>
          </cell>
          <cell r="CW41">
            <v>0</v>
          </cell>
          <cell r="CX41">
            <v>4682.71</v>
          </cell>
          <cell r="CY41">
            <v>0</v>
          </cell>
          <cell r="CZ41"/>
          <cell r="DA41"/>
          <cell r="DB41"/>
          <cell r="DC41"/>
          <cell r="DD41"/>
          <cell r="DE41"/>
          <cell r="DF41"/>
          <cell r="DG41"/>
          <cell r="DH41"/>
          <cell r="DI41"/>
          <cell r="DJ41"/>
          <cell r="DK41"/>
          <cell r="DL41"/>
          <cell r="DM41"/>
          <cell r="DN41"/>
          <cell r="DO41"/>
          <cell r="DP41"/>
          <cell r="DQ41"/>
          <cell r="DR41"/>
          <cell r="DS41"/>
          <cell r="DT41"/>
          <cell r="DU41"/>
          <cell r="DV41"/>
          <cell r="DW41"/>
          <cell r="DX41"/>
          <cell r="DY41"/>
          <cell r="DZ41"/>
          <cell r="EA41"/>
          <cell r="EB41"/>
          <cell r="EC41"/>
          <cell r="ED41"/>
          <cell r="EE41"/>
          <cell r="EF41"/>
          <cell r="EG41"/>
          <cell r="EH41"/>
          <cell r="EI41"/>
          <cell r="EJ41"/>
          <cell r="EK41"/>
          <cell r="EL41"/>
          <cell r="EM41"/>
        </row>
        <row r="42">
          <cell r="A42" t="str">
            <v>ESRT</v>
          </cell>
          <cell r="B42">
            <v>42</v>
          </cell>
          <cell r="C42" t="str">
            <v>EM2</v>
          </cell>
          <cell r="D42">
            <v>15</v>
          </cell>
          <cell r="E42">
            <v>2747992.49</v>
          </cell>
          <cell r="F42">
            <v>1066153.3500000001</v>
          </cell>
          <cell r="G42">
            <v>0</v>
          </cell>
          <cell r="H42">
            <v>0</v>
          </cell>
          <cell r="I42">
            <v>0</v>
          </cell>
          <cell r="J42">
            <v>-510363.78</v>
          </cell>
          <cell r="K42">
            <v>0</v>
          </cell>
          <cell r="L42">
            <v>0</v>
          </cell>
          <cell r="M42">
            <v>3303782.0600000005</v>
          </cell>
          <cell r="N42">
            <v>1536549.9599999997</v>
          </cell>
          <cell r="O42">
            <v>0</v>
          </cell>
          <cell r="P42">
            <v>0</v>
          </cell>
          <cell r="Q42">
            <v>0</v>
          </cell>
          <cell r="R42">
            <v>-622189.39</v>
          </cell>
          <cell r="S42">
            <v>0</v>
          </cell>
          <cell r="T42">
            <v>0</v>
          </cell>
          <cell r="U42">
            <v>4218142.63</v>
          </cell>
          <cell r="V42">
            <v>0</v>
          </cell>
          <cell r="W42">
            <v>8086211.1600000001</v>
          </cell>
          <cell r="X42">
            <v>-2772026.21</v>
          </cell>
          <cell r="Y42">
            <v>0</v>
          </cell>
          <cell r="Z42">
            <v>0</v>
          </cell>
          <cell r="AA42">
            <v>1096042.3199999998</v>
          </cell>
          <cell r="AB42">
            <v>0</v>
          </cell>
          <cell r="AC42">
            <v>0</v>
          </cell>
          <cell r="AD42">
            <v>0</v>
          </cell>
          <cell r="AE42">
            <v>-666911.31000000006</v>
          </cell>
          <cell r="AF42">
            <v>0</v>
          </cell>
          <cell r="AG42">
            <v>0</v>
          </cell>
          <cell r="AH42">
            <v>4647273.6400000006</v>
          </cell>
          <cell r="AI42">
            <v>831960.18</v>
          </cell>
          <cell r="AJ42">
            <v>8086211.1600000001</v>
          </cell>
          <cell r="AK42">
            <v>-3438937.52</v>
          </cell>
          <cell r="AL42">
            <v>0</v>
          </cell>
          <cell r="AM42">
            <v>0</v>
          </cell>
          <cell r="AN42">
            <v>817720.8600000001</v>
          </cell>
          <cell r="AO42">
            <v>0</v>
          </cell>
          <cell r="AP42">
            <v>0</v>
          </cell>
          <cell r="AQ42">
            <v>0</v>
          </cell>
          <cell r="AR42">
            <v>-672048.3</v>
          </cell>
          <cell r="AS42">
            <v>0</v>
          </cell>
          <cell r="AT42">
            <v>0</v>
          </cell>
          <cell r="AU42">
            <v>4792946.2</v>
          </cell>
          <cell r="AV42">
            <v>1774588.6800000002</v>
          </cell>
          <cell r="AW42">
            <v>8903932.0199999996</v>
          </cell>
          <cell r="AX42">
            <v>-4110985.82</v>
          </cell>
          <cell r="AY42">
            <v>0</v>
          </cell>
          <cell r="AZ42">
            <v>0</v>
          </cell>
          <cell r="BA42">
            <v>0</v>
          </cell>
          <cell r="BB42">
            <v>0</v>
          </cell>
          <cell r="BC42">
            <v>0</v>
          </cell>
          <cell r="BD42">
            <v>0</v>
          </cell>
          <cell r="BE42">
            <v>-712934.35</v>
          </cell>
          <cell r="BF42">
            <v>0</v>
          </cell>
          <cell r="BG42">
            <v>0</v>
          </cell>
          <cell r="BH42">
            <v>4080011.8499999996</v>
          </cell>
          <cell r="BI42">
            <v>1774588.6800000002</v>
          </cell>
          <cell r="BJ42">
            <v>8903932.0199999996</v>
          </cell>
          <cell r="BK42">
            <v>-4823920.17</v>
          </cell>
          <cell r="BL42">
            <v>0</v>
          </cell>
          <cell r="BM42">
            <v>0</v>
          </cell>
          <cell r="BN42">
            <v>0</v>
          </cell>
          <cell r="BO42">
            <v>0</v>
          </cell>
          <cell r="BP42">
            <v>0</v>
          </cell>
          <cell r="BQ42">
            <v>0</v>
          </cell>
          <cell r="BR42">
            <v>-712934.35</v>
          </cell>
          <cell r="BS42">
            <v>0</v>
          </cell>
          <cell r="BT42">
            <v>0</v>
          </cell>
          <cell r="BU42">
            <v>3367077.4999999995</v>
          </cell>
          <cell r="BV42">
            <v>1774588.6800000002</v>
          </cell>
          <cell r="BW42">
            <v>8903932.0199999996</v>
          </cell>
          <cell r="BX42">
            <v>-5536854.5199999996</v>
          </cell>
          <cell r="BY42">
            <v>0</v>
          </cell>
          <cell r="BZ42">
            <v>0</v>
          </cell>
          <cell r="CA42">
            <v>0</v>
          </cell>
          <cell r="CB42">
            <v>0</v>
          </cell>
          <cell r="CC42">
            <v>0</v>
          </cell>
          <cell r="CD42">
            <v>0</v>
          </cell>
          <cell r="CE42">
            <v>-712934.35</v>
          </cell>
          <cell r="CF42">
            <v>0</v>
          </cell>
          <cell r="CG42">
            <v>0</v>
          </cell>
          <cell r="CH42">
            <v>2654143.1499999994</v>
          </cell>
          <cell r="CI42">
            <v>1774588.6800000002</v>
          </cell>
          <cell r="CJ42">
            <v>8903932.0199999996</v>
          </cell>
          <cell r="CK42">
            <v>-6249788.8699999992</v>
          </cell>
          <cell r="CL42">
            <v>0</v>
          </cell>
          <cell r="CM42">
            <v>0</v>
          </cell>
          <cell r="CN42">
            <v>1170530</v>
          </cell>
          <cell r="CO42">
            <v>0</v>
          </cell>
          <cell r="CP42">
            <v>914383.39999999991</v>
          </cell>
          <cell r="CQ42">
            <v>0</v>
          </cell>
          <cell r="CR42">
            <v>686605.07999999984</v>
          </cell>
          <cell r="CS42">
            <v>0</v>
          </cell>
          <cell r="CT42">
            <v>0</v>
          </cell>
          <cell r="CU42">
            <v>0</v>
          </cell>
          <cell r="CV42">
            <v>0</v>
          </cell>
          <cell r="CW42">
            <v>0</v>
          </cell>
          <cell r="CX42">
            <v>0</v>
          </cell>
          <cell r="CY42">
            <v>0</v>
          </cell>
          <cell r="CZ42"/>
          <cell r="DA42"/>
          <cell r="DB42"/>
          <cell r="DC42"/>
          <cell r="DD42"/>
          <cell r="DE42"/>
          <cell r="DF42"/>
          <cell r="DG42"/>
          <cell r="DH42"/>
          <cell r="DI42"/>
          <cell r="DJ42"/>
          <cell r="DK42"/>
          <cell r="DL42"/>
          <cell r="DM42"/>
          <cell r="DN42"/>
          <cell r="DO42"/>
          <cell r="DP42"/>
          <cell r="DQ42"/>
          <cell r="DR42"/>
          <cell r="DS42"/>
          <cell r="DT42"/>
          <cell r="DU42"/>
          <cell r="DV42"/>
          <cell r="DW42"/>
          <cell r="DX42"/>
          <cell r="DY42"/>
          <cell r="DZ42"/>
          <cell r="EA42"/>
          <cell r="EB42"/>
          <cell r="EC42"/>
          <cell r="ED42"/>
          <cell r="EE42"/>
          <cell r="EF42"/>
          <cell r="EG42"/>
          <cell r="EH42"/>
          <cell r="EI42"/>
          <cell r="EJ42"/>
          <cell r="EK42"/>
          <cell r="EL42"/>
          <cell r="EM42"/>
        </row>
        <row r="43">
          <cell r="A43" t="str">
            <v>ENMV</v>
          </cell>
          <cell r="B43">
            <v>43</v>
          </cell>
          <cell r="C43" t="str">
            <v>EM3</v>
          </cell>
          <cell r="D43">
            <v>16</v>
          </cell>
          <cell r="E43">
            <v>157194114.06</v>
          </cell>
          <cell r="F43">
            <v>10782335.109999999</v>
          </cell>
          <cell r="G43">
            <v>-2698080.14</v>
          </cell>
          <cell r="H43">
            <v>0</v>
          </cell>
          <cell r="I43">
            <v>-645392.00999999989</v>
          </cell>
          <cell r="J43">
            <v>-3243023.53</v>
          </cell>
          <cell r="K43">
            <v>3242.74</v>
          </cell>
          <cell r="L43">
            <v>-924953.1</v>
          </cell>
          <cell r="M43">
            <v>160468243.13</v>
          </cell>
          <cell r="N43">
            <v>13205049.020000001</v>
          </cell>
          <cell r="O43">
            <v>-2803083.4499999997</v>
          </cell>
          <cell r="P43">
            <v>0</v>
          </cell>
          <cell r="Q43">
            <v>-624791.61999999988</v>
          </cell>
          <cell r="R43">
            <v>-3396724.3899999987</v>
          </cell>
          <cell r="S43">
            <v>2718.06</v>
          </cell>
          <cell r="T43">
            <v>-924953.1</v>
          </cell>
          <cell r="U43">
            <v>165926457.65000001</v>
          </cell>
          <cell r="V43">
            <v>10888523.91</v>
          </cell>
          <cell r="W43">
            <v>197367139.07999998</v>
          </cell>
          <cell r="X43">
            <v>-56875403.690000005</v>
          </cell>
          <cell r="Y43">
            <v>-121989.03999999998</v>
          </cell>
          <cell r="Z43">
            <v>36998123.870000005</v>
          </cell>
          <cell r="AA43">
            <v>14995692.279999999</v>
          </cell>
          <cell r="AB43">
            <v>-2623861.2999999998</v>
          </cell>
          <cell r="AC43">
            <v>0</v>
          </cell>
          <cell r="AD43">
            <v>-578440.37000000011</v>
          </cell>
          <cell r="AE43">
            <v>-3603244.65</v>
          </cell>
          <cell r="AF43">
            <v>2718.06</v>
          </cell>
          <cell r="AG43">
            <v>-924953.1</v>
          </cell>
          <cell r="AH43">
            <v>173194368.56999999</v>
          </cell>
          <cell r="AI43">
            <v>10888523.91</v>
          </cell>
          <cell r="AJ43">
            <v>197367139.07999998</v>
          </cell>
          <cell r="AK43">
            <v>-60126670.300000012</v>
          </cell>
          <cell r="AL43">
            <v>-119270.98</v>
          </cell>
          <cell r="AM43">
            <v>36073170.770000003</v>
          </cell>
          <cell r="AN43">
            <v>14535074.67</v>
          </cell>
          <cell r="AO43">
            <v>-2800587.67</v>
          </cell>
          <cell r="AP43">
            <v>0</v>
          </cell>
          <cell r="AQ43">
            <v>-559861.9</v>
          </cell>
          <cell r="AR43">
            <v>-3813328.79</v>
          </cell>
          <cell r="AS43">
            <v>2718.06</v>
          </cell>
          <cell r="AT43">
            <v>-924953.1</v>
          </cell>
          <cell r="AU43">
            <v>179633429.84</v>
          </cell>
          <cell r="AV43">
            <v>11646212.57</v>
          </cell>
          <cell r="AW43">
            <v>208179894.81999996</v>
          </cell>
          <cell r="AX43">
            <v>-63578129.730000004</v>
          </cell>
          <cell r="AY43">
            <v>-116552.92</v>
          </cell>
          <cell r="AZ43">
            <v>35148217.670000002</v>
          </cell>
          <cell r="BA43">
            <v>14633478.799999999</v>
          </cell>
          <cell r="BB43">
            <v>-2978792.87</v>
          </cell>
          <cell r="BC43">
            <v>0</v>
          </cell>
          <cell r="BD43">
            <v>-541427.33000000007</v>
          </cell>
          <cell r="BE43">
            <v>-4023726.43</v>
          </cell>
          <cell r="BF43">
            <v>2718.06</v>
          </cell>
          <cell r="BG43">
            <v>-924953.1</v>
          </cell>
          <cell r="BH43">
            <v>185800726.96999997</v>
          </cell>
          <cell r="BI43">
            <v>11646212.57</v>
          </cell>
          <cell r="BJ43">
            <v>218912849.49000001</v>
          </cell>
          <cell r="BK43">
            <v>-67221552.230000004</v>
          </cell>
          <cell r="BL43">
            <v>-113834.86</v>
          </cell>
          <cell r="BM43">
            <v>34223264.57</v>
          </cell>
          <cell r="BN43">
            <v>14945377.990000002</v>
          </cell>
          <cell r="BO43">
            <v>-3157210.8</v>
          </cell>
          <cell r="BP43">
            <v>0</v>
          </cell>
          <cell r="BQ43">
            <v>-523071.41000000009</v>
          </cell>
          <cell r="BR43">
            <v>-4227696.5400000019</v>
          </cell>
          <cell r="BS43">
            <v>2718.06</v>
          </cell>
          <cell r="BT43">
            <v>-924953.1</v>
          </cell>
          <cell r="BU43">
            <v>191915891.16999999</v>
          </cell>
          <cell r="BV43">
            <v>12513873.140000001</v>
          </cell>
          <cell r="BW43">
            <v>229792783.23000002</v>
          </cell>
          <cell r="BX43">
            <v>-71064086.730000019</v>
          </cell>
          <cell r="BY43">
            <v>-111116.79999999999</v>
          </cell>
          <cell r="BZ43">
            <v>33298311.470000003</v>
          </cell>
          <cell r="CA43">
            <v>15362863.060000002</v>
          </cell>
          <cell r="CB43">
            <v>-3290130.94</v>
          </cell>
          <cell r="CC43">
            <v>0</v>
          </cell>
          <cell r="CD43">
            <v>-504906.70999999985</v>
          </cell>
          <cell r="CE43">
            <v>-4444146.8900000006</v>
          </cell>
          <cell r="CF43">
            <v>2718.06</v>
          </cell>
          <cell r="CG43">
            <v>-924953.1</v>
          </cell>
          <cell r="CH43">
            <v>198117334.65000004</v>
          </cell>
          <cell r="CI43">
            <v>12513873.140000001</v>
          </cell>
          <cell r="CJ43">
            <v>240957281.88999996</v>
          </cell>
          <cell r="CK43">
            <v>-75104906.87000002</v>
          </cell>
          <cell r="CL43">
            <v>-108398.73999999999</v>
          </cell>
          <cell r="CM43">
            <v>32373358.370000005</v>
          </cell>
          <cell r="CN43">
            <v>6846967.9800000004</v>
          </cell>
          <cell r="CO43">
            <v>1890142.3599999999</v>
          </cell>
          <cell r="CP43">
            <v>8112197.1100000003</v>
          </cell>
          <cell r="CQ43">
            <v>2056218.24</v>
          </cell>
          <cell r="CR43">
            <v>7883306.3999999994</v>
          </cell>
          <cell r="CS43">
            <v>2225301.2000000002</v>
          </cell>
          <cell r="CT43">
            <v>7958870.2700000005</v>
          </cell>
          <cell r="CU43">
            <v>2394769.9500000002</v>
          </cell>
          <cell r="CV43">
            <v>8164465.1100000003</v>
          </cell>
          <cell r="CW43">
            <v>2564294.23</v>
          </cell>
          <cell r="CX43">
            <v>8436042.3600000013</v>
          </cell>
          <cell r="CY43">
            <v>2687657.56</v>
          </cell>
          <cell r="CZ43"/>
          <cell r="DA43"/>
          <cell r="DB43"/>
          <cell r="DC43"/>
          <cell r="DD43"/>
          <cell r="DE43"/>
          <cell r="DF43"/>
          <cell r="DG43"/>
          <cell r="DH43"/>
          <cell r="DI43"/>
          <cell r="DJ43"/>
          <cell r="DK43"/>
          <cell r="DL43"/>
          <cell r="DM43"/>
          <cell r="DN43"/>
          <cell r="DO43"/>
          <cell r="DP43"/>
          <cell r="DQ43"/>
          <cell r="DR43"/>
          <cell r="DS43"/>
          <cell r="DT43"/>
          <cell r="DU43"/>
          <cell r="DV43"/>
          <cell r="DW43"/>
          <cell r="DX43"/>
          <cell r="DY43"/>
          <cell r="DZ43"/>
          <cell r="EA43"/>
          <cell r="EB43"/>
          <cell r="EC43"/>
          <cell r="ED43"/>
          <cell r="EE43"/>
          <cell r="EF43"/>
          <cell r="EG43"/>
          <cell r="EH43"/>
          <cell r="EI43"/>
          <cell r="EJ43"/>
          <cell r="EK43"/>
          <cell r="EL43"/>
          <cell r="EM43"/>
        </row>
        <row r="44">
          <cell r="A44" t="str">
            <v>ESDB</v>
          </cell>
          <cell r="B44">
            <v>44</v>
          </cell>
          <cell r="C44" t="str">
            <v>EM5</v>
          </cell>
          <cell r="D44">
            <v>18</v>
          </cell>
          <cell r="E44">
            <v>1747245.7200000002</v>
          </cell>
          <cell r="F44">
            <v>106597.42</v>
          </cell>
          <cell r="G44">
            <v>0</v>
          </cell>
          <cell r="H44">
            <v>0</v>
          </cell>
          <cell r="I44">
            <v>0</v>
          </cell>
          <cell r="J44">
            <v>-73109.760000000009</v>
          </cell>
          <cell r="K44">
            <v>0</v>
          </cell>
          <cell r="L44">
            <v>0</v>
          </cell>
          <cell r="M44">
            <v>1780733.38</v>
          </cell>
          <cell r="N44">
            <v>220309.44</v>
          </cell>
          <cell r="O44">
            <v>0</v>
          </cell>
          <cell r="P44">
            <v>0</v>
          </cell>
          <cell r="Q44">
            <v>0</v>
          </cell>
          <cell r="R44">
            <v>-76984.12</v>
          </cell>
          <cell r="S44">
            <v>0</v>
          </cell>
          <cell r="T44">
            <v>0</v>
          </cell>
          <cell r="U44">
            <v>1924058.7000000004</v>
          </cell>
          <cell r="V44">
            <v>1157893.1800000002</v>
          </cell>
          <cell r="W44">
            <v>4198690.8600000003</v>
          </cell>
          <cell r="X44">
            <v>-1915259.3200000008</v>
          </cell>
          <cell r="Y44">
            <v>0</v>
          </cell>
          <cell r="Z44">
            <v>0</v>
          </cell>
          <cell r="AA44">
            <v>359372.84</v>
          </cell>
          <cell r="AB44">
            <v>0</v>
          </cell>
          <cell r="AC44">
            <v>0</v>
          </cell>
          <cell r="AD44">
            <v>0</v>
          </cell>
          <cell r="AE44">
            <v>-85560.819999999992</v>
          </cell>
          <cell r="AF44">
            <v>0</v>
          </cell>
          <cell r="AG44">
            <v>0</v>
          </cell>
          <cell r="AH44">
            <v>2197870.7200000002</v>
          </cell>
          <cell r="AI44">
            <v>1164955.0200000003</v>
          </cell>
          <cell r="AJ44">
            <v>4198690.8600000003</v>
          </cell>
          <cell r="AK44">
            <v>-2000820.1400000004</v>
          </cell>
          <cell r="AL44">
            <v>0</v>
          </cell>
          <cell r="AM44">
            <v>0</v>
          </cell>
          <cell r="AN44">
            <v>294592.5</v>
          </cell>
          <cell r="AO44">
            <v>0</v>
          </cell>
          <cell r="AP44">
            <v>0</v>
          </cell>
          <cell r="AQ44">
            <v>0</v>
          </cell>
          <cell r="AR44">
            <v>-95342.150000000009</v>
          </cell>
          <cell r="AS44">
            <v>0</v>
          </cell>
          <cell r="AT44">
            <v>0</v>
          </cell>
          <cell r="AU44">
            <v>2397121.0699999998</v>
          </cell>
          <cell r="AV44">
            <v>1167916.2100000002</v>
          </cell>
          <cell r="AW44">
            <v>4493283.3600000003</v>
          </cell>
          <cell r="AX44">
            <v>-2096162.2900000003</v>
          </cell>
          <cell r="AY44">
            <v>0</v>
          </cell>
          <cell r="AZ44">
            <v>0</v>
          </cell>
          <cell r="BA44">
            <v>425273.36</v>
          </cell>
          <cell r="BB44">
            <v>0</v>
          </cell>
          <cell r="BC44">
            <v>0</v>
          </cell>
          <cell r="BD44">
            <v>0</v>
          </cell>
          <cell r="BE44">
            <v>-106140.14000000001</v>
          </cell>
          <cell r="BF44">
            <v>0</v>
          </cell>
          <cell r="BG44">
            <v>0</v>
          </cell>
          <cell r="BH44">
            <v>2716254.29</v>
          </cell>
          <cell r="BI44">
            <v>1167916.2100000002</v>
          </cell>
          <cell r="BJ44">
            <v>4918556.7200000007</v>
          </cell>
          <cell r="BK44">
            <v>-2202302.4300000006</v>
          </cell>
          <cell r="BL44">
            <v>0</v>
          </cell>
          <cell r="BM44">
            <v>0</v>
          </cell>
          <cell r="BN44">
            <v>322383.18</v>
          </cell>
          <cell r="BO44">
            <v>0</v>
          </cell>
          <cell r="BP44">
            <v>0</v>
          </cell>
          <cell r="BQ44">
            <v>0</v>
          </cell>
          <cell r="BR44">
            <v>-115298.93000000001</v>
          </cell>
          <cell r="BS44">
            <v>0</v>
          </cell>
          <cell r="BT44">
            <v>0</v>
          </cell>
          <cell r="BU44">
            <v>2923338.54</v>
          </cell>
          <cell r="BV44">
            <v>1167916.2100000002</v>
          </cell>
          <cell r="BW44">
            <v>5240939.9000000004</v>
          </cell>
          <cell r="BX44">
            <v>-2317601.3600000003</v>
          </cell>
          <cell r="BY44">
            <v>0</v>
          </cell>
          <cell r="BZ44">
            <v>0</v>
          </cell>
          <cell r="CA44">
            <v>310979.67000000004</v>
          </cell>
          <cell r="CB44">
            <v>0</v>
          </cell>
          <cell r="CC44">
            <v>0</v>
          </cell>
          <cell r="CD44">
            <v>0</v>
          </cell>
          <cell r="CE44">
            <v>-123481.01</v>
          </cell>
          <cell r="CF44">
            <v>0</v>
          </cell>
          <cell r="CG44">
            <v>0</v>
          </cell>
          <cell r="CH44">
            <v>3110837.2</v>
          </cell>
          <cell r="CI44">
            <v>1270711.4100000001</v>
          </cell>
          <cell r="CJ44">
            <v>5551919.5700000003</v>
          </cell>
          <cell r="CK44">
            <v>-2441082.37</v>
          </cell>
          <cell r="CL44">
            <v>0</v>
          </cell>
          <cell r="CM44">
            <v>0</v>
          </cell>
          <cell r="CN44">
            <v>159512</v>
          </cell>
          <cell r="CO44">
            <v>0</v>
          </cell>
          <cell r="CP44">
            <v>311648.19</v>
          </cell>
          <cell r="CQ44">
            <v>0</v>
          </cell>
          <cell r="CR44">
            <v>252317.28999999998</v>
          </cell>
          <cell r="CS44">
            <v>0</v>
          </cell>
          <cell r="CT44">
            <v>372983.92999999993</v>
          </cell>
          <cell r="CU44">
            <v>0</v>
          </cell>
          <cell r="CV44">
            <v>272849.32</v>
          </cell>
          <cell r="CW44">
            <v>0</v>
          </cell>
          <cell r="CX44">
            <v>266450.65000000002</v>
          </cell>
          <cell r="CY44">
            <v>0</v>
          </cell>
          <cell r="CZ44"/>
          <cell r="DA44"/>
          <cell r="DB44"/>
          <cell r="DC44"/>
          <cell r="DD44"/>
          <cell r="DE44"/>
          <cell r="DF44"/>
          <cell r="DG44"/>
          <cell r="DH44"/>
          <cell r="DI44"/>
          <cell r="DJ44"/>
          <cell r="DK44"/>
          <cell r="DL44"/>
          <cell r="DM44"/>
          <cell r="DN44"/>
          <cell r="DO44"/>
          <cell r="DP44"/>
          <cell r="DQ44"/>
          <cell r="DR44"/>
          <cell r="DS44"/>
          <cell r="DT44"/>
          <cell r="DU44"/>
          <cell r="DV44"/>
          <cell r="DW44"/>
          <cell r="DX44"/>
          <cell r="DY44"/>
          <cell r="DZ44"/>
          <cell r="EA44"/>
          <cell r="EB44"/>
          <cell r="EC44"/>
          <cell r="ED44"/>
          <cell r="EE44"/>
          <cell r="EF44"/>
          <cell r="EG44"/>
          <cell r="EH44"/>
          <cell r="EI44"/>
          <cell r="EJ44"/>
          <cell r="EK44"/>
          <cell r="EL44"/>
          <cell r="EM44"/>
        </row>
        <row r="45">
          <cell r="A45" t="str">
            <v>ESDE</v>
          </cell>
          <cell r="B45">
            <v>45</v>
          </cell>
          <cell r="C45" t="str">
            <v>EM5</v>
          </cell>
          <cell r="D45">
            <v>19</v>
          </cell>
          <cell r="E45">
            <v>6398867.4500000011</v>
          </cell>
          <cell r="F45">
            <v>321631.15000000002</v>
          </cell>
          <cell r="G45">
            <v>-82252</v>
          </cell>
          <cell r="H45">
            <v>0</v>
          </cell>
          <cell r="I45">
            <v>0</v>
          </cell>
          <cell r="J45">
            <v>-465533.92999999993</v>
          </cell>
          <cell r="K45">
            <v>0</v>
          </cell>
          <cell r="L45">
            <v>129465.96</v>
          </cell>
          <cell r="M45">
            <v>6302178.6300000008</v>
          </cell>
          <cell r="N45">
            <v>1303893.6500000001</v>
          </cell>
          <cell r="O45">
            <v>0</v>
          </cell>
          <cell r="P45">
            <v>0</v>
          </cell>
          <cell r="Q45">
            <v>-62905.87</v>
          </cell>
          <cell r="R45">
            <v>-478173.79999999993</v>
          </cell>
          <cell r="S45">
            <v>0</v>
          </cell>
          <cell r="T45">
            <v>129465.96</v>
          </cell>
          <cell r="U45">
            <v>7194458.5700000003</v>
          </cell>
          <cell r="V45">
            <v>4096189.8400000008</v>
          </cell>
          <cell r="W45">
            <v>21909129.440000001</v>
          </cell>
          <cell r="X45">
            <v>-10423388.08</v>
          </cell>
          <cell r="Y45">
            <v>0</v>
          </cell>
          <cell r="Z45">
            <v>-3236648.8899999997</v>
          </cell>
          <cell r="AA45">
            <v>1204147.2999999998</v>
          </cell>
          <cell r="AB45">
            <v>0</v>
          </cell>
          <cell r="AC45">
            <v>0</v>
          </cell>
          <cell r="AD45">
            <v>-58420.45</v>
          </cell>
          <cell r="AE45">
            <v>-509673.47000000003</v>
          </cell>
          <cell r="AF45">
            <v>0</v>
          </cell>
          <cell r="AG45">
            <v>129465.96</v>
          </cell>
          <cell r="AH45">
            <v>7959977.910000002</v>
          </cell>
          <cell r="AI45">
            <v>4317940.3200000012</v>
          </cell>
          <cell r="AJ45">
            <v>21909129.440000001</v>
          </cell>
          <cell r="AK45">
            <v>-10841968.600000005</v>
          </cell>
          <cell r="AL45">
            <v>0</v>
          </cell>
          <cell r="AM45">
            <v>-3107182.9299999997</v>
          </cell>
          <cell r="AN45">
            <v>1382899.1700000002</v>
          </cell>
          <cell r="AO45">
            <v>0</v>
          </cell>
          <cell r="AP45">
            <v>0</v>
          </cell>
          <cell r="AQ45">
            <v>-53935.069999999992</v>
          </cell>
          <cell r="AR45">
            <v>-543993.77</v>
          </cell>
          <cell r="AS45">
            <v>0</v>
          </cell>
          <cell r="AT45">
            <v>129465.96</v>
          </cell>
          <cell r="AU45">
            <v>8874414.2000000011</v>
          </cell>
          <cell r="AV45">
            <v>4317940.3200000012</v>
          </cell>
          <cell r="AW45">
            <v>23142515.210000001</v>
          </cell>
          <cell r="AX45">
            <v>-11290384.039999999</v>
          </cell>
          <cell r="AY45">
            <v>0</v>
          </cell>
          <cell r="AZ45">
            <v>-2977716.9699999997</v>
          </cell>
          <cell r="BA45">
            <v>1078157.8700000001</v>
          </cell>
          <cell r="BB45">
            <v>0</v>
          </cell>
          <cell r="BC45">
            <v>0</v>
          </cell>
          <cell r="BD45">
            <v>-49449.66</v>
          </cell>
          <cell r="BE45">
            <v>-576424.21999999986</v>
          </cell>
          <cell r="BF45">
            <v>0</v>
          </cell>
          <cell r="BG45">
            <v>129465.96</v>
          </cell>
          <cell r="BH45">
            <v>9456164.1500000022</v>
          </cell>
          <cell r="BI45">
            <v>4317940.3200000012</v>
          </cell>
          <cell r="BJ45">
            <v>24071159.680000003</v>
          </cell>
          <cell r="BK45">
            <v>-11766744.520000001</v>
          </cell>
          <cell r="BL45">
            <v>0</v>
          </cell>
          <cell r="BM45">
            <v>-2848251.01</v>
          </cell>
          <cell r="BN45">
            <v>1945527.6800000002</v>
          </cell>
          <cell r="BO45">
            <v>0</v>
          </cell>
          <cell r="BP45">
            <v>0</v>
          </cell>
          <cell r="BQ45">
            <v>-42731.12999999999</v>
          </cell>
          <cell r="BR45">
            <v>-616935.54999999993</v>
          </cell>
          <cell r="BS45">
            <v>0</v>
          </cell>
          <cell r="BT45">
            <v>129465.96</v>
          </cell>
          <cell r="BU45">
            <v>10871491.110000001</v>
          </cell>
          <cell r="BV45">
            <v>4317940.3200000012</v>
          </cell>
          <cell r="BW45">
            <v>25883769.190000001</v>
          </cell>
          <cell r="BX45">
            <v>-12293493.030000005</v>
          </cell>
          <cell r="BY45">
            <v>0</v>
          </cell>
          <cell r="BZ45">
            <v>-2718785.05</v>
          </cell>
          <cell r="CA45">
            <v>1054834.4599999997</v>
          </cell>
          <cell r="CB45">
            <v>0</v>
          </cell>
          <cell r="CC45">
            <v>0</v>
          </cell>
          <cell r="CD45">
            <v>-38887.450000000004</v>
          </cell>
          <cell r="CE45">
            <v>-649194.22</v>
          </cell>
          <cell r="CF45">
            <v>0</v>
          </cell>
          <cell r="CG45">
            <v>129465.96</v>
          </cell>
          <cell r="CH45">
            <v>11367709.859999999</v>
          </cell>
          <cell r="CI45">
            <v>4366660.2400000012</v>
          </cell>
          <cell r="CJ45">
            <v>26818979.840000004</v>
          </cell>
          <cell r="CK45">
            <v>-12861950.889999999</v>
          </cell>
          <cell r="CL45">
            <v>0</v>
          </cell>
          <cell r="CM45">
            <v>-2589319.09</v>
          </cell>
          <cell r="CN45">
            <v>1090203</v>
          </cell>
          <cell r="CO45">
            <v>0</v>
          </cell>
          <cell r="CP45">
            <v>991495.65999999992</v>
          </cell>
          <cell r="CQ45">
            <v>0</v>
          </cell>
          <cell r="CR45">
            <v>1105944.4799999997</v>
          </cell>
          <cell r="CS45">
            <v>0</v>
          </cell>
          <cell r="CT45">
            <v>894923.97000000009</v>
          </cell>
          <cell r="CU45">
            <v>0</v>
          </cell>
          <cell r="CV45">
            <v>1609396.2700000003</v>
          </cell>
          <cell r="CW45">
            <v>0</v>
          </cell>
          <cell r="CX45">
            <v>862353.02</v>
          </cell>
          <cell r="CY45">
            <v>0</v>
          </cell>
          <cell r="CZ45"/>
          <cell r="DA45"/>
          <cell r="DB45"/>
          <cell r="DC45"/>
          <cell r="DD45"/>
          <cell r="DE45"/>
          <cell r="DF45"/>
          <cell r="DG45"/>
          <cell r="DH45"/>
          <cell r="DI45"/>
          <cell r="DJ45"/>
          <cell r="DK45"/>
          <cell r="DL45"/>
          <cell r="DM45"/>
          <cell r="DN45"/>
          <cell r="DO45"/>
          <cell r="DP45"/>
          <cell r="DQ45"/>
          <cell r="DR45"/>
          <cell r="DS45"/>
          <cell r="DT45"/>
          <cell r="DU45"/>
          <cell r="DV45"/>
          <cell r="DW45"/>
          <cell r="DX45"/>
          <cell r="DY45"/>
          <cell r="DZ45"/>
          <cell r="EA45"/>
          <cell r="EB45"/>
          <cell r="EC45"/>
          <cell r="ED45"/>
          <cell r="EE45"/>
          <cell r="EF45"/>
          <cell r="EG45"/>
          <cell r="EH45"/>
          <cell r="EI45"/>
          <cell r="EJ45"/>
          <cell r="EK45"/>
          <cell r="EL45"/>
          <cell r="EM45"/>
        </row>
        <row r="46">
          <cell r="A46" t="str">
            <v>ESDR</v>
          </cell>
          <cell r="B46">
            <v>46</v>
          </cell>
          <cell r="C46" t="str">
            <v>EM5</v>
          </cell>
          <cell r="D46">
            <v>20</v>
          </cell>
          <cell r="E46">
            <v>291118.88</v>
          </cell>
          <cell r="F46">
            <v>81484.100000000006</v>
          </cell>
          <cell r="G46">
            <v>0</v>
          </cell>
          <cell r="H46">
            <v>0</v>
          </cell>
          <cell r="I46">
            <v>0</v>
          </cell>
          <cell r="J46">
            <v>-9929.15</v>
          </cell>
          <cell r="K46">
            <v>0</v>
          </cell>
          <cell r="L46">
            <v>0</v>
          </cell>
          <cell r="M46">
            <v>362673.83</v>
          </cell>
          <cell r="N46">
            <v>279258.15000000002</v>
          </cell>
          <cell r="O46">
            <v>0</v>
          </cell>
          <cell r="P46">
            <v>0</v>
          </cell>
          <cell r="Q46">
            <v>0</v>
          </cell>
          <cell r="R46">
            <v>-15778.96</v>
          </cell>
          <cell r="S46">
            <v>0</v>
          </cell>
          <cell r="T46">
            <v>0</v>
          </cell>
          <cell r="U46">
            <v>626153.02</v>
          </cell>
          <cell r="V46">
            <v>0</v>
          </cell>
          <cell r="W46">
            <v>741360.19000000006</v>
          </cell>
          <cell r="X46">
            <v>-39441.64</v>
          </cell>
          <cell r="Y46">
            <v>0</v>
          </cell>
          <cell r="Z46">
            <v>0</v>
          </cell>
          <cell r="AA46">
            <v>75765.53</v>
          </cell>
          <cell r="AB46">
            <v>0</v>
          </cell>
          <cell r="AC46">
            <v>0</v>
          </cell>
          <cell r="AD46">
            <v>0</v>
          </cell>
          <cell r="AE46">
            <v>-21104.31</v>
          </cell>
          <cell r="AF46">
            <v>0</v>
          </cell>
          <cell r="AG46">
            <v>0</v>
          </cell>
          <cell r="AH46">
            <v>680814.24000000011</v>
          </cell>
          <cell r="AI46">
            <v>0</v>
          </cell>
          <cell r="AJ46">
            <v>741360.19000000006</v>
          </cell>
          <cell r="AK46">
            <v>-60545.950000000012</v>
          </cell>
          <cell r="AL46">
            <v>0</v>
          </cell>
          <cell r="AM46">
            <v>0</v>
          </cell>
          <cell r="AN46">
            <v>72524.040000000008</v>
          </cell>
          <cell r="AO46">
            <v>0</v>
          </cell>
          <cell r="AP46">
            <v>0</v>
          </cell>
          <cell r="AQ46">
            <v>0</v>
          </cell>
          <cell r="AR46">
            <v>-23328.660000000003</v>
          </cell>
          <cell r="AS46">
            <v>0</v>
          </cell>
          <cell r="AT46">
            <v>0</v>
          </cell>
          <cell r="AU46">
            <v>730009.62</v>
          </cell>
          <cell r="AV46">
            <v>0</v>
          </cell>
          <cell r="AW46">
            <v>813884.2300000001</v>
          </cell>
          <cell r="AX46">
            <v>-83874.609999999986</v>
          </cell>
          <cell r="AY46">
            <v>0</v>
          </cell>
          <cell r="AZ46">
            <v>0</v>
          </cell>
          <cell r="BA46">
            <v>43323.79</v>
          </cell>
          <cell r="BB46">
            <v>0</v>
          </cell>
          <cell r="BC46">
            <v>0</v>
          </cell>
          <cell r="BD46">
            <v>0</v>
          </cell>
          <cell r="BE46">
            <v>-25066.380000000005</v>
          </cell>
          <cell r="BF46">
            <v>0</v>
          </cell>
          <cell r="BG46">
            <v>0</v>
          </cell>
          <cell r="BH46">
            <v>748267.03</v>
          </cell>
          <cell r="BI46">
            <v>0</v>
          </cell>
          <cell r="BJ46">
            <v>857208.02000000014</v>
          </cell>
          <cell r="BK46">
            <v>-108940.98999999999</v>
          </cell>
          <cell r="BL46">
            <v>0</v>
          </cell>
          <cell r="BM46">
            <v>0</v>
          </cell>
          <cell r="BN46">
            <v>49891.82</v>
          </cell>
          <cell r="BO46">
            <v>0</v>
          </cell>
          <cell r="BP46">
            <v>0</v>
          </cell>
          <cell r="BQ46">
            <v>0</v>
          </cell>
          <cell r="BR46">
            <v>-26464.610000000004</v>
          </cell>
          <cell r="BS46">
            <v>0</v>
          </cell>
          <cell r="BT46">
            <v>0</v>
          </cell>
          <cell r="BU46">
            <v>771694.24</v>
          </cell>
          <cell r="BV46">
            <v>0</v>
          </cell>
          <cell r="BW46">
            <v>907099.84000000008</v>
          </cell>
          <cell r="BX46">
            <v>-135405.6</v>
          </cell>
          <cell r="BY46">
            <v>0</v>
          </cell>
          <cell r="BZ46">
            <v>0</v>
          </cell>
          <cell r="CA46">
            <v>29923.15</v>
          </cell>
          <cell r="CB46">
            <v>0</v>
          </cell>
          <cell r="CC46">
            <v>0</v>
          </cell>
          <cell r="CD46">
            <v>0</v>
          </cell>
          <cell r="CE46">
            <v>-27661.83</v>
          </cell>
          <cell r="CF46">
            <v>0</v>
          </cell>
          <cell r="CG46">
            <v>0</v>
          </cell>
          <cell r="CH46">
            <v>773955.56</v>
          </cell>
          <cell r="CI46">
            <v>0</v>
          </cell>
          <cell r="CJ46">
            <v>937022.99000000011</v>
          </cell>
          <cell r="CK46">
            <v>-163067.42999999996</v>
          </cell>
          <cell r="CL46">
            <v>0</v>
          </cell>
          <cell r="CM46">
            <v>0</v>
          </cell>
          <cell r="CN46">
            <v>205716</v>
          </cell>
          <cell r="CO46">
            <v>0</v>
          </cell>
          <cell r="CP46">
            <v>57401.82</v>
          </cell>
          <cell r="CQ46">
            <v>0</v>
          </cell>
          <cell r="CR46">
            <v>54222.929999999993</v>
          </cell>
          <cell r="CS46">
            <v>0</v>
          </cell>
          <cell r="CT46">
            <v>32285.11</v>
          </cell>
          <cell r="CU46">
            <v>0</v>
          </cell>
          <cell r="CV46">
            <v>37461.660000000003</v>
          </cell>
          <cell r="CW46">
            <v>0</v>
          </cell>
          <cell r="CX46">
            <v>23413.55</v>
          </cell>
          <cell r="CY46">
            <v>0</v>
          </cell>
          <cell r="CZ46"/>
          <cell r="DA46"/>
          <cell r="DB46"/>
          <cell r="DC46"/>
          <cell r="DD46"/>
          <cell r="DE46"/>
          <cell r="DF46"/>
          <cell r="DG46"/>
          <cell r="DH46"/>
          <cell r="DI46"/>
          <cell r="DJ46"/>
          <cell r="DK46"/>
          <cell r="DL46"/>
          <cell r="DM46"/>
          <cell r="DN46"/>
          <cell r="DO46"/>
          <cell r="DP46"/>
          <cell r="DQ46"/>
          <cell r="DR46"/>
          <cell r="DS46"/>
          <cell r="DT46"/>
          <cell r="DU46"/>
          <cell r="DV46"/>
          <cell r="DW46"/>
          <cell r="DX46"/>
          <cell r="DY46"/>
          <cell r="DZ46"/>
          <cell r="EA46"/>
          <cell r="EB46"/>
          <cell r="EC46"/>
          <cell r="ED46"/>
          <cell r="EE46"/>
          <cell r="EF46"/>
          <cell r="EG46"/>
          <cell r="EH46"/>
          <cell r="EI46"/>
          <cell r="EJ46"/>
          <cell r="EK46"/>
          <cell r="EL46"/>
          <cell r="EM46"/>
        </row>
        <row r="47">
          <cell r="A47" t="str">
            <v>ESTB</v>
          </cell>
          <cell r="B47">
            <v>47</v>
          </cell>
          <cell r="C47" t="str">
            <v>EM6</v>
          </cell>
          <cell r="D47">
            <v>22</v>
          </cell>
          <cell r="E47">
            <v>10111554.129999999</v>
          </cell>
          <cell r="F47">
            <v>1493842.41</v>
          </cell>
          <cell r="G47">
            <v>0</v>
          </cell>
          <cell r="H47">
            <v>0</v>
          </cell>
          <cell r="I47">
            <v>-124.19</v>
          </cell>
          <cell r="J47">
            <v>-439313.59000000014</v>
          </cell>
          <cell r="K47">
            <v>476.12</v>
          </cell>
          <cell r="L47">
            <v>0</v>
          </cell>
          <cell r="M47">
            <v>11166434.879999999</v>
          </cell>
          <cell r="N47">
            <v>1573854.7600000005</v>
          </cell>
          <cell r="O47">
            <v>0</v>
          </cell>
          <cell r="P47">
            <v>0</v>
          </cell>
          <cell r="Q47">
            <v>-1516.9799999999996</v>
          </cell>
          <cell r="R47">
            <v>-483210.28</v>
          </cell>
          <cell r="S47">
            <v>474.09000000000003</v>
          </cell>
          <cell r="T47">
            <v>0</v>
          </cell>
          <cell r="U47">
            <v>12256036.469999999</v>
          </cell>
          <cell r="V47">
            <v>4163721.58</v>
          </cell>
          <cell r="W47">
            <v>22757314.819999997</v>
          </cell>
          <cell r="X47">
            <v>-8878409.379999999</v>
          </cell>
          <cell r="Y47">
            <v>-14282.72</v>
          </cell>
          <cell r="Z47">
            <v>0</v>
          </cell>
          <cell r="AA47">
            <v>1612170.5700000003</v>
          </cell>
          <cell r="AB47">
            <v>0</v>
          </cell>
          <cell r="AC47">
            <v>0</v>
          </cell>
          <cell r="AD47">
            <v>-1409.4599999999998</v>
          </cell>
          <cell r="AE47">
            <v>-527556.93000000005</v>
          </cell>
          <cell r="AF47">
            <v>474.09000000000003</v>
          </cell>
          <cell r="AG47">
            <v>0</v>
          </cell>
          <cell r="AH47">
            <v>13339714.74</v>
          </cell>
          <cell r="AI47">
            <v>4294230.95</v>
          </cell>
          <cell r="AJ47">
            <v>22757314.819999997</v>
          </cell>
          <cell r="AK47">
            <v>-9403791.4499999974</v>
          </cell>
          <cell r="AL47">
            <v>-13808.63</v>
          </cell>
          <cell r="AM47">
            <v>0</v>
          </cell>
          <cell r="AN47">
            <v>1637626.39</v>
          </cell>
          <cell r="AO47">
            <v>0</v>
          </cell>
          <cell r="AP47">
            <v>0</v>
          </cell>
          <cell r="AQ47">
            <v>-1301.9199999999998</v>
          </cell>
          <cell r="AR47">
            <v>-571569.22000000009</v>
          </cell>
          <cell r="AS47">
            <v>474.09000000000003</v>
          </cell>
          <cell r="AT47">
            <v>0</v>
          </cell>
          <cell r="AU47">
            <v>14404944.08</v>
          </cell>
          <cell r="AV47">
            <v>4401620.75</v>
          </cell>
          <cell r="AW47">
            <v>24391356.889999997</v>
          </cell>
          <cell r="AX47">
            <v>-9973078.2700000014</v>
          </cell>
          <cell r="AY47">
            <v>-13334.54</v>
          </cell>
          <cell r="AZ47">
            <v>0</v>
          </cell>
          <cell r="BA47">
            <v>1666722.4199999995</v>
          </cell>
          <cell r="BB47">
            <v>0</v>
          </cell>
          <cell r="BC47">
            <v>0</v>
          </cell>
          <cell r="BD47">
            <v>-1194.4099999999999</v>
          </cell>
          <cell r="BE47">
            <v>-616934.86</v>
          </cell>
          <cell r="BF47">
            <v>474.09000000000003</v>
          </cell>
          <cell r="BG47">
            <v>0</v>
          </cell>
          <cell r="BH47">
            <v>15454011.319999998</v>
          </cell>
          <cell r="BI47">
            <v>4579676.6000000006</v>
          </cell>
          <cell r="BJ47">
            <v>26054494.989999998</v>
          </cell>
          <cell r="BK47">
            <v>-10587623.220000001</v>
          </cell>
          <cell r="BL47">
            <v>-12860.45</v>
          </cell>
          <cell r="BM47">
            <v>0</v>
          </cell>
          <cell r="BN47">
            <v>1696342.1199999996</v>
          </cell>
          <cell r="BO47">
            <v>0</v>
          </cell>
          <cell r="BP47">
            <v>0</v>
          </cell>
          <cell r="BQ47">
            <v>-1086.8699999999997</v>
          </cell>
          <cell r="BR47">
            <v>-664734.40000000014</v>
          </cell>
          <cell r="BS47">
            <v>474.09000000000003</v>
          </cell>
          <cell r="BT47">
            <v>0</v>
          </cell>
          <cell r="BU47">
            <v>16485006.260000002</v>
          </cell>
          <cell r="BV47">
            <v>4695761.8100000005</v>
          </cell>
          <cell r="BW47">
            <v>27747252.789999999</v>
          </cell>
          <cell r="BX47">
            <v>-11249860.17</v>
          </cell>
          <cell r="BY47">
            <v>-12386.36</v>
          </cell>
          <cell r="BZ47">
            <v>0</v>
          </cell>
          <cell r="CA47">
            <v>1728170.2</v>
          </cell>
          <cell r="CB47">
            <v>0</v>
          </cell>
          <cell r="CC47">
            <v>0</v>
          </cell>
          <cell r="CD47">
            <v>-979.33999999999969</v>
          </cell>
          <cell r="CE47">
            <v>-712922.37000000011</v>
          </cell>
          <cell r="CF47">
            <v>474.09000000000003</v>
          </cell>
          <cell r="CG47">
            <v>0</v>
          </cell>
          <cell r="CH47">
            <v>17499748.84</v>
          </cell>
          <cell r="CI47">
            <v>4764008.0100000007</v>
          </cell>
          <cell r="CJ47">
            <v>29471838.669999998</v>
          </cell>
          <cell r="CK47">
            <v>-11960177.560000001</v>
          </cell>
          <cell r="CL47">
            <v>-11912.270000000002</v>
          </cell>
          <cell r="CM47">
            <v>0</v>
          </cell>
          <cell r="CN47">
            <v>1179409.0999999999</v>
          </cell>
          <cell r="CO47">
            <v>0</v>
          </cell>
          <cell r="CP47">
            <v>1201362.95</v>
          </cell>
          <cell r="CQ47">
            <v>0</v>
          </cell>
          <cell r="CR47">
            <v>1220584.71</v>
          </cell>
          <cell r="CS47">
            <v>0</v>
          </cell>
          <cell r="CT47">
            <v>1242555.24</v>
          </cell>
          <cell r="CU47">
            <v>0</v>
          </cell>
          <cell r="CV47">
            <v>1264921.25</v>
          </cell>
          <cell r="CW47">
            <v>0</v>
          </cell>
          <cell r="CX47">
            <v>1288954.7699999998</v>
          </cell>
          <cell r="CY47">
            <v>0</v>
          </cell>
          <cell r="CZ47"/>
          <cell r="DA47"/>
          <cell r="DB47"/>
          <cell r="DC47"/>
          <cell r="DD47"/>
          <cell r="DE47"/>
          <cell r="DF47"/>
          <cell r="DG47"/>
          <cell r="DH47"/>
          <cell r="DI47"/>
          <cell r="DJ47"/>
          <cell r="DK47"/>
          <cell r="DL47"/>
          <cell r="DM47"/>
          <cell r="DN47"/>
          <cell r="DO47"/>
          <cell r="DP47"/>
          <cell r="DQ47"/>
          <cell r="DR47"/>
          <cell r="DS47"/>
          <cell r="DT47"/>
          <cell r="DU47"/>
          <cell r="DV47"/>
          <cell r="DW47"/>
          <cell r="DX47"/>
          <cell r="DY47"/>
          <cell r="DZ47"/>
          <cell r="EA47"/>
          <cell r="EB47"/>
          <cell r="EC47"/>
          <cell r="ED47"/>
          <cell r="EE47"/>
          <cell r="EF47"/>
          <cell r="EG47"/>
          <cell r="EH47"/>
          <cell r="EI47"/>
          <cell r="EJ47"/>
          <cell r="EK47"/>
          <cell r="EL47"/>
          <cell r="EM47"/>
        </row>
        <row r="48">
          <cell r="A48" t="str">
            <v>ESTE</v>
          </cell>
          <cell r="B48">
            <v>48</v>
          </cell>
          <cell r="C48" t="str">
            <v>EM6</v>
          </cell>
          <cell r="D48">
            <v>23</v>
          </cell>
          <cell r="E48">
            <v>51964602.280000001</v>
          </cell>
          <cell r="F48">
            <v>3409508.56</v>
          </cell>
          <cell r="G48">
            <v>-6835</v>
          </cell>
          <cell r="H48">
            <v>0</v>
          </cell>
          <cell r="I48">
            <v>-236166.94000000006</v>
          </cell>
          <cell r="J48">
            <v>-2876918.2199999997</v>
          </cell>
          <cell r="K48">
            <v>0</v>
          </cell>
          <cell r="L48">
            <v>135029.76000000001</v>
          </cell>
          <cell r="M48">
            <v>52389220.43999999</v>
          </cell>
          <cell r="N48">
            <v>3110023.0199999991</v>
          </cell>
          <cell r="O48">
            <v>0</v>
          </cell>
          <cell r="P48">
            <v>0</v>
          </cell>
          <cell r="Q48">
            <v>-288516.21999999991</v>
          </cell>
          <cell r="R48">
            <v>-2942622.9800000004</v>
          </cell>
          <cell r="S48">
            <v>0</v>
          </cell>
          <cell r="T48">
            <v>135029.76000000001</v>
          </cell>
          <cell r="U48">
            <v>52403134.019999996</v>
          </cell>
          <cell r="V48">
            <v>17814493.890000004</v>
          </cell>
          <cell r="W48">
            <v>120891581.45999998</v>
          </cell>
          <cell r="X48">
            <v>-61942954.469999999</v>
          </cell>
          <cell r="Y48">
            <v>0</v>
          </cell>
          <cell r="Z48">
            <v>-3375744.1500000004</v>
          </cell>
          <cell r="AA48">
            <v>3751566.8299999996</v>
          </cell>
          <cell r="AB48">
            <v>0</v>
          </cell>
          <cell r="AC48">
            <v>0</v>
          </cell>
          <cell r="AD48">
            <v>-266102.49</v>
          </cell>
          <cell r="AE48">
            <v>-3024119.49</v>
          </cell>
          <cell r="AF48">
            <v>0</v>
          </cell>
          <cell r="AG48">
            <v>135029.76000000001</v>
          </cell>
          <cell r="AH48">
            <v>52999508.629999988</v>
          </cell>
          <cell r="AI48">
            <v>18211814.620000005</v>
          </cell>
          <cell r="AJ48">
            <v>120891581.45999998</v>
          </cell>
          <cell r="AK48">
            <v>-64651358.439999983</v>
          </cell>
          <cell r="AL48">
            <v>0</v>
          </cell>
          <cell r="AM48">
            <v>-3240714.3900000006</v>
          </cell>
          <cell r="AN48">
            <v>3669701.66</v>
          </cell>
          <cell r="AO48">
            <v>0</v>
          </cell>
          <cell r="AP48">
            <v>0</v>
          </cell>
          <cell r="AQ48">
            <v>-248647.95</v>
          </cell>
          <cell r="AR48">
            <v>-3111176.6099999994</v>
          </cell>
          <cell r="AS48">
            <v>0</v>
          </cell>
          <cell r="AT48">
            <v>135029.76000000001</v>
          </cell>
          <cell r="AU48">
            <v>53444415.489999987</v>
          </cell>
          <cell r="AV48">
            <v>18211814.620000005</v>
          </cell>
          <cell r="AW48">
            <v>123979465.09999999</v>
          </cell>
          <cell r="AX48">
            <v>-67429364.979999989</v>
          </cell>
          <cell r="AY48">
            <v>0</v>
          </cell>
          <cell r="AZ48">
            <v>-3105684.6300000004</v>
          </cell>
          <cell r="BA48">
            <v>3718572.7399999998</v>
          </cell>
          <cell r="BB48">
            <v>0</v>
          </cell>
          <cell r="BC48">
            <v>0</v>
          </cell>
          <cell r="BD48">
            <v>-233278.98000000004</v>
          </cell>
          <cell r="BE48">
            <v>-3181968.9099999997</v>
          </cell>
          <cell r="BF48">
            <v>0</v>
          </cell>
          <cell r="BG48">
            <v>135029.76000000001</v>
          </cell>
          <cell r="BH48">
            <v>53882770.099999987</v>
          </cell>
          <cell r="BI48">
            <v>18552244.260000005</v>
          </cell>
          <cell r="BJ48">
            <v>127220516.19999996</v>
          </cell>
          <cell r="BK48">
            <v>-70367091.230000004</v>
          </cell>
          <cell r="BL48">
            <v>0</v>
          </cell>
          <cell r="BM48">
            <v>-2970654.87</v>
          </cell>
          <cell r="BN48">
            <v>3782066.79</v>
          </cell>
          <cell r="BO48">
            <v>0</v>
          </cell>
          <cell r="BP48">
            <v>0</v>
          </cell>
          <cell r="BQ48">
            <v>-219603.78000000003</v>
          </cell>
          <cell r="BR48">
            <v>-3242815.5800000005</v>
          </cell>
          <cell r="BS48">
            <v>0</v>
          </cell>
          <cell r="BT48">
            <v>135029.76000000001</v>
          </cell>
          <cell r="BU48">
            <v>54337447.289999984</v>
          </cell>
          <cell r="BV48">
            <v>19676880.840000004</v>
          </cell>
          <cell r="BW48">
            <v>130557865.28</v>
          </cell>
          <cell r="BX48">
            <v>-73384792.88000001</v>
          </cell>
          <cell r="BY48">
            <v>0</v>
          </cell>
          <cell r="BZ48">
            <v>-2835625.1100000003</v>
          </cell>
          <cell r="CA48">
            <v>3850294.81</v>
          </cell>
          <cell r="CB48">
            <v>0</v>
          </cell>
          <cell r="CC48">
            <v>0</v>
          </cell>
          <cell r="CD48">
            <v>-206943.08000000002</v>
          </cell>
          <cell r="CE48">
            <v>-3291663.5699999989</v>
          </cell>
          <cell r="CF48">
            <v>0</v>
          </cell>
          <cell r="CG48">
            <v>135029.76000000001</v>
          </cell>
          <cell r="CH48">
            <v>54824165.209999993</v>
          </cell>
          <cell r="CI48">
            <v>21167399.770000003</v>
          </cell>
          <cell r="CJ48">
            <v>134001190.95999999</v>
          </cell>
          <cell r="CK48">
            <v>-76476430.400000006</v>
          </cell>
          <cell r="CL48">
            <v>0</v>
          </cell>
          <cell r="CM48">
            <v>-2700595.3500000006</v>
          </cell>
          <cell r="CN48">
            <v>2233400.7599999998</v>
          </cell>
          <cell r="CO48">
            <v>0</v>
          </cell>
          <cell r="CP48">
            <v>2676982.58</v>
          </cell>
          <cell r="CQ48">
            <v>0</v>
          </cell>
          <cell r="CR48">
            <v>2639480.6999999997</v>
          </cell>
          <cell r="CS48">
            <v>0</v>
          </cell>
          <cell r="CT48">
            <v>2679012.8200000008</v>
          </cell>
          <cell r="CU48">
            <v>0</v>
          </cell>
          <cell r="CV48">
            <v>2727235.03</v>
          </cell>
          <cell r="CW48">
            <v>0</v>
          </cell>
          <cell r="CX48">
            <v>2779052.53</v>
          </cell>
          <cell r="CY48">
            <v>0</v>
          </cell>
          <cell r="CZ48"/>
          <cell r="DA48"/>
          <cell r="DB48"/>
          <cell r="DC48"/>
          <cell r="DD48"/>
          <cell r="DE48"/>
          <cell r="DF48"/>
          <cell r="DG48"/>
          <cell r="DH48"/>
          <cell r="DI48"/>
          <cell r="DJ48"/>
          <cell r="DK48"/>
          <cell r="DL48"/>
          <cell r="DM48"/>
          <cell r="DN48"/>
          <cell r="DO48"/>
          <cell r="DP48"/>
          <cell r="DQ48"/>
          <cell r="DR48"/>
          <cell r="DS48"/>
          <cell r="DT48"/>
          <cell r="DU48"/>
          <cell r="DV48"/>
          <cell r="DW48"/>
          <cell r="DX48"/>
          <cell r="DY48"/>
          <cell r="DZ48"/>
          <cell r="EA48"/>
          <cell r="EB48"/>
          <cell r="EC48"/>
          <cell r="ED48"/>
          <cell r="EE48"/>
          <cell r="EF48"/>
          <cell r="EG48"/>
          <cell r="EH48"/>
          <cell r="EI48"/>
          <cell r="EJ48"/>
          <cell r="EK48"/>
          <cell r="EL48"/>
          <cell r="EM48"/>
        </row>
        <row r="49">
          <cell r="A49" t="str">
            <v>EMMM</v>
          </cell>
          <cell r="B49">
            <v>49</v>
          </cell>
          <cell r="C49" t="str">
            <v>EM7</v>
          </cell>
          <cell r="D49">
            <v>24</v>
          </cell>
          <cell r="E49">
            <v>931008.7099999995</v>
          </cell>
          <cell r="F49">
            <v>0</v>
          </cell>
          <cell r="G49">
            <v>0</v>
          </cell>
          <cell r="H49">
            <v>0</v>
          </cell>
          <cell r="I49">
            <v>-116670.72</v>
          </cell>
          <cell r="J49">
            <v>-802698.44999999984</v>
          </cell>
          <cell r="K49">
            <v>0</v>
          </cell>
          <cell r="L49">
            <v>210329.60000000001</v>
          </cell>
          <cell r="M49">
            <v>221969.13999999966</v>
          </cell>
          <cell r="N49">
            <v>0</v>
          </cell>
          <cell r="O49">
            <v>0</v>
          </cell>
          <cell r="P49">
            <v>0</v>
          </cell>
          <cell r="Q49">
            <v>-81222.570000000007</v>
          </cell>
          <cell r="R49">
            <v>-670326.83000000007</v>
          </cell>
          <cell r="S49">
            <v>0</v>
          </cell>
          <cell r="T49">
            <v>210329.60000000001</v>
          </cell>
          <cell r="U49">
            <v>-319250.66000000038</v>
          </cell>
          <cell r="V49">
            <v>5413809.6699999999</v>
          </cell>
          <cell r="W49">
            <v>17817978.660000004</v>
          </cell>
          <cell r="X49">
            <v>-16205073.190000001</v>
          </cell>
          <cell r="Y49">
            <v>0</v>
          </cell>
          <cell r="Z49">
            <v>-2103295.96</v>
          </cell>
          <cell r="AA49">
            <v>0</v>
          </cell>
          <cell r="AB49">
            <v>0</v>
          </cell>
          <cell r="AC49">
            <v>0</v>
          </cell>
          <cell r="AD49">
            <v>-62672.009999999987</v>
          </cell>
          <cell r="AE49">
            <v>-533021.68999999971</v>
          </cell>
          <cell r="AF49">
            <v>0</v>
          </cell>
          <cell r="AG49">
            <v>210329.60000000001</v>
          </cell>
          <cell r="AH49">
            <v>-704614.75999999978</v>
          </cell>
          <cell r="AI49">
            <v>7799183.7200000007</v>
          </cell>
          <cell r="AJ49">
            <v>17817978.660000004</v>
          </cell>
          <cell r="AK49">
            <v>-16629627.060000002</v>
          </cell>
          <cell r="AL49">
            <v>0</v>
          </cell>
          <cell r="AM49">
            <v>-1892966.3599999999</v>
          </cell>
          <cell r="AN49">
            <v>0</v>
          </cell>
          <cell r="AO49">
            <v>0</v>
          </cell>
          <cell r="AP49">
            <v>0</v>
          </cell>
          <cell r="AQ49">
            <v>-45884.369999999995</v>
          </cell>
          <cell r="AR49">
            <v>-436782.18999999994</v>
          </cell>
          <cell r="AS49">
            <v>0</v>
          </cell>
          <cell r="AT49">
            <v>210329.60000000001</v>
          </cell>
          <cell r="AU49">
            <v>-976951.71999999986</v>
          </cell>
          <cell r="AV49">
            <v>9665586.1699999999</v>
          </cell>
          <cell r="AW49">
            <v>17668528.470000006</v>
          </cell>
          <cell r="AX49">
            <v>-16962843.43</v>
          </cell>
          <cell r="AY49">
            <v>0</v>
          </cell>
          <cell r="AZ49">
            <v>-1682636.7599999998</v>
          </cell>
          <cell r="BA49">
            <v>0</v>
          </cell>
          <cell r="BB49">
            <v>0</v>
          </cell>
          <cell r="BC49">
            <v>0</v>
          </cell>
          <cell r="BD49">
            <v>-19792.199999999997</v>
          </cell>
          <cell r="BE49">
            <v>-337284.90000000026</v>
          </cell>
          <cell r="BF49">
            <v>0</v>
          </cell>
          <cell r="BG49">
            <v>210329.60000000001</v>
          </cell>
          <cell r="BH49">
            <v>-1123699.22</v>
          </cell>
          <cell r="BI49">
            <v>11036615.85</v>
          </cell>
          <cell r="BJ49">
            <v>17590691.760000005</v>
          </cell>
          <cell r="BK49">
            <v>-17242083.82</v>
          </cell>
          <cell r="BL49">
            <v>0</v>
          </cell>
          <cell r="BM49">
            <v>-1472307.1599999997</v>
          </cell>
          <cell r="BN49">
            <v>0</v>
          </cell>
          <cell r="BO49">
            <v>0</v>
          </cell>
          <cell r="BP49">
            <v>0</v>
          </cell>
          <cell r="BQ49">
            <v>-15213.37</v>
          </cell>
          <cell r="BR49">
            <v>-178809.84999999969</v>
          </cell>
          <cell r="BS49">
            <v>0</v>
          </cell>
          <cell r="BT49">
            <v>210329.60000000001</v>
          </cell>
          <cell r="BU49">
            <v>-1107392.8399999996</v>
          </cell>
          <cell r="BV49">
            <v>13218543.08</v>
          </cell>
          <cell r="BW49">
            <v>17514764.380000006</v>
          </cell>
          <cell r="BX49">
            <v>-17360179.66</v>
          </cell>
          <cell r="BY49">
            <v>0</v>
          </cell>
          <cell r="BZ49">
            <v>-1261977.5599999996</v>
          </cell>
          <cell r="CA49">
            <v>0</v>
          </cell>
          <cell r="CB49">
            <v>0</v>
          </cell>
          <cell r="CC49">
            <v>0</v>
          </cell>
          <cell r="CD49">
            <v>-10657.720000000001</v>
          </cell>
          <cell r="CE49">
            <v>-88589.049999999945</v>
          </cell>
          <cell r="CF49">
            <v>0</v>
          </cell>
          <cell r="CG49">
            <v>210329.60000000001</v>
          </cell>
          <cell r="CH49">
            <v>-996310.00999999931</v>
          </cell>
          <cell r="CI49">
            <v>15493345</v>
          </cell>
          <cell r="CJ49">
            <v>17438837.000000004</v>
          </cell>
          <cell r="CK49">
            <v>-17383499.050000004</v>
          </cell>
          <cell r="CL49">
            <v>0</v>
          </cell>
          <cell r="CM49">
            <v>-1051647.9599999995</v>
          </cell>
          <cell r="CN49">
            <v>0</v>
          </cell>
          <cell r="CO49">
            <v>0</v>
          </cell>
          <cell r="CP49">
            <v>0</v>
          </cell>
          <cell r="CQ49">
            <v>0</v>
          </cell>
          <cell r="CR49">
            <v>0</v>
          </cell>
          <cell r="CS49">
            <v>0</v>
          </cell>
          <cell r="CT49">
            <v>0</v>
          </cell>
          <cell r="CU49">
            <v>0</v>
          </cell>
          <cell r="CV49">
            <v>0</v>
          </cell>
          <cell r="CW49">
            <v>0</v>
          </cell>
          <cell r="CX49">
            <v>0</v>
          </cell>
          <cell r="CY49">
            <v>0</v>
          </cell>
          <cell r="CZ49"/>
          <cell r="DA49"/>
          <cell r="DB49"/>
          <cell r="DC49"/>
          <cell r="DD49"/>
          <cell r="DE49"/>
          <cell r="DF49"/>
          <cell r="DG49"/>
          <cell r="DH49"/>
          <cell r="DI49"/>
          <cell r="DJ49"/>
          <cell r="DK49"/>
          <cell r="DL49"/>
          <cell r="DM49"/>
          <cell r="DN49"/>
          <cell r="DO49"/>
          <cell r="DP49"/>
          <cell r="DQ49"/>
          <cell r="DR49"/>
          <cell r="DS49"/>
          <cell r="DT49"/>
          <cell r="DU49"/>
          <cell r="DV49"/>
          <cell r="DW49"/>
          <cell r="DX49"/>
          <cell r="DY49"/>
          <cell r="DZ49"/>
          <cell r="EA49"/>
          <cell r="EB49"/>
          <cell r="EC49"/>
          <cell r="ED49"/>
          <cell r="EE49"/>
          <cell r="EF49"/>
          <cell r="EH49"/>
          <cell r="EI49"/>
          <cell r="EJ49"/>
          <cell r="EK49"/>
          <cell r="EL49"/>
          <cell r="EM49"/>
        </row>
        <row r="50">
          <cell r="A50" t="str">
            <v>EMAM</v>
          </cell>
          <cell r="B50">
            <v>50</v>
          </cell>
          <cell r="C50" t="str">
            <v>EM8</v>
          </cell>
          <cell r="D50">
            <v>25</v>
          </cell>
          <cell r="E50">
            <v>769313.50000000012</v>
          </cell>
          <cell r="F50">
            <v>534949.02</v>
          </cell>
          <cell r="G50">
            <v>-204337</v>
          </cell>
          <cell r="H50">
            <v>0</v>
          </cell>
          <cell r="I50">
            <v>-21745.61</v>
          </cell>
          <cell r="J50">
            <v>-194397.02000000002</v>
          </cell>
          <cell r="K50">
            <v>0</v>
          </cell>
          <cell r="L50">
            <v>-4972.43</v>
          </cell>
          <cell r="M50">
            <v>878810.46</v>
          </cell>
          <cell r="N50">
            <v>314677.06999999995</v>
          </cell>
          <cell r="O50">
            <v>-146816.72</v>
          </cell>
          <cell r="P50">
            <v>0</v>
          </cell>
          <cell r="Q50">
            <v>-11339.93</v>
          </cell>
          <cell r="R50">
            <v>-186083.87000000002</v>
          </cell>
          <cell r="S50">
            <v>0</v>
          </cell>
          <cell r="T50">
            <v>-4972.43</v>
          </cell>
          <cell r="U50">
            <v>844274.58</v>
          </cell>
          <cell r="V50">
            <v>4845387.47</v>
          </cell>
          <cell r="W50">
            <v>7999876.0299999993</v>
          </cell>
          <cell r="X50">
            <v>-6197717.6500000004</v>
          </cell>
          <cell r="Y50">
            <v>0</v>
          </cell>
          <cell r="Z50">
            <v>19889.72</v>
          </cell>
          <cell r="AA50">
            <v>1151211.4999999998</v>
          </cell>
          <cell r="AB50">
            <v>-153242.79999999999</v>
          </cell>
          <cell r="AC50">
            <v>0</v>
          </cell>
          <cell r="AD50">
            <v>-9314.26</v>
          </cell>
          <cell r="AE50">
            <v>-215677.20999999993</v>
          </cell>
          <cell r="AF50">
            <v>0</v>
          </cell>
          <cell r="AG50">
            <v>-4972.43</v>
          </cell>
          <cell r="AH50">
            <v>1612279.3799999997</v>
          </cell>
          <cell r="AI50">
            <v>5079005.08</v>
          </cell>
          <cell r="AJ50">
            <v>7999876.0299999993</v>
          </cell>
          <cell r="AK50">
            <v>-6402513.9399999995</v>
          </cell>
          <cell r="AL50">
            <v>0</v>
          </cell>
          <cell r="AM50">
            <v>14917.29</v>
          </cell>
          <cell r="AN50">
            <v>262267.62</v>
          </cell>
          <cell r="AO50">
            <v>-157177.95000000001</v>
          </cell>
          <cell r="AP50">
            <v>0</v>
          </cell>
          <cell r="AQ50">
            <v>-7294.7199999999993</v>
          </cell>
          <cell r="AR50">
            <v>-251886.43999999997</v>
          </cell>
          <cell r="AS50">
            <v>0</v>
          </cell>
          <cell r="AT50">
            <v>-4972.43</v>
          </cell>
          <cell r="AU50">
            <v>1453215.4599999997</v>
          </cell>
          <cell r="AV50">
            <v>5514093.4100000001</v>
          </cell>
          <cell r="AW50">
            <v>8085502.7199999988</v>
          </cell>
          <cell r="AX50">
            <v>-6642232.1199999992</v>
          </cell>
          <cell r="AY50">
            <v>0</v>
          </cell>
          <cell r="AZ50">
            <v>9944.86</v>
          </cell>
          <cell r="BA50">
            <v>250002.35</v>
          </cell>
          <cell r="BB50">
            <v>-161162.51</v>
          </cell>
          <cell r="BC50">
            <v>0</v>
          </cell>
          <cell r="BD50">
            <v>-5348.43</v>
          </cell>
          <cell r="BE50">
            <v>-240472.81</v>
          </cell>
          <cell r="BF50">
            <v>0</v>
          </cell>
          <cell r="BG50">
            <v>-4972.43</v>
          </cell>
          <cell r="BH50">
            <v>1291261.6299999999</v>
          </cell>
          <cell r="BI50">
            <v>5712160.2000000002</v>
          </cell>
          <cell r="BJ50">
            <v>8161308.1599999983</v>
          </cell>
          <cell r="BK50">
            <v>-6875018.96</v>
          </cell>
          <cell r="BL50">
            <v>0</v>
          </cell>
          <cell r="BM50">
            <v>4972.43</v>
          </cell>
          <cell r="BN50">
            <v>253493.15</v>
          </cell>
          <cell r="BO50">
            <v>-165197.01999999999</v>
          </cell>
          <cell r="BP50">
            <v>0</v>
          </cell>
          <cell r="BQ50">
            <v>-4044.9899999999989</v>
          </cell>
          <cell r="BR50">
            <v>-202763.86000000019</v>
          </cell>
          <cell r="BS50">
            <v>0</v>
          </cell>
          <cell r="BT50">
            <v>-4972.43</v>
          </cell>
          <cell r="BU50">
            <v>1167776.4799999997</v>
          </cell>
          <cell r="BV50">
            <v>5712160.2000000002</v>
          </cell>
          <cell r="BW50">
            <v>8236569.8899999997</v>
          </cell>
          <cell r="BX50">
            <v>-7068793.4100000001</v>
          </cell>
          <cell r="BY50">
            <v>0</v>
          </cell>
          <cell r="BZ50">
            <v>0</v>
          </cell>
          <cell r="CA50">
            <v>257244.23</v>
          </cell>
          <cell r="CB50">
            <v>-169223.61</v>
          </cell>
          <cell r="CC50">
            <v>0</v>
          </cell>
          <cell r="CD50">
            <v>-3042.14</v>
          </cell>
          <cell r="CE50">
            <v>-203892.52</v>
          </cell>
          <cell r="CF50">
            <v>0</v>
          </cell>
          <cell r="CG50">
            <v>0</v>
          </cell>
          <cell r="CH50">
            <v>1048862.4399999997</v>
          </cell>
          <cell r="CI50">
            <v>6233082.870000001</v>
          </cell>
          <cell r="CJ50">
            <v>8316018.4499999993</v>
          </cell>
          <cell r="CK50">
            <v>-7267156.0099999998</v>
          </cell>
          <cell r="CL50">
            <v>0</v>
          </cell>
          <cell r="CM50">
            <v>0</v>
          </cell>
          <cell r="CN50">
            <v>170409.06000000003</v>
          </cell>
          <cell r="CO50">
            <v>101480</v>
          </cell>
          <cell r="CP50">
            <v>699393.34</v>
          </cell>
          <cell r="CQ50">
            <v>106900</v>
          </cell>
          <cell r="CR50">
            <v>139434.43</v>
          </cell>
          <cell r="CS50">
            <v>110230</v>
          </cell>
          <cell r="CT50">
            <v>132572.97999999998</v>
          </cell>
          <cell r="CU50">
            <v>113520</v>
          </cell>
          <cell r="CV50">
            <v>134959.28</v>
          </cell>
          <cell r="CW50">
            <v>116850</v>
          </cell>
          <cell r="CX50">
            <v>137523.52000000002</v>
          </cell>
          <cell r="CY50">
            <v>120110</v>
          </cell>
          <cell r="CZ50"/>
          <cell r="DA50"/>
          <cell r="DB50"/>
          <cell r="DC50"/>
          <cell r="DD50"/>
          <cell r="DE50"/>
          <cell r="DF50"/>
          <cell r="DG50"/>
          <cell r="DH50"/>
          <cell r="DI50"/>
          <cell r="DJ50"/>
          <cell r="DK50"/>
          <cell r="DL50"/>
          <cell r="DM50"/>
          <cell r="DN50"/>
          <cell r="DO50"/>
          <cell r="DP50"/>
          <cell r="DQ50"/>
          <cell r="DR50"/>
          <cell r="DS50"/>
          <cell r="DT50"/>
          <cell r="DU50"/>
          <cell r="DV50"/>
          <cell r="DW50"/>
          <cell r="DX50"/>
          <cell r="DY50"/>
          <cell r="DZ50"/>
          <cell r="EA50"/>
          <cell r="EB50"/>
          <cell r="EC50"/>
          <cell r="ED50"/>
          <cell r="EE50"/>
          <cell r="EF50"/>
          <cell r="EH50"/>
          <cell r="EI50"/>
          <cell r="EJ50"/>
          <cell r="EK50"/>
          <cell r="EL50"/>
          <cell r="EM50"/>
        </row>
        <row r="51">
          <cell r="A51" t="str">
            <v>EPCO</v>
          </cell>
          <cell r="B51">
            <v>51</v>
          </cell>
          <cell r="C51" t="str">
            <v>EM9</v>
          </cell>
          <cell r="D51">
            <v>26</v>
          </cell>
          <cell r="E51">
            <v>3842589.8499999996</v>
          </cell>
          <cell r="F51">
            <v>665.6</v>
          </cell>
          <cell r="G51">
            <v>0</v>
          </cell>
          <cell r="H51">
            <v>123.41999999999999</v>
          </cell>
          <cell r="I51">
            <v>0</v>
          </cell>
          <cell r="J51">
            <v>-942876.41</v>
          </cell>
          <cell r="K51">
            <v>109662.43000000001</v>
          </cell>
          <cell r="L51">
            <v>0</v>
          </cell>
          <cell r="M51">
            <v>3010164.8899999997</v>
          </cell>
          <cell r="N51">
            <v>2080000</v>
          </cell>
          <cell r="O51">
            <v>0</v>
          </cell>
          <cell r="P51">
            <v>0</v>
          </cell>
          <cell r="Q51">
            <v>0</v>
          </cell>
          <cell r="R51">
            <v>-1046256.3099999999</v>
          </cell>
          <cell r="S51">
            <v>109675.79000000001</v>
          </cell>
          <cell r="T51">
            <v>0</v>
          </cell>
          <cell r="U51">
            <v>4153584.37</v>
          </cell>
          <cell r="V51">
            <v>397752.21</v>
          </cell>
          <cell r="W51">
            <v>12955915.369999999</v>
          </cell>
          <cell r="X51">
            <v>-7290614.6900000013</v>
          </cell>
          <cell r="Y51">
            <v>-456116.31</v>
          </cell>
          <cell r="Z51">
            <v>0</v>
          </cell>
          <cell r="AA51">
            <v>1055600</v>
          </cell>
          <cell r="AB51">
            <v>0</v>
          </cell>
          <cell r="AC51">
            <v>0</v>
          </cell>
          <cell r="AD51">
            <v>0</v>
          </cell>
          <cell r="AE51">
            <v>-1063328.29</v>
          </cell>
          <cell r="AF51">
            <v>109675.79000000002</v>
          </cell>
          <cell r="AG51">
            <v>0</v>
          </cell>
          <cell r="AH51">
            <v>4255531.8699999992</v>
          </cell>
          <cell r="AI51">
            <v>1794832.29</v>
          </cell>
          <cell r="AJ51">
            <v>12955915.369999999</v>
          </cell>
          <cell r="AK51">
            <v>-8353942.9800000004</v>
          </cell>
          <cell r="AL51">
            <v>-346440.52</v>
          </cell>
          <cell r="AM51">
            <v>0</v>
          </cell>
          <cell r="AN51">
            <v>536244.80000000005</v>
          </cell>
          <cell r="AO51">
            <v>0</v>
          </cell>
          <cell r="AP51">
            <v>0</v>
          </cell>
          <cell r="AQ51">
            <v>0</v>
          </cell>
          <cell r="AR51">
            <v>-1039695.2600000001</v>
          </cell>
          <cell r="AS51">
            <v>92269.540000000008</v>
          </cell>
          <cell r="AT51">
            <v>0</v>
          </cell>
          <cell r="AU51">
            <v>3844350.9499999997</v>
          </cell>
          <cell r="AV51">
            <v>2827085.18</v>
          </cell>
          <cell r="AW51">
            <v>13492160.17</v>
          </cell>
          <cell r="AX51">
            <v>-9393638.2400000002</v>
          </cell>
          <cell r="AY51">
            <v>-254170.97999999998</v>
          </cell>
          <cell r="AZ51">
            <v>0</v>
          </cell>
          <cell r="BA51">
            <v>545897.21000000008</v>
          </cell>
          <cell r="BB51">
            <v>0</v>
          </cell>
          <cell r="BC51">
            <v>0</v>
          </cell>
          <cell r="BD51">
            <v>0</v>
          </cell>
          <cell r="BE51">
            <v>-1076031.1299999997</v>
          </cell>
          <cell r="BF51">
            <v>80104.87</v>
          </cell>
          <cell r="BG51">
            <v>0</v>
          </cell>
          <cell r="BH51">
            <v>3394321.9</v>
          </cell>
          <cell r="BI51">
            <v>2827085.18</v>
          </cell>
          <cell r="BJ51">
            <v>14038057.380000001</v>
          </cell>
          <cell r="BK51">
            <v>-10469669.369999999</v>
          </cell>
          <cell r="BL51">
            <v>-174066.11</v>
          </cell>
          <cell r="BM51">
            <v>0</v>
          </cell>
          <cell r="BN51">
            <v>555723.36</v>
          </cell>
          <cell r="BO51">
            <v>0</v>
          </cell>
          <cell r="BP51">
            <v>0</v>
          </cell>
          <cell r="BQ51">
            <v>0</v>
          </cell>
          <cell r="BR51">
            <v>-685951.6</v>
          </cell>
          <cell r="BS51">
            <v>62604.840000000011</v>
          </cell>
          <cell r="BT51">
            <v>0</v>
          </cell>
          <cell r="BU51">
            <v>3326698.4999999995</v>
          </cell>
          <cell r="BV51">
            <v>7456403.0599999996</v>
          </cell>
          <cell r="BW51">
            <v>14593780.74</v>
          </cell>
          <cell r="BX51">
            <v>-11155620.970000001</v>
          </cell>
          <cell r="BY51">
            <v>-111461.27</v>
          </cell>
          <cell r="BZ51">
            <v>0</v>
          </cell>
          <cell r="CA51">
            <v>566282.1</v>
          </cell>
          <cell r="CB51">
            <v>0</v>
          </cell>
          <cell r="CC51">
            <v>0</v>
          </cell>
          <cell r="CD51">
            <v>0</v>
          </cell>
          <cell r="CE51">
            <v>-593911.32999999996</v>
          </cell>
          <cell r="CF51">
            <v>51317.680000000008</v>
          </cell>
          <cell r="CG51">
            <v>0</v>
          </cell>
          <cell r="CH51">
            <v>3350386.95</v>
          </cell>
          <cell r="CI51">
            <v>7456403.0599999996</v>
          </cell>
          <cell r="CJ51">
            <v>15160062.84</v>
          </cell>
          <cell r="CK51">
            <v>-11749532.300000001</v>
          </cell>
          <cell r="CL51">
            <v>-60143.590000000011</v>
          </cell>
          <cell r="CM51">
            <v>0</v>
          </cell>
          <cell r="CN51">
            <v>2000000</v>
          </cell>
          <cell r="CO51">
            <v>0</v>
          </cell>
          <cell r="CP51">
            <v>1015000</v>
          </cell>
          <cell r="CQ51">
            <v>0</v>
          </cell>
          <cell r="CR51">
            <v>515620</v>
          </cell>
          <cell r="CS51">
            <v>0</v>
          </cell>
          <cell r="CT51">
            <v>524901.16</v>
          </cell>
          <cell r="CU51">
            <v>0</v>
          </cell>
          <cell r="CV51">
            <v>534349.38</v>
          </cell>
          <cell r="CW51">
            <v>0</v>
          </cell>
          <cell r="CX51">
            <v>544502.02</v>
          </cell>
          <cell r="CY51">
            <v>0</v>
          </cell>
          <cell r="CZ51"/>
          <cell r="DA51"/>
          <cell r="DB51"/>
          <cell r="DC51"/>
          <cell r="DD51"/>
          <cell r="DE51"/>
          <cell r="DF51"/>
          <cell r="DG51"/>
          <cell r="DH51"/>
          <cell r="DI51"/>
          <cell r="DJ51"/>
          <cell r="DK51"/>
          <cell r="DL51"/>
          <cell r="DM51"/>
          <cell r="DN51"/>
          <cell r="DO51"/>
          <cell r="DP51"/>
          <cell r="DQ51"/>
          <cell r="DR51"/>
          <cell r="DS51"/>
          <cell r="DT51"/>
          <cell r="DU51"/>
          <cell r="DV51"/>
          <cell r="DW51"/>
          <cell r="DX51"/>
          <cell r="DY51"/>
          <cell r="DZ51"/>
          <cell r="EA51"/>
          <cell r="EB51"/>
          <cell r="EC51"/>
          <cell r="ED51"/>
          <cell r="EE51"/>
          <cell r="EF51"/>
          <cell r="EH51"/>
          <cell r="EI51"/>
          <cell r="EJ51"/>
          <cell r="EK51"/>
          <cell r="EL51"/>
          <cell r="EM51"/>
        </row>
        <row r="52">
          <cell r="A52" t="str">
            <v>ENLV</v>
          </cell>
          <cell r="B52">
            <v>52</v>
          </cell>
          <cell r="C52" t="str">
            <v>EB1</v>
          </cell>
          <cell r="D52">
            <v>27</v>
          </cell>
          <cell r="E52">
            <v>250405676.80000001</v>
          </cell>
          <cell r="F52">
            <v>14560247.58</v>
          </cell>
          <cell r="G52">
            <v>-973992.57</v>
          </cell>
          <cell r="H52">
            <v>0</v>
          </cell>
          <cell r="I52">
            <v>-540081.5199999999</v>
          </cell>
          <cell r="J52">
            <v>-4670975.5199999996</v>
          </cell>
          <cell r="K52">
            <v>6688.6500000000005</v>
          </cell>
          <cell r="L52">
            <v>-1859987.53</v>
          </cell>
          <cell r="M52">
            <v>256927575.88999999</v>
          </cell>
          <cell r="N52">
            <v>16179584.34</v>
          </cell>
          <cell r="O52">
            <v>-971743.13</v>
          </cell>
          <cell r="P52">
            <v>0</v>
          </cell>
          <cell r="Q52">
            <v>-483521.70999999996</v>
          </cell>
          <cell r="R52">
            <v>-4935705.07</v>
          </cell>
          <cell r="S52">
            <v>5708.8600000000006</v>
          </cell>
          <cell r="T52">
            <v>-1859987.53</v>
          </cell>
          <cell r="U52">
            <v>264861911.64999998</v>
          </cell>
          <cell r="V52">
            <v>14150026.209999999</v>
          </cell>
          <cell r="W52">
            <v>286708629.76999998</v>
          </cell>
          <cell r="X52">
            <v>-77824439.719999984</v>
          </cell>
          <cell r="Y52">
            <v>-252350.07999999996</v>
          </cell>
          <cell r="Z52">
            <v>74399501.280000001</v>
          </cell>
          <cell r="AA52">
            <v>19559632.849999987</v>
          </cell>
          <cell r="AB52">
            <v>-713748.8</v>
          </cell>
          <cell r="AC52">
            <v>0</v>
          </cell>
          <cell r="AD52">
            <v>-438724.81</v>
          </cell>
          <cell r="AE52">
            <v>-5260843.41</v>
          </cell>
          <cell r="AF52">
            <v>5708.8600000000006</v>
          </cell>
          <cell r="AG52">
            <v>-1859987.53</v>
          </cell>
          <cell r="AH52">
            <v>276153948.81</v>
          </cell>
          <cell r="AI52">
            <v>14150026.209999999</v>
          </cell>
          <cell r="AJ52">
            <v>286708629.76999998</v>
          </cell>
          <cell r="AK52">
            <v>-82847553.49000001</v>
          </cell>
          <cell r="AL52">
            <v>-246641.21999999997</v>
          </cell>
          <cell r="AM52">
            <v>72539513.75</v>
          </cell>
          <cell r="AN52">
            <v>19367530.849999994</v>
          </cell>
          <cell r="AO52">
            <v>-721861.50999999989</v>
          </cell>
          <cell r="AP52">
            <v>0</v>
          </cell>
          <cell r="AQ52">
            <v>-425212.83999999997</v>
          </cell>
          <cell r="AR52">
            <v>-5613340.1499999994</v>
          </cell>
          <cell r="AS52">
            <v>5708.8600000000006</v>
          </cell>
          <cell r="AT52">
            <v>-1859987.53</v>
          </cell>
          <cell r="AU52">
            <v>286906786.49000001</v>
          </cell>
          <cell r="AV52">
            <v>14692970.709999999</v>
          </cell>
          <cell r="AW52">
            <v>304682812.44999999</v>
          </cell>
          <cell r="AX52">
            <v>-88214619.819999993</v>
          </cell>
          <cell r="AY52">
            <v>-240932.35999999996</v>
          </cell>
          <cell r="AZ52">
            <v>70679526.219999999</v>
          </cell>
          <cell r="BA52">
            <v>19622444.719999999</v>
          </cell>
          <cell r="BB52">
            <v>-731134.4</v>
          </cell>
          <cell r="BC52">
            <v>0</v>
          </cell>
          <cell r="BD52">
            <v>-411783.08</v>
          </cell>
          <cell r="BE52">
            <v>-5970350.8699999992</v>
          </cell>
          <cell r="BF52">
            <v>5708.8600000000006</v>
          </cell>
          <cell r="BG52">
            <v>-1859987.53</v>
          </cell>
          <cell r="BH52">
            <v>297561684.19000006</v>
          </cell>
          <cell r="BI52">
            <v>14692970.709999999</v>
          </cell>
          <cell r="BJ52">
            <v>322902636.09999996</v>
          </cell>
          <cell r="BK52">
            <v>-93925267.100000009</v>
          </cell>
          <cell r="BL52">
            <v>-235223.49999999997</v>
          </cell>
          <cell r="BM52">
            <v>68819538.689999998</v>
          </cell>
          <cell r="BN52">
            <v>19881946.829999998</v>
          </cell>
          <cell r="BO52">
            <v>-740574.14</v>
          </cell>
          <cell r="BP52">
            <v>0</v>
          </cell>
          <cell r="BQ52">
            <v>-398366.97000000003</v>
          </cell>
          <cell r="BR52">
            <v>-6325316.9900000012</v>
          </cell>
          <cell r="BS52">
            <v>5708.8600000000006</v>
          </cell>
          <cell r="BT52">
            <v>-1859987.53</v>
          </cell>
          <cell r="BU52">
            <v>308125094.24999994</v>
          </cell>
          <cell r="BV52">
            <v>15538324.189999998</v>
          </cell>
          <cell r="BW52">
            <v>341374858.54999995</v>
          </cell>
          <cell r="BX52">
            <v>-99979800.819999978</v>
          </cell>
          <cell r="BY52">
            <v>-229514.63999999996</v>
          </cell>
          <cell r="BZ52">
            <v>66959551.159999996</v>
          </cell>
          <cell r="CA52">
            <v>20160796.090000007</v>
          </cell>
          <cell r="CB52">
            <v>-750717.7300000001</v>
          </cell>
          <cell r="CC52">
            <v>0</v>
          </cell>
          <cell r="CD52">
            <v>-384983.99</v>
          </cell>
          <cell r="CE52">
            <v>-6698538.9300000006</v>
          </cell>
          <cell r="CF52">
            <v>5708.8600000000006</v>
          </cell>
          <cell r="CG52">
            <v>-1859987.53</v>
          </cell>
          <cell r="CH52">
            <v>318597371.01999992</v>
          </cell>
          <cell r="CI52">
            <v>15538324.189999998</v>
          </cell>
          <cell r="CJ52">
            <v>360115786.65999997</v>
          </cell>
          <cell r="CK52">
            <v>-106394173.49000001</v>
          </cell>
          <cell r="CL52">
            <v>-223805.77999999997</v>
          </cell>
          <cell r="CM52">
            <v>65099563.629999995</v>
          </cell>
          <cell r="CN52">
            <v>7570544.7199999988</v>
          </cell>
          <cell r="CO52">
            <v>669004.44999999995</v>
          </cell>
          <cell r="CP52">
            <v>9651343.9200000037</v>
          </cell>
          <cell r="CQ52">
            <v>557531.3600000001</v>
          </cell>
          <cell r="CR52">
            <v>9604373.8599999994</v>
          </cell>
          <cell r="CS52">
            <v>563873.55999999994</v>
          </cell>
          <cell r="CT52">
            <v>9777252.6000000034</v>
          </cell>
          <cell r="CU52">
            <v>571122.73</v>
          </cell>
          <cell r="CV52">
            <v>9953243.2200000025</v>
          </cell>
          <cell r="CW52">
            <v>578502.31000000006</v>
          </cell>
          <cell r="CX52">
            <v>10142354.729999999</v>
          </cell>
          <cell r="CY52">
            <v>586432.18000000005</v>
          </cell>
          <cell r="CZ52"/>
          <cell r="DA52"/>
          <cell r="DB52"/>
          <cell r="DC52"/>
          <cell r="DD52"/>
          <cell r="DE52"/>
          <cell r="DF52"/>
          <cell r="DG52"/>
          <cell r="DH52"/>
          <cell r="DI52"/>
          <cell r="DJ52"/>
          <cell r="DK52"/>
          <cell r="DL52"/>
          <cell r="DM52"/>
          <cell r="DN52"/>
          <cell r="DO52"/>
          <cell r="DP52"/>
          <cell r="DQ52"/>
          <cell r="DR52"/>
          <cell r="DS52"/>
          <cell r="DT52"/>
          <cell r="DU52"/>
          <cell r="DV52"/>
          <cell r="DW52"/>
          <cell r="DX52"/>
          <cell r="DY52"/>
          <cell r="DZ52"/>
          <cell r="EA52"/>
          <cell r="EB52"/>
          <cell r="EC52"/>
          <cell r="ED52"/>
          <cell r="EE52"/>
          <cell r="EF52"/>
          <cell r="EH52"/>
          <cell r="EI52"/>
          <cell r="EJ52"/>
          <cell r="EK52"/>
          <cell r="EL52"/>
          <cell r="EM52"/>
        </row>
        <row r="53">
          <cell r="A53" t="str">
            <v>ENLH</v>
          </cell>
          <cell r="B53">
            <v>53</v>
          </cell>
          <cell r="C53" t="str">
            <v>EB2</v>
          </cell>
          <cell r="D53">
            <v>28</v>
          </cell>
          <cell r="E53">
            <v>442399.45999999996</v>
          </cell>
          <cell r="F53">
            <v>0</v>
          </cell>
          <cell r="G53">
            <v>0</v>
          </cell>
          <cell r="H53">
            <v>0</v>
          </cell>
          <cell r="I53">
            <v>0</v>
          </cell>
          <cell r="J53">
            <v>-14907.179999999997</v>
          </cell>
          <cell r="K53">
            <v>0</v>
          </cell>
          <cell r="L53">
            <v>-2670.65</v>
          </cell>
          <cell r="M53">
            <v>424821.63</v>
          </cell>
          <cell r="N53">
            <v>0</v>
          </cell>
          <cell r="O53">
            <v>0</v>
          </cell>
          <cell r="P53">
            <v>0</v>
          </cell>
          <cell r="Q53">
            <v>-3.2199999999999989</v>
          </cell>
          <cell r="R53">
            <v>-14906.329999999998</v>
          </cell>
          <cell r="S53">
            <v>0</v>
          </cell>
          <cell r="T53">
            <v>-2670.65</v>
          </cell>
          <cell r="U53">
            <v>407241.43000000005</v>
          </cell>
          <cell r="V53">
            <v>99834.549999999988</v>
          </cell>
          <cell r="W53">
            <v>845108.67999999982</v>
          </cell>
          <cell r="X53">
            <v>-544735.77000000014</v>
          </cell>
          <cell r="Y53">
            <v>0</v>
          </cell>
          <cell r="Z53">
            <v>106826.20000000001</v>
          </cell>
          <cell r="AA53">
            <v>0</v>
          </cell>
          <cell r="AB53">
            <v>0</v>
          </cell>
          <cell r="AC53">
            <v>0</v>
          </cell>
          <cell r="AD53">
            <v>-2.3699999999999974</v>
          </cell>
          <cell r="AE53">
            <v>-14890.349999999995</v>
          </cell>
          <cell r="AF53">
            <v>0</v>
          </cell>
          <cell r="AG53">
            <v>-2670.65</v>
          </cell>
          <cell r="AH53">
            <v>389678.05999999994</v>
          </cell>
          <cell r="AI53">
            <v>99834.549999999988</v>
          </cell>
          <cell r="AJ53">
            <v>845108.67999999982</v>
          </cell>
          <cell r="AK53">
            <v>-559586.16999999993</v>
          </cell>
          <cell r="AL53">
            <v>0</v>
          </cell>
          <cell r="AM53">
            <v>104155.55</v>
          </cell>
          <cell r="AN53">
            <v>0</v>
          </cell>
          <cell r="AO53">
            <v>0</v>
          </cell>
          <cell r="AP53">
            <v>0</v>
          </cell>
          <cell r="AQ53">
            <v>-1.5300000000000011</v>
          </cell>
          <cell r="AR53">
            <v>-14817.059999999998</v>
          </cell>
          <cell r="AS53">
            <v>0</v>
          </cell>
          <cell r="AT53">
            <v>-2670.65</v>
          </cell>
          <cell r="AU53">
            <v>372188.82</v>
          </cell>
          <cell r="AV53">
            <v>104213.33999999998</v>
          </cell>
          <cell r="AW53">
            <v>845066.35999999987</v>
          </cell>
          <cell r="AX53">
            <v>-574362.43999999994</v>
          </cell>
          <cell r="AY53">
            <v>0</v>
          </cell>
          <cell r="AZ53">
            <v>101484.90000000001</v>
          </cell>
          <cell r="BA53">
            <v>0</v>
          </cell>
          <cell r="BB53">
            <v>0</v>
          </cell>
          <cell r="BC53">
            <v>0</v>
          </cell>
          <cell r="BD53">
            <v>-0.67999999999999972</v>
          </cell>
          <cell r="BE53">
            <v>-14077.829999999969</v>
          </cell>
          <cell r="BF53">
            <v>0</v>
          </cell>
          <cell r="BG53">
            <v>-2670.65</v>
          </cell>
          <cell r="BH53">
            <v>355439.66000000003</v>
          </cell>
          <cell r="BI53">
            <v>104213.33999999998</v>
          </cell>
          <cell r="BJ53">
            <v>845024.0399999998</v>
          </cell>
          <cell r="BK53">
            <v>-588398.62999999977</v>
          </cell>
          <cell r="BL53">
            <v>0</v>
          </cell>
          <cell r="BM53">
            <v>98814.25</v>
          </cell>
          <cell r="BN53">
            <v>0</v>
          </cell>
          <cell r="BO53">
            <v>0</v>
          </cell>
          <cell r="BP53">
            <v>0</v>
          </cell>
          <cell r="BQ53">
            <v>0</v>
          </cell>
          <cell r="BR53">
            <v>-11089.68</v>
          </cell>
          <cell r="BS53">
            <v>0</v>
          </cell>
          <cell r="BT53">
            <v>-2670.65</v>
          </cell>
          <cell r="BU53">
            <v>341679.33</v>
          </cell>
          <cell r="BV53">
            <v>290540.07999999996</v>
          </cell>
          <cell r="BW53">
            <v>845024.0399999998</v>
          </cell>
          <cell r="BX53">
            <v>-599488.31000000006</v>
          </cell>
          <cell r="BY53">
            <v>0</v>
          </cell>
          <cell r="BZ53">
            <v>96143.6</v>
          </cell>
          <cell r="CA53">
            <v>0</v>
          </cell>
          <cell r="CB53">
            <v>0</v>
          </cell>
          <cell r="CC53">
            <v>0</v>
          </cell>
          <cell r="CD53">
            <v>0</v>
          </cell>
          <cell r="CE53">
            <v>-11089.68</v>
          </cell>
          <cell r="CF53">
            <v>0</v>
          </cell>
          <cell r="CG53">
            <v>-2670.65</v>
          </cell>
          <cell r="CH53">
            <v>327919.00000000006</v>
          </cell>
          <cell r="CI53">
            <v>290540.07999999996</v>
          </cell>
          <cell r="CJ53">
            <v>845024.0399999998</v>
          </cell>
          <cell r="CK53">
            <v>-610577.99</v>
          </cell>
          <cell r="CL53">
            <v>0</v>
          </cell>
          <cell r="CM53">
            <v>93472.950000000012</v>
          </cell>
          <cell r="CN53">
            <v>0</v>
          </cell>
          <cell r="CO53">
            <v>0</v>
          </cell>
          <cell r="CP53">
            <v>0</v>
          </cell>
          <cell r="CQ53">
            <v>0</v>
          </cell>
          <cell r="CR53">
            <v>0</v>
          </cell>
          <cell r="CS53">
            <v>0</v>
          </cell>
          <cell r="CT53">
            <v>0</v>
          </cell>
          <cell r="CU53">
            <v>0</v>
          </cell>
          <cell r="CV53">
            <v>0</v>
          </cell>
          <cell r="CW53">
            <v>0</v>
          </cell>
          <cell r="CX53">
            <v>0</v>
          </cell>
          <cell r="CY53">
            <v>0</v>
          </cell>
          <cell r="CZ53"/>
          <cell r="DA53"/>
          <cell r="DB53"/>
          <cell r="DC53"/>
          <cell r="DD53"/>
          <cell r="DE53"/>
          <cell r="DF53"/>
          <cell r="DG53"/>
          <cell r="DH53"/>
          <cell r="DI53"/>
          <cell r="DJ53"/>
          <cell r="DK53"/>
          <cell r="DL53"/>
          <cell r="DM53"/>
          <cell r="DN53"/>
          <cell r="DO53"/>
          <cell r="DP53"/>
          <cell r="DQ53"/>
          <cell r="DR53"/>
          <cell r="DS53"/>
          <cell r="DT53"/>
          <cell r="DU53"/>
          <cell r="DV53"/>
          <cell r="DW53"/>
          <cell r="DX53"/>
          <cell r="DY53"/>
          <cell r="DZ53"/>
          <cell r="EA53"/>
          <cell r="EB53"/>
          <cell r="EC53"/>
          <cell r="ED53"/>
          <cell r="EE53"/>
          <cell r="EF53"/>
          <cell r="EH53"/>
          <cell r="EI53"/>
          <cell r="EJ53"/>
          <cell r="EK53"/>
          <cell r="EL53"/>
          <cell r="EM53"/>
        </row>
        <row r="54">
          <cell r="A54" t="str">
            <v>ECLV</v>
          </cell>
          <cell r="B54">
            <v>54</v>
          </cell>
          <cell r="C54" t="str">
            <v>EB3</v>
          </cell>
          <cell r="D54">
            <v>29</v>
          </cell>
          <cell r="E54">
            <v>86873339.38000001</v>
          </cell>
          <cell r="F54">
            <v>7302031.4500000002</v>
          </cell>
          <cell r="G54">
            <v>-2174241.6800000002</v>
          </cell>
          <cell r="H54">
            <v>0</v>
          </cell>
          <cell r="I54">
            <v>-36143.870000000003</v>
          </cell>
          <cell r="J54">
            <v>-4954683.040000001</v>
          </cell>
          <cell r="K54">
            <v>0</v>
          </cell>
          <cell r="L54">
            <v>175308.94</v>
          </cell>
          <cell r="M54">
            <v>87185611.179999992</v>
          </cell>
          <cell r="N54">
            <v>8104142.29</v>
          </cell>
          <cell r="O54">
            <v>-2052353.35</v>
          </cell>
          <cell r="P54">
            <v>0</v>
          </cell>
          <cell r="Q54">
            <v>-75444.719999999972</v>
          </cell>
          <cell r="R54">
            <v>-5079698.04</v>
          </cell>
          <cell r="S54">
            <v>0</v>
          </cell>
          <cell r="T54">
            <v>175308.94</v>
          </cell>
          <cell r="U54">
            <v>88257566.299999997</v>
          </cell>
          <cell r="V54">
            <v>6981588.4199999999</v>
          </cell>
          <cell r="W54">
            <v>188113694.75000003</v>
          </cell>
          <cell r="X54">
            <v>-87182783.25999999</v>
          </cell>
          <cell r="Y54">
            <v>0</v>
          </cell>
          <cell r="Z54">
            <v>-4382723.53</v>
          </cell>
          <cell r="AA54">
            <v>10872413.340000002</v>
          </cell>
          <cell r="AB54">
            <v>-2124783.04</v>
          </cell>
          <cell r="AC54">
            <v>0</v>
          </cell>
          <cell r="AD54">
            <v>-61734.440000000017</v>
          </cell>
          <cell r="AE54">
            <v>-5267289.540000001</v>
          </cell>
          <cell r="AF54">
            <v>0</v>
          </cell>
          <cell r="AG54">
            <v>175308.94</v>
          </cell>
          <cell r="AH54">
            <v>91851481.560000002</v>
          </cell>
          <cell r="AI54">
            <v>7719998.6299999999</v>
          </cell>
          <cell r="AJ54">
            <v>188113694.75000003</v>
          </cell>
          <cell r="AK54">
            <v>-92054798.600000024</v>
          </cell>
          <cell r="AL54">
            <v>0</v>
          </cell>
          <cell r="AM54">
            <v>-4207414.59</v>
          </cell>
          <cell r="AN54">
            <v>10845761.659999998</v>
          </cell>
          <cell r="AO54">
            <v>-2063407.18</v>
          </cell>
          <cell r="AP54">
            <v>0</v>
          </cell>
          <cell r="AQ54">
            <v>-55932.49</v>
          </cell>
          <cell r="AR54">
            <v>-5464912.7200000016</v>
          </cell>
          <cell r="AS54">
            <v>0</v>
          </cell>
          <cell r="AT54">
            <v>175308.94</v>
          </cell>
          <cell r="AU54">
            <v>95288299.770000011</v>
          </cell>
          <cell r="AV54">
            <v>8385297.4900000002</v>
          </cell>
          <cell r="AW54">
            <v>196834428.39000002</v>
          </cell>
          <cell r="AX54">
            <v>-97514022.969999984</v>
          </cell>
          <cell r="AY54">
            <v>0</v>
          </cell>
          <cell r="AZ54">
            <v>-4032105.6500000004</v>
          </cell>
          <cell r="BA54">
            <v>11037855.749999998</v>
          </cell>
          <cell r="BB54">
            <v>-2161586.08</v>
          </cell>
          <cell r="BC54">
            <v>0</v>
          </cell>
          <cell r="BD54">
            <v>-54083.86</v>
          </cell>
          <cell r="BE54">
            <v>-5629525.7400000012</v>
          </cell>
          <cell r="BF54">
            <v>0</v>
          </cell>
          <cell r="BG54">
            <v>175308.94</v>
          </cell>
          <cell r="BH54">
            <v>98656268.779999971</v>
          </cell>
          <cell r="BI54">
            <v>11226625.280000001</v>
          </cell>
          <cell r="BJ54">
            <v>205649077.22000003</v>
          </cell>
          <cell r="BK54">
            <v>-103136011.72999997</v>
          </cell>
          <cell r="BL54">
            <v>0</v>
          </cell>
          <cell r="BM54">
            <v>-3856796.71</v>
          </cell>
          <cell r="BN54">
            <v>11233407.41</v>
          </cell>
          <cell r="BO54">
            <v>-2265427.5299999998</v>
          </cell>
          <cell r="BP54">
            <v>0</v>
          </cell>
          <cell r="BQ54">
            <v>-52235.24</v>
          </cell>
          <cell r="BR54">
            <v>-5789569.8600000003</v>
          </cell>
          <cell r="BS54">
            <v>0</v>
          </cell>
          <cell r="BT54">
            <v>175308.94</v>
          </cell>
          <cell r="BU54">
            <v>101957752.5</v>
          </cell>
          <cell r="BV54">
            <v>14731702.460000001</v>
          </cell>
          <cell r="BW54">
            <v>214555436.26000002</v>
          </cell>
          <cell r="BX54">
            <v>-108916195.98999999</v>
          </cell>
          <cell r="BY54">
            <v>0</v>
          </cell>
          <cell r="BZ54">
            <v>-3681487.77</v>
          </cell>
          <cell r="CA54">
            <v>11443538.640000001</v>
          </cell>
          <cell r="CB54">
            <v>-2370039.0299999998</v>
          </cell>
          <cell r="CC54">
            <v>0</v>
          </cell>
          <cell r="CD54">
            <v>-50386.62</v>
          </cell>
          <cell r="CE54">
            <v>-5949292.1000000024</v>
          </cell>
          <cell r="CF54">
            <v>0</v>
          </cell>
          <cell r="CG54">
            <v>175308.94</v>
          </cell>
          <cell r="CH54">
            <v>105206882.32999997</v>
          </cell>
          <cell r="CI54">
            <v>18305846.699999999</v>
          </cell>
          <cell r="CJ54">
            <v>223567315.03</v>
          </cell>
          <cell r="CK54">
            <v>-114854253.86999997</v>
          </cell>
          <cell r="CL54">
            <v>0</v>
          </cell>
          <cell r="CM54">
            <v>-3506178.83</v>
          </cell>
          <cell r="CN54">
            <v>5277502</v>
          </cell>
          <cell r="CO54">
            <v>1193075</v>
          </cell>
          <cell r="CP54">
            <v>7138115.6799999997</v>
          </cell>
          <cell r="CQ54">
            <v>1334480</v>
          </cell>
          <cell r="CR54">
            <v>7126193.0300000012</v>
          </cell>
          <cell r="CS54">
            <v>1245190</v>
          </cell>
          <cell r="CT54">
            <v>7254464.5299999993</v>
          </cell>
          <cell r="CU54">
            <v>1314255</v>
          </cell>
          <cell r="CV54">
            <v>7385044.8299999973</v>
          </cell>
          <cell r="CW54">
            <v>1388880</v>
          </cell>
          <cell r="CX54">
            <v>7525360.6699999999</v>
          </cell>
          <cell r="CY54">
            <v>1464055</v>
          </cell>
          <cell r="CZ54"/>
          <cell r="DA54"/>
          <cell r="DB54"/>
          <cell r="DC54"/>
          <cell r="DD54"/>
          <cell r="DE54"/>
          <cell r="DF54"/>
          <cell r="DG54"/>
          <cell r="DH54"/>
          <cell r="DI54"/>
          <cell r="DJ54"/>
          <cell r="DK54"/>
          <cell r="DL54"/>
          <cell r="DM54"/>
          <cell r="DN54"/>
          <cell r="DO54"/>
          <cell r="DP54"/>
          <cell r="DQ54"/>
          <cell r="DR54"/>
          <cell r="DS54"/>
          <cell r="DT54"/>
          <cell r="DU54"/>
          <cell r="DV54"/>
          <cell r="DW54"/>
          <cell r="DX54"/>
          <cell r="DY54"/>
          <cell r="DZ54"/>
          <cell r="EA54"/>
          <cell r="EB54"/>
          <cell r="EC54"/>
          <cell r="ED54"/>
          <cell r="EE54"/>
          <cell r="EF54"/>
          <cell r="EH54"/>
          <cell r="EI54"/>
          <cell r="EJ54"/>
          <cell r="EK54"/>
          <cell r="EL54"/>
          <cell r="EM54"/>
        </row>
        <row r="55">
          <cell r="A55" t="str">
            <v>EMML</v>
          </cell>
          <cell r="B55">
            <v>55</v>
          </cell>
          <cell r="C55" t="str">
            <v>EB4</v>
          </cell>
          <cell r="D55">
            <v>30</v>
          </cell>
          <cell r="E55">
            <v>39909746.880000003</v>
          </cell>
          <cell r="F55">
            <v>2375833.54</v>
          </cell>
          <cell r="G55">
            <v>-917666.4</v>
          </cell>
          <cell r="H55">
            <v>0</v>
          </cell>
          <cell r="I55">
            <v>-217768.21000000005</v>
          </cell>
          <cell r="J55">
            <v>-2954570.8500000006</v>
          </cell>
          <cell r="K55">
            <v>0</v>
          </cell>
          <cell r="L55">
            <v>-1689491.98</v>
          </cell>
          <cell r="M55">
            <v>36506082.980000004</v>
          </cell>
          <cell r="N55">
            <v>3404338.1600000015</v>
          </cell>
          <cell r="O55">
            <v>-576433</v>
          </cell>
          <cell r="P55">
            <v>0</v>
          </cell>
          <cell r="Q55">
            <v>-255082.08</v>
          </cell>
          <cell r="R55">
            <v>-2848641.13</v>
          </cell>
          <cell r="S55">
            <v>0</v>
          </cell>
          <cell r="T55">
            <v>-1689491.98</v>
          </cell>
          <cell r="U55">
            <v>34540772.950000003</v>
          </cell>
          <cell r="V55">
            <v>19755908.690000001</v>
          </cell>
          <cell r="W55">
            <v>72637139.729999989</v>
          </cell>
          <cell r="X55">
            <v>-53117534.37999998</v>
          </cell>
          <cell r="Y55">
            <v>0</v>
          </cell>
          <cell r="Z55">
            <v>16894919.73</v>
          </cell>
          <cell r="AA55">
            <v>2954515.9299999997</v>
          </cell>
          <cell r="AB55">
            <v>-615379</v>
          </cell>
          <cell r="AC55">
            <v>0</v>
          </cell>
          <cell r="AD55">
            <v>-226555.72</v>
          </cell>
          <cell r="AE55">
            <v>-2707271.62</v>
          </cell>
          <cell r="AF55">
            <v>0</v>
          </cell>
          <cell r="AG55">
            <v>-1689491.98</v>
          </cell>
          <cell r="AH55">
            <v>32256590.559999999</v>
          </cell>
          <cell r="AI55">
            <v>23809629.949999999</v>
          </cell>
          <cell r="AJ55">
            <v>72637139.729999989</v>
          </cell>
          <cell r="AK55">
            <v>-55585976.920000002</v>
          </cell>
          <cell r="AL55">
            <v>0</v>
          </cell>
          <cell r="AM55">
            <v>15205427.75</v>
          </cell>
          <cell r="AN55">
            <v>1863890.0499999998</v>
          </cell>
          <cell r="AO55">
            <v>-623971</v>
          </cell>
          <cell r="AP55">
            <v>0</v>
          </cell>
          <cell r="AQ55">
            <v>-199470.25</v>
          </cell>
          <cell r="AR55">
            <v>-2540567.7299999995</v>
          </cell>
          <cell r="AS55">
            <v>0</v>
          </cell>
          <cell r="AT55">
            <v>-1689491.98</v>
          </cell>
          <cell r="AU55">
            <v>29066979.650000002</v>
          </cell>
          <cell r="AV55">
            <v>28226018.690000001</v>
          </cell>
          <cell r="AW55">
            <v>73435177.230000004</v>
          </cell>
          <cell r="AX55">
            <v>-57884133.349999994</v>
          </cell>
          <cell r="AY55">
            <v>0</v>
          </cell>
          <cell r="AZ55">
            <v>13515935.77</v>
          </cell>
          <cell r="BA55">
            <v>1683103.3899999997</v>
          </cell>
          <cell r="BB55">
            <v>-642772</v>
          </cell>
          <cell r="BC55">
            <v>0</v>
          </cell>
          <cell r="BD55">
            <v>-173718.91999999998</v>
          </cell>
          <cell r="BE55">
            <v>-2338427.8499999996</v>
          </cell>
          <cell r="BF55">
            <v>0</v>
          </cell>
          <cell r="BG55">
            <v>-1689491.98</v>
          </cell>
          <cell r="BH55">
            <v>25905672.289999999</v>
          </cell>
          <cell r="BI55">
            <v>32578070.420000002</v>
          </cell>
          <cell r="BJ55">
            <v>74060052.650000006</v>
          </cell>
          <cell r="BK55">
            <v>-59980824.149999999</v>
          </cell>
          <cell r="BL55">
            <v>0</v>
          </cell>
          <cell r="BM55">
            <v>11826443.789999999</v>
          </cell>
          <cell r="BN55">
            <v>1709065.7800000005</v>
          </cell>
          <cell r="BO55">
            <v>-662857</v>
          </cell>
          <cell r="BP55">
            <v>0</v>
          </cell>
          <cell r="BQ55">
            <v>-149909.13</v>
          </cell>
          <cell r="BR55">
            <v>-2161957.13</v>
          </cell>
          <cell r="BS55">
            <v>0</v>
          </cell>
          <cell r="BT55">
            <v>-1689491.98</v>
          </cell>
          <cell r="BU55">
            <v>22950522.829999998</v>
          </cell>
          <cell r="BV55">
            <v>36516958.060000002</v>
          </cell>
          <cell r="BW55">
            <v>74722185.090000004</v>
          </cell>
          <cell r="BX55">
            <v>-61908614.070000008</v>
          </cell>
          <cell r="BY55">
            <v>0</v>
          </cell>
          <cell r="BZ55">
            <v>10136951.809999999</v>
          </cell>
          <cell r="CA55">
            <v>1736963.7699999996</v>
          </cell>
          <cell r="CB55">
            <v>-682896</v>
          </cell>
          <cell r="CC55">
            <v>0</v>
          </cell>
          <cell r="CD55">
            <v>-127939.95</v>
          </cell>
          <cell r="CE55">
            <v>-1919064.0900000012</v>
          </cell>
          <cell r="CF55">
            <v>0</v>
          </cell>
          <cell r="CG55">
            <v>-1689491.98</v>
          </cell>
          <cell r="CH55">
            <v>20268094.579999998</v>
          </cell>
          <cell r="CI55">
            <v>40557832.49000001</v>
          </cell>
          <cell r="CJ55">
            <v>75440387.019999996</v>
          </cell>
          <cell r="CK55">
            <v>-63619752.270000003</v>
          </cell>
          <cell r="CL55">
            <v>0</v>
          </cell>
          <cell r="CM55">
            <v>8447459.8299999982</v>
          </cell>
          <cell r="CN55">
            <v>2188404.16</v>
          </cell>
          <cell r="CO55">
            <v>206490</v>
          </cell>
          <cell r="CP55">
            <v>1812277.16</v>
          </cell>
          <cell r="CQ55">
            <v>227490</v>
          </cell>
          <cell r="CR55">
            <v>1104515.6400000001</v>
          </cell>
          <cell r="CS55">
            <v>222465</v>
          </cell>
          <cell r="CT55">
            <v>988112.82999999984</v>
          </cell>
          <cell r="CU55">
            <v>227185</v>
          </cell>
          <cell r="CV55">
            <v>1005898.85</v>
          </cell>
          <cell r="CW55">
            <v>232110</v>
          </cell>
          <cell r="CX55">
            <v>1025010.9099999999</v>
          </cell>
          <cell r="CY55">
            <v>237750</v>
          </cell>
          <cell r="CZ55"/>
          <cell r="DA55"/>
          <cell r="DB55"/>
          <cell r="DC55"/>
          <cell r="DD55"/>
          <cell r="DE55"/>
          <cell r="DF55"/>
          <cell r="DG55"/>
          <cell r="DH55"/>
          <cell r="DI55"/>
          <cell r="DJ55"/>
          <cell r="DK55"/>
          <cell r="DL55"/>
          <cell r="DM55"/>
          <cell r="DN55"/>
          <cell r="DO55"/>
          <cell r="DP55"/>
          <cell r="DQ55"/>
          <cell r="DR55"/>
          <cell r="DS55"/>
          <cell r="DT55"/>
          <cell r="DU55"/>
          <cell r="DV55"/>
          <cell r="DW55"/>
          <cell r="DX55"/>
          <cell r="DY55"/>
          <cell r="DZ55"/>
          <cell r="EA55"/>
          <cell r="EB55"/>
          <cell r="EC55"/>
          <cell r="ED55"/>
          <cell r="EE55"/>
          <cell r="EF55"/>
          <cell r="EH55"/>
          <cell r="EI55"/>
          <cell r="EJ55"/>
          <cell r="EK55"/>
          <cell r="EL55"/>
          <cell r="EM55"/>
        </row>
        <row r="56">
          <cell r="A56" t="str">
            <v>EMAL</v>
          </cell>
          <cell r="B56">
            <v>56</v>
          </cell>
          <cell r="C56" t="str">
            <v>EB5</v>
          </cell>
          <cell r="D56">
            <v>31</v>
          </cell>
          <cell r="E56">
            <v>2766404.4</v>
          </cell>
          <cell r="F56">
            <v>1181616.01</v>
          </cell>
          <cell r="G56">
            <v>-293138</v>
          </cell>
          <cell r="H56">
            <v>0</v>
          </cell>
          <cell r="I56">
            <v>-12825.699999999999</v>
          </cell>
          <cell r="J56">
            <v>-444698.63</v>
          </cell>
          <cell r="K56">
            <v>0</v>
          </cell>
          <cell r="L56">
            <v>0</v>
          </cell>
          <cell r="M56">
            <v>3197358.0800000001</v>
          </cell>
          <cell r="N56">
            <v>3020664.6500000008</v>
          </cell>
          <cell r="O56">
            <v>-969815.73</v>
          </cell>
          <cell r="P56">
            <v>0</v>
          </cell>
          <cell r="Q56">
            <v>-11868.539999999999</v>
          </cell>
          <cell r="R56">
            <v>-608977.97</v>
          </cell>
          <cell r="S56">
            <v>0</v>
          </cell>
          <cell r="T56">
            <v>0</v>
          </cell>
          <cell r="U56">
            <v>4627360.4900000012</v>
          </cell>
          <cell r="V56">
            <v>0</v>
          </cell>
          <cell r="W56">
            <v>8787292.7800000031</v>
          </cell>
          <cell r="X56">
            <v>-2503427.2300000004</v>
          </cell>
          <cell r="Y56">
            <v>0</v>
          </cell>
          <cell r="Z56">
            <v>0</v>
          </cell>
          <cell r="AA56">
            <v>3785635.4600000014</v>
          </cell>
          <cell r="AB56">
            <v>-2116897.8200000003</v>
          </cell>
          <cell r="AC56">
            <v>0</v>
          </cell>
          <cell r="AD56">
            <v>-10645.289999999999</v>
          </cell>
          <cell r="AE56">
            <v>-778507.20000000007</v>
          </cell>
          <cell r="AF56">
            <v>0</v>
          </cell>
          <cell r="AG56">
            <v>0</v>
          </cell>
          <cell r="AH56">
            <v>5506945.6400000025</v>
          </cell>
          <cell r="AI56">
            <v>57928.25</v>
          </cell>
          <cell r="AJ56">
            <v>8787292.7800000031</v>
          </cell>
          <cell r="AK56">
            <v>-3280347.14</v>
          </cell>
          <cell r="AL56">
            <v>0</v>
          </cell>
          <cell r="AM56">
            <v>0</v>
          </cell>
          <cell r="AN56">
            <v>2416206.3199999998</v>
          </cell>
          <cell r="AO56">
            <v>-1072577.21</v>
          </cell>
          <cell r="AP56">
            <v>0</v>
          </cell>
          <cell r="AQ56">
            <v>-9422.0300000000007</v>
          </cell>
          <cell r="AR56">
            <v>-910614.6</v>
          </cell>
          <cell r="AS56">
            <v>0</v>
          </cell>
          <cell r="AT56">
            <v>0</v>
          </cell>
          <cell r="AU56">
            <v>5930538.1200000029</v>
          </cell>
          <cell r="AV56">
            <v>340728.19999999995</v>
          </cell>
          <cell r="AW56">
            <v>10118689.310000002</v>
          </cell>
          <cell r="AX56">
            <v>-4188151.1900000004</v>
          </cell>
          <cell r="AY56">
            <v>0</v>
          </cell>
          <cell r="AZ56">
            <v>0</v>
          </cell>
          <cell r="BA56">
            <v>9874620.7699999996</v>
          </cell>
          <cell r="BB56">
            <v>-7998667.1600000001</v>
          </cell>
          <cell r="BC56">
            <v>0</v>
          </cell>
          <cell r="BD56">
            <v>-8198.7699999999986</v>
          </cell>
          <cell r="BE56">
            <v>-1060457.3600000001</v>
          </cell>
          <cell r="BF56">
            <v>0</v>
          </cell>
          <cell r="BG56">
            <v>0</v>
          </cell>
          <cell r="BH56">
            <v>6737835.6000000015</v>
          </cell>
          <cell r="BI56">
            <v>439859.85</v>
          </cell>
          <cell r="BJ56">
            <v>11982410.340000002</v>
          </cell>
          <cell r="BK56">
            <v>-5244574.74</v>
          </cell>
          <cell r="BL56">
            <v>0</v>
          </cell>
          <cell r="BM56">
            <v>0</v>
          </cell>
          <cell r="BN56">
            <v>10045718.310000001</v>
          </cell>
          <cell r="BO56">
            <v>-8151647.8499999996</v>
          </cell>
          <cell r="BP56">
            <v>0</v>
          </cell>
          <cell r="BQ56">
            <v>-6975.5199999999995</v>
          </cell>
          <cell r="BR56">
            <v>-1154806.31</v>
          </cell>
          <cell r="BS56">
            <v>0</v>
          </cell>
          <cell r="BT56">
            <v>0</v>
          </cell>
          <cell r="BU56">
            <v>7470124.2300000023</v>
          </cell>
          <cell r="BV56">
            <v>439859.85</v>
          </cell>
          <cell r="BW56">
            <v>13864248.220000003</v>
          </cell>
          <cell r="BX56">
            <v>-6394123.9900000002</v>
          </cell>
          <cell r="BY56">
            <v>0</v>
          </cell>
          <cell r="BZ56">
            <v>0</v>
          </cell>
          <cell r="CA56">
            <v>10229572.109999998</v>
          </cell>
          <cell r="CB56">
            <v>-8305050.71</v>
          </cell>
          <cell r="CC56">
            <v>0</v>
          </cell>
          <cell r="CD56">
            <v>-5752.2599999999993</v>
          </cell>
          <cell r="CE56">
            <v>-1254647.01</v>
          </cell>
          <cell r="CF56">
            <v>0</v>
          </cell>
          <cell r="CG56">
            <v>0</v>
          </cell>
          <cell r="CH56">
            <v>8134246.3600000003</v>
          </cell>
          <cell r="CI56">
            <v>1369149.88</v>
          </cell>
          <cell r="CJ56">
            <v>15776537.039999999</v>
          </cell>
          <cell r="CK56">
            <v>-7642290.6800000025</v>
          </cell>
          <cell r="CL56">
            <v>0</v>
          </cell>
          <cell r="CM56">
            <v>0</v>
          </cell>
          <cell r="CN56">
            <v>2161190.3600000003</v>
          </cell>
          <cell r="CO56">
            <v>423332.73</v>
          </cell>
          <cell r="CP56">
            <v>2629642.7399999993</v>
          </cell>
          <cell r="CQ56">
            <v>669962.82000000007</v>
          </cell>
          <cell r="CR56">
            <v>1695885.5999999999</v>
          </cell>
          <cell r="CS56">
            <v>687422.21</v>
          </cell>
          <cell r="CT56">
            <v>6982580.3099999977</v>
          </cell>
          <cell r="CU56">
            <v>7606017.1600000001</v>
          </cell>
          <cell r="CV56">
            <v>7108266.7399999993</v>
          </cell>
          <cell r="CW56">
            <v>7751447.8499999996</v>
          </cell>
          <cell r="CX56">
            <v>7243323.8199999984</v>
          </cell>
          <cell r="CY56">
            <v>7897325.71</v>
          </cell>
          <cell r="CZ56"/>
          <cell r="DA56"/>
          <cell r="DB56"/>
          <cell r="DC56"/>
          <cell r="DD56"/>
          <cell r="DE56"/>
          <cell r="DF56"/>
          <cell r="DG56"/>
          <cell r="DH56"/>
          <cell r="DI56"/>
          <cell r="DJ56"/>
          <cell r="DK56"/>
          <cell r="DL56"/>
          <cell r="DM56"/>
          <cell r="DN56"/>
          <cell r="DO56"/>
          <cell r="DP56"/>
          <cell r="DQ56"/>
          <cell r="DR56"/>
          <cell r="DS56"/>
          <cell r="DT56"/>
          <cell r="DU56"/>
          <cell r="DV56"/>
          <cell r="DW56"/>
          <cell r="DX56"/>
          <cell r="DY56"/>
          <cell r="DZ56"/>
          <cell r="EA56"/>
          <cell r="EB56"/>
          <cell r="EC56"/>
          <cell r="ED56"/>
          <cell r="EE56"/>
          <cell r="EF56"/>
          <cell r="EH56"/>
          <cell r="EI56"/>
          <cell r="EJ56"/>
          <cell r="EK56"/>
          <cell r="EL56"/>
          <cell r="EM56"/>
        </row>
        <row r="57">
          <cell r="A57" t="str">
            <v>EDSI</v>
          </cell>
          <cell r="B57">
            <v>57</v>
          </cell>
          <cell r="C57" t="str">
            <v>ED1</v>
          </cell>
          <cell r="D57">
            <v>32</v>
          </cell>
          <cell r="E57">
            <v>8475080.5899999999</v>
          </cell>
          <cell r="F57">
            <v>1997922.42</v>
          </cell>
          <cell r="G57">
            <v>672.47</v>
          </cell>
          <cell r="H57">
            <v>0</v>
          </cell>
          <cell r="I57">
            <v>-2770.13</v>
          </cell>
          <cell r="J57">
            <v>-1188003.58</v>
          </cell>
          <cell r="K57">
            <v>0</v>
          </cell>
          <cell r="L57">
            <v>4896.75</v>
          </cell>
          <cell r="M57">
            <v>9287798.5199999996</v>
          </cell>
          <cell r="N57">
            <v>3701133.2000000016</v>
          </cell>
          <cell r="O57">
            <v>0</v>
          </cell>
          <cell r="P57">
            <v>0</v>
          </cell>
          <cell r="Q57">
            <v>-10847.69</v>
          </cell>
          <cell r="R57">
            <v>-1458827.94</v>
          </cell>
          <cell r="S57">
            <v>0</v>
          </cell>
          <cell r="T57">
            <v>4896.75</v>
          </cell>
          <cell r="U57">
            <v>11524152.840000002</v>
          </cell>
          <cell r="V57">
            <v>1372509.1600000001</v>
          </cell>
          <cell r="W57">
            <v>20603950</v>
          </cell>
          <cell r="X57">
            <v>-6267615.5700000003</v>
          </cell>
          <cell r="Y57">
            <v>0</v>
          </cell>
          <cell r="Z57">
            <v>-19587.04</v>
          </cell>
          <cell r="AA57">
            <v>2806355.6999999997</v>
          </cell>
          <cell r="AB57">
            <v>0</v>
          </cell>
          <cell r="AC57">
            <v>0</v>
          </cell>
          <cell r="AD57">
            <v>-9471.58</v>
          </cell>
          <cell r="AE57">
            <v>-1760388.7100000002</v>
          </cell>
          <cell r="AF57">
            <v>0</v>
          </cell>
          <cell r="AG57">
            <v>4896.75</v>
          </cell>
          <cell r="AH57">
            <v>12565545</v>
          </cell>
          <cell r="AI57">
            <v>1601243.4900000002</v>
          </cell>
          <cell r="AJ57">
            <v>20603950</v>
          </cell>
          <cell r="AK57">
            <v>-8023714.71</v>
          </cell>
          <cell r="AL57">
            <v>0</v>
          </cell>
          <cell r="AM57">
            <v>-14690.29</v>
          </cell>
          <cell r="AN57">
            <v>954784.85999999975</v>
          </cell>
          <cell r="AO57">
            <v>0</v>
          </cell>
          <cell r="AP57">
            <v>0</v>
          </cell>
          <cell r="AQ57">
            <v>-8095.4699999999993</v>
          </cell>
          <cell r="AR57">
            <v>-1923270.1000000003</v>
          </cell>
          <cell r="AS57">
            <v>0</v>
          </cell>
          <cell r="AT57">
            <v>4896.75</v>
          </cell>
          <cell r="AU57">
            <v>11593861.039999999</v>
          </cell>
          <cell r="AV57">
            <v>1730068.6000000003</v>
          </cell>
          <cell r="AW57">
            <v>21544973.710000001</v>
          </cell>
          <cell r="AX57">
            <v>-9941319.129999999</v>
          </cell>
          <cell r="AY57">
            <v>0</v>
          </cell>
          <cell r="AZ57">
            <v>-9793.5400000000009</v>
          </cell>
          <cell r="BA57">
            <v>739729.51000000013</v>
          </cell>
          <cell r="BB57">
            <v>0</v>
          </cell>
          <cell r="BC57">
            <v>0</v>
          </cell>
          <cell r="BD57">
            <v>-6719.3499999999985</v>
          </cell>
          <cell r="BE57">
            <v>-1977517.4400000002</v>
          </cell>
          <cell r="BF57">
            <v>0</v>
          </cell>
          <cell r="BG57">
            <v>4896.75</v>
          </cell>
          <cell r="BH57">
            <v>10354250.509999998</v>
          </cell>
          <cell r="BI57">
            <v>2125902.8200000003</v>
          </cell>
          <cell r="BJ57">
            <v>22270942.07</v>
          </cell>
          <cell r="BK57">
            <v>-11911794.77</v>
          </cell>
          <cell r="BL57">
            <v>0</v>
          </cell>
          <cell r="BM57">
            <v>-4896.7900000000009</v>
          </cell>
          <cell r="BN57">
            <v>741156.7</v>
          </cell>
          <cell r="BO57">
            <v>0</v>
          </cell>
          <cell r="BP57">
            <v>0</v>
          </cell>
          <cell r="BQ57">
            <v>-5343.24</v>
          </cell>
          <cell r="BR57">
            <v>-2019851.3200000003</v>
          </cell>
          <cell r="BS57">
            <v>0</v>
          </cell>
          <cell r="BT57">
            <v>4896.75</v>
          </cell>
          <cell r="BU57">
            <v>9075109.3999999985</v>
          </cell>
          <cell r="BV57">
            <v>2429246.1500000004</v>
          </cell>
          <cell r="BW57">
            <v>22998337.620000001</v>
          </cell>
          <cell r="BX57">
            <v>-13923228.179999998</v>
          </cell>
          <cell r="BY57">
            <v>0</v>
          </cell>
          <cell r="BZ57">
            <v>-4.0000000000873115E-2</v>
          </cell>
          <cell r="CA57">
            <v>765974.97</v>
          </cell>
          <cell r="CB57">
            <v>0</v>
          </cell>
          <cell r="CC57">
            <v>0</v>
          </cell>
          <cell r="CD57">
            <v>-3967.1200000000008</v>
          </cell>
          <cell r="CE57">
            <v>-2004148.8</v>
          </cell>
          <cell r="CF57">
            <v>0</v>
          </cell>
          <cell r="CG57">
            <v>0.04</v>
          </cell>
          <cell r="CH57">
            <v>7832968.4899999974</v>
          </cell>
          <cell r="CI57">
            <v>2429246.1500000004</v>
          </cell>
          <cell r="CJ57">
            <v>23750551.439999998</v>
          </cell>
          <cell r="CK57">
            <v>-15917582.950000001</v>
          </cell>
          <cell r="CL57">
            <v>0</v>
          </cell>
          <cell r="CM57">
            <v>0</v>
          </cell>
          <cell r="CN57">
            <v>2565241.2600000002</v>
          </cell>
          <cell r="CO57">
            <v>0</v>
          </cell>
          <cell r="CP57">
            <v>1937424.64</v>
          </cell>
          <cell r="CQ57">
            <v>0</v>
          </cell>
          <cell r="CR57">
            <v>666432.7000000003</v>
          </cell>
          <cell r="CS57">
            <v>0</v>
          </cell>
          <cell r="CT57">
            <v>483609.83999999991</v>
          </cell>
          <cell r="CU57">
            <v>0</v>
          </cell>
          <cell r="CV57">
            <v>485261.36999999994</v>
          </cell>
          <cell r="CW57">
            <v>0</v>
          </cell>
          <cell r="CX57">
            <v>501668.80000000005</v>
          </cell>
          <cell r="CY57">
            <v>0</v>
          </cell>
          <cell r="CZ57"/>
          <cell r="DA57"/>
          <cell r="DB57"/>
          <cell r="DC57"/>
          <cell r="DD57"/>
          <cell r="DE57"/>
          <cell r="DF57"/>
          <cell r="DG57"/>
          <cell r="DH57"/>
          <cell r="DI57"/>
          <cell r="DJ57"/>
          <cell r="DK57"/>
          <cell r="DL57"/>
          <cell r="DM57"/>
          <cell r="DN57"/>
          <cell r="DO57"/>
          <cell r="DP57"/>
          <cell r="DQ57"/>
          <cell r="DR57"/>
          <cell r="DS57"/>
          <cell r="DT57"/>
          <cell r="DU57"/>
          <cell r="DV57"/>
          <cell r="DW57"/>
          <cell r="DX57"/>
          <cell r="DY57"/>
          <cell r="DZ57"/>
          <cell r="EA57"/>
          <cell r="EB57"/>
          <cell r="EC57"/>
          <cell r="ED57"/>
          <cell r="EE57"/>
          <cell r="EF57"/>
          <cell r="EH57"/>
          <cell r="EI57"/>
          <cell r="EJ57"/>
          <cell r="EK57"/>
          <cell r="EL57"/>
          <cell r="EM57"/>
        </row>
        <row r="58">
          <cell r="A58" t="str">
            <v>EDTS</v>
          </cell>
          <cell r="B58">
            <v>58</v>
          </cell>
          <cell r="C58" t="str">
            <v>ED2</v>
          </cell>
          <cell r="D58">
            <v>33</v>
          </cell>
          <cell r="E58">
            <v>1820781.6600000001</v>
          </cell>
          <cell r="F58">
            <v>957832.98</v>
          </cell>
          <cell r="G58">
            <v>-515380</v>
          </cell>
          <cell r="H58">
            <v>0</v>
          </cell>
          <cell r="I58">
            <v>-1361</v>
          </cell>
          <cell r="J58">
            <v>-489542.48</v>
          </cell>
          <cell r="K58">
            <v>0</v>
          </cell>
          <cell r="L58">
            <v>23581.51</v>
          </cell>
          <cell r="M58">
            <v>1795912.67</v>
          </cell>
          <cell r="N58">
            <v>1237440.8699999999</v>
          </cell>
          <cell r="O58">
            <v>0</v>
          </cell>
          <cell r="P58">
            <v>0</v>
          </cell>
          <cell r="Q58">
            <v>-998.00999999999988</v>
          </cell>
          <cell r="R58">
            <v>-490317.48999999993</v>
          </cell>
          <cell r="S58">
            <v>0</v>
          </cell>
          <cell r="T58">
            <v>23581.51</v>
          </cell>
          <cell r="U58">
            <v>2565619.5499999998</v>
          </cell>
          <cell r="V58">
            <v>6698075.9000000004</v>
          </cell>
          <cell r="W58">
            <v>13579144.039999999</v>
          </cell>
          <cell r="X58">
            <v>-9560025.6599999983</v>
          </cell>
          <cell r="Y58">
            <v>0</v>
          </cell>
          <cell r="Z58">
            <v>-94326.090000000026</v>
          </cell>
          <cell r="AA58">
            <v>1360366.58</v>
          </cell>
          <cell r="AB58">
            <v>0</v>
          </cell>
          <cell r="AC58">
            <v>0</v>
          </cell>
          <cell r="AD58">
            <v>-878.6099999999999</v>
          </cell>
          <cell r="AE58">
            <v>-556911.12999999989</v>
          </cell>
          <cell r="AF58">
            <v>0</v>
          </cell>
          <cell r="AG58">
            <v>23581.51</v>
          </cell>
          <cell r="AH58">
            <v>3391777.8999999994</v>
          </cell>
          <cell r="AI58">
            <v>6698075.9000000004</v>
          </cell>
          <cell r="AJ58">
            <v>13579144.039999999</v>
          </cell>
          <cell r="AK58">
            <v>-10116621.560000001</v>
          </cell>
          <cell r="AL58">
            <v>0</v>
          </cell>
          <cell r="AM58">
            <v>-70744.580000000016</v>
          </cell>
          <cell r="AN58">
            <v>1412925.7599999998</v>
          </cell>
          <cell r="AO58">
            <v>0</v>
          </cell>
          <cell r="AP58">
            <v>0</v>
          </cell>
          <cell r="AQ58">
            <v>-759.2399999999999</v>
          </cell>
          <cell r="AR58">
            <v>-633848.26</v>
          </cell>
          <cell r="AS58">
            <v>0</v>
          </cell>
          <cell r="AT58">
            <v>23581.51</v>
          </cell>
          <cell r="AU58">
            <v>4193677.6699999995</v>
          </cell>
          <cell r="AV58">
            <v>7945930.4500000002</v>
          </cell>
          <cell r="AW58">
            <v>14990875.959999997</v>
          </cell>
          <cell r="AX58">
            <v>-10750035.219999999</v>
          </cell>
          <cell r="AY58">
            <v>0</v>
          </cell>
          <cell r="AZ58">
            <v>-47163.070000000007</v>
          </cell>
          <cell r="BA58">
            <v>1442212.5699999998</v>
          </cell>
          <cell r="BB58">
            <v>0</v>
          </cell>
          <cell r="BC58">
            <v>0</v>
          </cell>
          <cell r="BD58">
            <v>-639.83999999999992</v>
          </cell>
          <cell r="BE58">
            <v>-718601.66</v>
          </cell>
          <cell r="BF58">
            <v>0</v>
          </cell>
          <cell r="BG58">
            <v>23581.51</v>
          </cell>
          <cell r="BH58">
            <v>4940230.25</v>
          </cell>
          <cell r="BI58">
            <v>8524771.6400000006</v>
          </cell>
          <cell r="BJ58">
            <v>16431894.689999999</v>
          </cell>
          <cell r="BK58">
            <v>-11468082.880000005</v>
          </cell>
          <cell r="BL58">
            <v>0</v>
          </cell>
          <cell r="BM58">
            <v>-23581.559999999998</v>
          </cell>
          <cell r="BN58">
            <v>1529171.0699999998</v>
          </cell>
          <cell r="BO58">
            <v>0</v>
          </cell>
          <cell r="BP58">
            <v>0</v>
          </cell>
          <cell r="BQ58">
            <v>-520.47</v>
          </cell>
          <cell r="BR58">
            <v>-802940.43</v>
          </cell>
          <cell r="BS58">
            <v>0</v>
          </cell>
          <cell r="BT58">
            <v>23581.51</v>
          </cell>
          <cell r="BU58">
            <v>5689521.9299999988</v>
          </cell>
          <cell r="BV58">
            <v>9165882.1100000013</v>
          </cell>
          <cell r="BW58">
            <v>17959871.919999998</v>
          </cell>
          <cell r="BX58">
            <v>-12270349.940000003</v>
          </cell>
          <cell r="BY58">
            <v>0</v>
          </cell>
          <cell r="BZ58">
            <v>-4.9999999988358468E-2</v>
          </cell>
          <cell r="CA58">
            <v>1446092.9100000001</v>
          </cell>
          <cell r="CB58">
            <v>0</v>
          </cell>
          <cell r="CC58">
            <v>0</v>
          </cell>
          <cell r="CD58">
            <v>-401.07999999999987</v>
          </cell>
          <cell r="CE58">
            <v>-900374.35</v>
          </cell>
          <cell r="CF58">
            <v>0</v>
          </cell>
          <cell r="CG58">
            <v>0.05</v>
          </cell>
          <cell r="CH58">
            <v>6234839.459999999</v>
          </cell>
          <cell r="CI58">
            <v>9165882.1100000013</v>
          </cell>
          <cell r="CJ58">
            <v>19404770.989999998</v>
          </cell>
          <cell r="CK58">
            <v>-13169931.530000003</v>
          </cell>
          <cell r="CL58">
            <v>0</v>
          </cell>
          <cell r="CM58">
            <v>0</v>
          </cell>
          <cell r="CN58">
            <v>780963.49</v>
          </cell>
          <cell r="CO58">
            <v>0</v>
          </cell>
          <cell r="CP58">
            <v>862774.36</v>
          </cell>
          <cell r="CQ58">
            <v>0</v>
          </cell>
          <cell r="CR58">
            <v>900178.64000000013</v>
          </cell>
          <cell r="CS58">
            <v>0</v>
          </cell>
          <cell r="CT58">
            <v>914088.04999999993</v>
          </cell>
          <cell r="CU58">
            <v>0</v>
          </cell>
          <cell r="CV58">
            <v>966770.46</v>
          </cell>
          <cell r="CW58">
            <v>0</v>
          </cell>
          <cell r="CX58">
            <v>925679.50999999989</v>
          </cell>
          <cell r="CY58">
            <v>0</v>
          </cell>
          <cell r="CZ58"/>
          <cell r="DA58"/>
          <cell r="DB58"/>
          <cell r="DC58"/>
          <cell r="DD58"/>
          <cell r="DE58"/>
          <cell r="DF58"/>
          <cell r="DG58"/>
          <cell r="DH58"/>
          <cell r="DI58"/>
          <cell r="DJ58"/>
          <cell r="DK58"/>
          <cell r="DL58"/>
          <cell r="DM58"/>
          <cell r="DN58"/>
          <cell r="DO58"/>
          <cell r="DP58"/>
          <cell r="DQ58"/>
          <cell r="DR58"/>
          <cell r="DS58"/>
          <cell r="DT58"/>
          <cell r="DU58"/>
          <cell r="DV58"/>
          <cell r="DW58"/>
          <cell r="DX58"/>
          <cell r="DY58"/>
          <cell r="DZ58"/>
          <cell r="EA58"/>
          <cell r="EB58"/>
          <cell r="EC58"/>
          <cell r="ED58"/>
          <cell r="EE58"/>
          <cell r="EF58"/>
          <cell r="EH58"/>
          <cell r="EI58"/>
          <cell r="EJ58"/>
          <cell r="EK58"/>
          <cell r="EL58"/>
          <cell r="EM58"/>
        </row>
        <row r="59">
          <cell r="A59" t="str">
            <v>EDSE</v>
          </cell>
          <cell r="B59">
            <v>59</v>
          </cell>
          <cell r="C59" t="str">
            <v>ED3</v>
          </cell>
          <cell r="D59">
            <v>34</v>
          </cell>
          <cell r="E59">
            <v>111972.23000000001</v>
          </cell>
          <cell r="F59">
            <v>141621.87</v>
          </cell>
          <cell r="G59">
            <v>0</v>
          </cell>
          <cell r="H59">
            <v>0</v>
          </cell>
          <cell r="I59">
            <v>0</v>
          </cell>
          <cell r="J59">
            <v>-16376.16</v>
          </cell>
          <cell r="K59">
            <v>0</v>
          </cell>
          <cell r="L59">
            <v>0</v>
          </cell>
          <cell r="M59">
            <v>237217.94</v>
          </cell>
          <cell r="N59">
            <v>753196.58</v>
          </cell>
          <cell r="O59">
            <v>0</v>
          </cell>
          <cell r="P59">
            <v>0</v>
          </cell>
          <cell r="Q59">
            <v>0</v>
          </cell>
          <cell r="R59">
            <v>-65210.5</v>
          </cell>
          <cell r="S59">
            <v>0</v>
          </cell>
          <cell r="T59">
            <v>0</v>
          </cell>
          <cell r="U59">
            <v>925204.02</v>
          </cell>
          <cell r="V59">
            <v>0</v>
          </cell>
          <cell r="W59">
            <v>1801804.87</v>
          </cell>
          <cell r="X59">
            <v>-103499.22</v>
          </cell>
          <cell r="Y59">
            <v>0</v>
          </cell>
          <cell r="Z59">
            <v>0</v>
          </cell>
          <cell r="AA59">
            <v>773101.63000000012</v>
          </cell>
          <cell r="AB59">
            <v>0</v>
          </cell>
          <cell r="AC59">
            <v>0</v>
          </cell>
          <cell r="AD59">
            <v>0</v>
          </cell>
          <cell r="AE59">
            <v>-141525.41</v>
          </cell>
          <cell r="AF59">
            <v>0</v>
          </cell>
          <cell r="AG59">
            <v>0</v>
          </cell>
          <cell r="AH59">
            <v>1556780.2400000002</v>
          </cell>
          <cell r="AI59">
            <v>0</v>
          </cell>
          <cell r="AJ59">
            <v>1801804.87</v>
          </cell>
          <cell r="AK59">
            <v>-245024.63</v>
          </cell>
          <cell r="AL59">
            <v>0</v>
          </cell>
          <cell r="AM59">
            <v>0</v>
          </cell>
          <cell r="AN59">
            <v>605446.47000000009</v>
          </cell>
          <cell r="AO59">
            <v>0</v>
          </cell>
          <cell r="AP59">
            <v>0</v>
          </cell>
          <cell r="AQ59">
            <v>0</v>
          </cell>
          <cell r="AR59">
            <v>-210452.81</v>
          </cell>
          <cell r="AS59">
            <v>0</v>
          </cell>
          <cell r="AT59">
            <v>0</v>
          </cell>
          <cell r="AU59">
            <v>1951773.9000000001</v>
          </cell>
          <cell r="AV59">
            <v>0</v>
          </cell>
          <cell r="AW59">
            <v>2407251.3400000003</v>
          </cell>
          <cell r="AX59">
            <v>-455477.44</v>
          </cell>
          <cell r="AY59">
            <v>0</v>
          </cell>
          <cell r="AZ59">
            <v>0</v>
          </cell>
          <cell r="BA59">
            <v>525378.55999999994</v>
          </cell>
          <cell r="BB59">
            <v>0</v>
          </cell>
          <cell r="BC59">
            <v>0</v>
          </cell>
          <cell r="BD59">
            <v>0</v>
          </cell>
          <cell r="BE59">
            <v>-266994.07</v>
          </cell>
          <cell r="BF59">
            <v>0</v>
          </cell>
          <cell r="BG59">
            <v>0</v>
          </cell>
          <cell r="BH59">
            <v>2210158.39</v>
          </cell>
          <cell r="BI59">
            <v>0</v>
          </cell>
          <cell r="BJ59">
            <v>2932629.9000000004</v>
          </cell>
          <cell r="BK59">
            <v>-722471.51</v>
          </cell>
          <cell r="BL59">
            <v>0</v>
          </cell>
          <cell r="BM59">
            <v>0</v>
          </cell>
          <cell r="BN59">
            <v>467980.93999999994</v>
          </cell>
          <cell r="BO59">
            <v>0</v>
          </cell>
          <cell r="BP59">
            <v>0</v>
          </cell>
          <cell r="BQ59">
            <v>0</v>
          </cell>
          <cell r="BR59">
            <v>-316662.05</v>
          </cell>
          <cell r="BS59">
            <v>0</v>
          </cell>
          <cell r="BT59">
            <v>0</v>
          </cell>
          <cell r="BU59">
            <v>2361477.2800000003</v>
          </cell>
          <cell r="BV59">
            <v>0</v>
          </cell>
          <cell r="BW59">
            <v>3400610.8400000003</v>
          </cell>
          <cell r="BX59">
            <v>-1039133.56</v>
          </cell>
          <cell r="BY59">
            <v>0</v>
          </cell>
          <cell r="BZ59">
            <v>0</v>
          </cell>
          <cell r="CA59">
            <v>272498.64</v>
          </cell>
          <cell r="CB59">
            <v>0</v>
          </cell>
          <cell r="CC59">
            <v>0</v>
          </cell>
          <cell r="CD59">
            <v>0</v>
          </cell>
          <cell r="CE59">
            <v>-352777.76999999996</v>
          </cell>
          <cell r="CF59">
            <v>0</v>
          </cell>
          <cell r="CG59">
            <v>0</v>
          </cell>
          <cell r="CH59">
            <v>2281198.15</v>
          </cell>
          <cell r="CI59">
            <v>0</v>
          </cell>
          <cell r="CJ59">
            <v>3673109.4800000004</v>
          </cell>
          <cell r="CK59">
            <v>-1391911.3299999996</v>
          </cell>
          <cell r="CL59">
            <v>0</v>
          </cell>
          <cell r="CM59">
            <v>0</v>
          </cell>
          <cell r="CN59">
            <v>685778</v>
          </cell>
          <cell r="CO59">
            <v>0</v>
          </cell>
          <cell r="CP59">
            <v>715834.85000000009</v>
          </cell>
          <cell r="CQ59">
            <v>0</v>
          </cell>
          <cell r="CR59">
            <v>560598.57000000007</v>
          </cell>
          <cell r="CS59">
            <v>0</v>
          </cell>
          <cell r="CT59">
            <v>486461.60000000003</v>
          </cell>
          <cell r="CU59">
            <v>0</v>
          </cell>
          <cell r="CV59">
            <v>433315.68</v>
          </cell>
          <cell r="CW59">
            <v>0</v>
          </cell>
          <cell r="CX59">
            <v>252313.52</v>
          </cell>
          <cell r="CY59">
            <v>0</v>
          </cell>
          <cell r="CZ59"/>
          <cell r="DA59"/>
          <cell r="DB59"/>
          <cell r="DC59"/>
          <cell r="DD59"/>
          <cell r="DE59"/>
          <cell r="DF59"/>
          <cell r="DG59"/>
          <cell r="DH59"/>
          <cell r="DI59"/>
          <cell r="DJ59"/>
          <cell r="DK59"/>
          <cell r="DL59"/>
          <cell r="DM59"/>
          <cell r="DN59"/>
          <cell r="DO59"/>
          <cell r="DP59"/>
          <cell r="DQ59"/>
          <cell r="DR59"/>
          <cell r="DS59"/>
          <cell r="DT59"/>
          <cell r="DU59"/>
          <cell r="DV59"/>
          <cell r="DW59"/>
          <cell r="DX59"/>
          <cell r="DY59"/>
          <cell r="DZ59"/>
          <cell r="EA59"/>
          <cell r="EB59"/>
          <cell r="EC59"/>
          <cell r="ED59"/>
          <cell r="EE59"/>
          <cell r="EF59"/>
          <cell r="EH59"/>
          <cell r="EI59"/>
          <cell r="EJ59"/>
          <cell r="EK59"/>
          <cell r="EL59"/>
          <cell r="EM59"/>
        </row>
        <row r="60">
          <cell r="A60" t="str">
            <v>EDDI</v>
          </cell>
          <cell r="B60">
            <v>60</v>
          </cell>
          <cell r="C60" t="str">
            <v>ED4</v>
          </cell>
          <cell r="D60">
            <v>35</v>
          </cell>
          <cell r="E60">
            <v>91148.41</v>
          </cell>
          <cell r="F60">
            <v>7.0000000000000007E-2</v>
          </cell>
          <cell r="G60">
            <v>0</v>
          </cell>
          <cell r="H60">
            <v>0</v>
          </cell>
          <cell r="I60">
            <v>0</v>
          </cell>
          <cell r="J60">
            <v>-9005.91</v>
          </cell>
          <cell r="K60">
            <v>0</v>
          </cell>
          <cell r="L60">
            <v>7926.28</v>
          </cell>
          <cell r="M60">
            <v>-9322.49</v>
          </cell>
          <cell r="N60">
            <v>0</v>
          </cell>
          <cell r="O60">
            <v>0</v>
          </cell>
          <cell r="P60">
            <v>0</v>
          </cell>
          <cell r="Q60">
            <v>0</v>
          </cell>
          <cell r="R60">
            <v>-6209.909999999998</v>
          </cell>
          <cell r="S60">
            <v>0</v>
          </cell>
          <cell r="T60">
            <v>7926.28</v>
          </cell>
          <cell r="U60">
            <v>-7606.119999999999</v>
          </cell>
          <cell r="V60">
            <v>7.0000000000000007E-2</v>
          </cell>
          <cell r="W60">
            <v>90058.420000000013</v>
          </cell>
          <cell r="X60">
            <v>-65959.400000000009</v>
          </cell>
          <cell r="Y60">
            <v>0</v>
          </cell>
          <cell r="Z60">
            <v>-31705.14</v>
          </cell>
          <cell r="AA60">
            <v>0</v>
          </cell>
          <cell r="AB60">
            <v>0</v>
          </cell>
          <cell r="AC60">
            <v>0</v>
          </cell>
          <cell r="AD60">
            <v>0</v>
          </cell>
          <cell r="AE60">
            <v>-6209.87</v>
          </cell>
          <cell r="AF60">
            <v>0</v>
          </cell>
          <cell r="AG60">
            <v>7926.28</v>
          </cell>
          <cell r="AH60">
            <v>-5889.7100000000037</v>
          </cell>
          <cell r="AI60">
            <v>27959.489999999998</v>
          </cell>
          <cell r="AJ60">
            <v>90058.420000000013</v>
          </cell>
          <cell r="AK60">
            <v>-72169.270000000019</v>
          </cell>
          <cell r="AL60">
            <v>0</v>
          </cell>
          <cell r="AM60">
            <v>-23778.86</v>
          </cell>
          <cell r="AN60">
            <v>0</v>
          </cell>
          <cell r="AO60">
            <v>0</v>
          </cell>
          <cell r="AP60">
            <v>0</v>
          </cell>
          <cell r="AQ60">
            <v>0</v>
          </cell>
          <cell r="AR60">
            <v>-3656.5999999999995</v>
          </cell>
          <cell r="AS60">
            <v>0</v>
          </cell>
          <cell r="AT60">
            <v>7926.28</v>
          </cell>
          <cell r="AU60">
            <v>-1620.0300000000025</v>
          </cell>
          <cell r="AV60">
            <v>53492.46</v>
          </cell>
          <cell r="AW60">
            <v>90058.420000000013</v>
          </cell>
          <cell r="AX60">
            <v>-75825.87</v>
          </cell>
          <cell r="AY60">
            <v>0</v>
          </cell>
          <cell r="AZ60">
            <v>-15852.580000000002</v>
          </cell>
          <cell r="BA60">
            <v>0</v>
          </cell>
          <cell r="BB60">
            <v>0</v>
          </cell>
          <cell r="BC60">
            <v>0</v>
          </cell>
          <cell r="BD60">
            <v>0</v>
          </cell>
          <cell r="BE60">
            <v>-3656.5999999999995</v>
          </cell>
          <cell r="BF60">
            <v>0</v>
          </cell>
          <cell r="BG60">
            <v>7926.28</v>
          </cell>
          <cell r="BH60">
            <v>2649.6499999999951</v>
          </cell>
          <cell r="BI60">
            <v>53492.46</v>
          </cell>
          <cell r="BJ60">
            <v>90058.420000000013</v>
          </cell>
          <cell r="BK60">
            <v>-79482.47</v>
          </cell>
          <cell r="BL60">
            <v>0</v>
          </cell>
          <cell r="BM60">
            <v>-7926.3000000000029</v>
          </cell>
          <cell r="BN60">
            <v>0</v>
          </cell>
          <cell r="BO60">
            <v>0</v>
          </cell>
          <cell r="BP60">
            <v>0</v>
          </cell>
          <cell r="BQ60">
            <v>0</v>
          </cell>
          <cell r="BR60">
            <v>-3656.5999999999995</v>
          </cell>
          <cell r="BS60">
            <v>0</v>
          </cell>
          <cell r="BT60">
            <v>7926.28</v>
          </cell>
          <cell r="BU60">
            <v>6919.3299999999917</v>
          </cell>
          <cell r="BV60">
            <v>53492.46</v>
          </cell>
          <cell r="BW60">
            <v>90058.420000000013</v>
          </cell>
          <cell r="BX60">
            <v>-83139.070000000007</v>
          </cell>
          <cell r="BY60">
            <v>0</v>
          </cell>
          <cell r="BZ60">
            <v>-2.0000000004074536E-2</v>
          </cell>
          <cell r="CA60">
            <v>0</v>
          </cell>
          <cell r="CB60">
            <v>0</v>
          </cell>
          <cell r="CC60">
            <v>0</v>
          </cell>
          <cell r="CD60">
            <v>0</v>
          </cell>
          <cell r="CE60">
            <v>-3191.6699999999996</v>
          </cell>
          <cell r="CF60">
            <v>0</v>
          </cell>
          <cell r="CG60">
            <v>0.02</v>
          </cell>
          <cell r="CH60">
            <v>3727.6799999999967</v>
          </cell>
          <cell r="CI60">
            <v>53492.46</v>
          </cell>
          <cell r="CJ60">
            <v>90058.420000000013</v>
          </cell>
          <cell r="CK60">
            <v>-86330.739999999991</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cell r="DA60"/>
          <cell r="DB60"/>
          <cell r="DC60"/>
          <cell r="DD60"/>
          <cell r="DE60"/>
          <cell r="DF60"/>
          <cell r="DG60"/>
          <cell r="DH60"/>
          <cell r="DI60"/>
          <cell r="DJ60"/>
          <cell r="DK60"/>
          <cell r="DL60"/>
          <cell r="DM60"/>
          <cell r="DN60"/>
          <cell r="DO60"/>
          <cell r="DP60"/>
          <cell r="DQ60"/>
          <cell r="DR60"/>
          <cell r="DS60"/>
          <cell r="DT60"/>
          <cell r="DU60"/>
          <cell r="DV60"/>
          <cell r="DW60"/>
          <cell r="DX60"/>
          <cell r="DY60"/>
          <cell r="DZ60"/>
          <cell r="EA60"/>
          <cell r="EB60"/>
          <cell r="EC60"/>
          <cell r="ED60"/>
          <cell r="EE60"/>
          <cell r="EF60"/>
          <cell r="EH60"/>
          <cell r="EI60"/>
          <cell r="EJ60"/>
          <cell r="EK60"/>
          <cell r="EL60"/>
          <cell r="EM60"/>
        </row>
        <row r="61">
          <cell r="A61" t="str">
            <v>EDIT</v>
          </cell>
          <cell r="B61">
            <v>61</v>
          </cell>
          <cell r="C61" t="str">
            <v>ED5</v>
          </cell>
          <cell r="D61">
            <v>36</v>
          </cell>
          <cell r="E61">
            <v>51262.05</v>
          </cell>
          <cell r="F61">
            <v>155200</v>
          </cell>
          <cell r="G61">
            <v>0</v>
          </cell>
          <cell r="H61">
            <v>0</v>
          </cell>
          <cell r="I61">
            <v>0</v>
          </cell>
          <cell r="J61">
            <v>-79128.95</v>
          </cell>
          <cell r="K61">
            <v>0</v>
          </cell>
          <cell r="L61">
            <v>0</v>
          </cell>
          <cell r="M61">
            <v>226724.44</v>
          </cell>
          <cell r="N61">
            <v>0</v>
          </cell>
          <cell r="O61">
            <v>0</v>
          </cell>
          <cell r="P61">
            <v>0</v>
          </cell>
          <cell r="Q61">
            <v>0</v>
          </cell>
          <cell r="R61">
            <v>-109233.85</v>
          </cell>
          <cell r="S61">
            <v>0</v>
          </cell>
          <cell r="T61">
            <v>0</v>
          </cell>
          <cell r="U61">
            <v>117490.59</v>
          </cell>
          <cell r="V61">
            <v>0</v>
          </cell>
          <cell r="W61">
            <v>341002.11</v>
          </cell>
          <cell r="X61">
            <v>-223511.52000000002</v>
          </cell>
          <cell r="Y61">
            <v>0</v>
          </cell>
          <cell r="Z61">
            <v>0</v>
          </cell>
          <cell r="AA61">
            <v>0</v>
          </cell>
          <cell r="AB61">
            <v>0</v>
          </cell>
          <cell r="AC61">
            <v>0</v>
          </cell>
          <cell r="AD61">
            <v>0</v>
          </cell>
          <cell r="AE61">
            <v>-82952.17</v>
          </cell>
          <cell r="AF61">
            <v>0</v>
          </cell>
          <cell r="AG61">
            <v>0</v>
          </cell>
          <cell r="AH61">
            <v>34538.42</v>
          </cell>
          <cell r="AI61">
            <v>83543.350000000006</v>
          </cell>
          <cell r="AJ61">
            <v>341002.11</v>
          </cell>
          <cell r="AK61">
            <v>-306463.69</v>
          </cell>
          <cell r="AL61">
            <v>0</v>
          </cell>
          <cell r="AM61">
            <v>0</v>
          </cell>
          <cell r="AN61">
            <v>0</v>
          </cell>
          <cell r="AO61">
            <v>0</v>
          </cell>
          <cell r="AP61">
            <v>0</v>
          </cell>
          <cell r="AQ61">
            <v>0</v>
          </cell>
          <cell r="AR61">
            <v>-34538.42</v>
          </cell>
          <cell r="AS61">
            <v>0</v>
          </cell>
          <cell r="AT61">
            <v>0</v>
          </cell>
          <cell r="AU61">
            <v>0</v>
          </cell>
          <cell r="AV61">
            <v>185802.11</v>
          </cell>
          <cell r="AW61">
            <v>341002.11</v>
          </cell>
          <cell r="AX61">
            <v>-341002.11</v>
          </cell>
          <cell r="AY61">
            <v>0</v>
          </cell>
          <cell r="AZ61">
            <v>0</v>
          </cell>
          <cell r="BA61">
            <v>0</v>
          </cell>
          <cell r="BB61">
            <v>0</v>
          </cell>
          <cell r="BC61">
            <v>0</v>
          </cell>
          <cell r="BD61">
            <v>0</v>
          </cell>
          <cell r="BE61">
            <v>0</v>
          </cell>
          <cell r="BF61">
            <v>0</v>
          </cell>
          <cell r="BG61">
            <v>0</v>
          </cell>
          <cell r="BH61">
            <v>0</v>
          </cell>
          <cell r="BI61">
            <v>341002.11</v>
          </cell>
          <cell r="BJ61">
            <v>341002.11</v>
          </cell>
          <cell r="BK61">
            <v>-341002.11</v>
          </cell>
          <cell r="BL61">
            <v>0</v>
          </cell>
          <cell r="BM61">
            <v>0</v>
          </cell>
          <cell r="BN61">
            <v>0</v>
          </cell>
          <cell r="BO61">
            <v>0</v>
          </cell>
          <cell r="BP61">
            <v>0</v>
          </cell>
          <cell r="BQ61">
            <v>0</v>
          </cell>
          <cell r="BR61">
            <v>0</v>
          </cell>
          <cell r="BS61">
            <v>0</v>
          </cell>
          <cell r="BT61">
            <v>0</v>
          </cell>
          <cell r="BU61">
            <v>0</v>
          </cell>
          <cell r="BV61">
            <v>341002.11</v>
          </cell>
          <cell r="BW61">
            <v>341002.11</v>
          </cell>
          <cell r="BX61">
            <v>-341002.11</v>
          </cell>
          <cell r="BY61">
            <v>0</v>
          </cell>
          <cell r="BZ61">
            <v>0</v>
          </cell>
          <cell r="CA61">
            <v>0</v>
          </cell>
          <cell r="CB61">
            <v>0</v>
          </cell>
          <cell r="CC61">
            <v>0</v>
          </cell>
          <cell r="CD61">
            <v>0</v>
          </cell>
          <cell r="CE61">
            <v>0</v>
          </cell>
          <cell r="CF61">
            <v>0</v>
          </cell>
          <cell r="CG61">
            <v>0</v>
          </cell>
          <cell r="CH61">
            <v>0</v>
          </cell>
          <cell r="CI61">
            <v>341002.11</v>
          </cell>
          <cell r="CJ61">
            <v>341002.11</v>
          </cell>
          <cell r="CK61">
            <v>-341002.11</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cell r="DA61"/>
          <cell r="DB61"/>
          <cell r="DC61"/>
          <cell r="DD61"/>
          <cell r="DE61"/>
          <cell r="DF61"/>
          <cell r="DG61"/>
          <cell r="DH61"/>
          <cell r="DI61"/>
          <cell r="DJ61"/>
          <cell r="DK61"/>
          <cell r="DL61"/>
          <cell r="DM61"/>
          <cell r="DN61"/>
          <cell r="DO61"/>
          <cell r="DP61"/>
          <cell r="DQ61"/>
          <cell r="DR61"/>
          <cell r="DS61"/>
          <cell r="DT61"/>
          <cell r="DU61"/>
          <cell r="DV61"/>
          <cell r="DW61"/>
          <cell r="DX61"/>
          <cell r="DY61"/>
          <cell r="DZ61"/>
          <cell r="EA61"/>
          <cell r="EB61"/>
          <cell r="EC61"/>
          <cell r="ED61"/>
          <cell r="EE61"/>
          <cell r="EF61"/>
          <cell r="EH61"/>
          <cell r="EI61"/>
          <cell r="EJ61"/>
          <cell r="EK61"/>
          <cell r="EL61"/>
          <cell r="EM61"/>
        </row>
        <row r="62">
          <cell r="A62" t="str">
            <v>EGGE</v>
          </cell>
          <cell r="B62">
            <v>62</v>
          </cell>
          <cell r="C62" t="str">
            <v>EX0</v>
          </cell>
          <cell r="D62">
            <v>37</v>
          </cell>
          <cell r="E62">
            <v>4749728.0599999996</v>
          </cell>
          <cell r="F62">
            <v>54068.83</v>
          </cell>
          <cell r="G62">
            <v>0</v>
          </cell>
          <cell r="H62">
            <v>0</v>
          </cell>
          <cell r="I62">
            <v>0</v>
          </cell>
          <cell r="J62">
            <v>0</v>
          </cell>
          <cell r="K62">
            <v>0</v>
          </cell>
          <cell r="L62">
            <v>0</v>
          </cell>
          <cell r="M62">
            <v>4803796.8899999997</v>
          </cell>
          <cell r="N62">
            <v>0</v>
          </cell>
          <cell r="O62">
            <v>0</v>
          </cell>
          <cell r="P62">
            <v>0</v>
          </cell>
          <cell r="Q62">
            <v>0</v>
          </cell>
          <cell r="R62">
            <v>0</v>
          </cell>
          <cell r="S62">
            <v>0</v>
          </cell>
          <cell r="T62">
            <v>0</v>
          </cell>
          <cell r="U62">
            <v>4803796.8899999997</v>
          </cell>
          <cell r="V62">
            <v>0</v>
          </cell>
          <cell r="W62">
            <v>4768926.71</v>
          </cell>
          <cell r="X62">
            <v>0</v>
          </cell>
          <cell r="Y62">
            <v>0</v>
          </cell>
          <cell r="Z62">
            <v>34870.18</v>
          </cell>
          <cell r="AA62">
            <v>0</v>
          </cell>
          <cell r="AB62">
            <v>0</v>
          </cell>
          <cell r="AC62">
            <v>0</v>
          </cell>
          <cell r="AD62">
            <v>0</v>
          </cell>
          <cell r="AE62">
            <v>0</v>
          </cell>
          <cell r="AF62">
            <v>0</v>
          </cell>
          <cell r="AG62">
            <v>0</v>
          </cell>
          <cell r="AH62">
            <v>4803796.8899999997</v>
          </cell>
          <cell r="AI62">
            <v>0</v>
          </cell>
          <cell r="AJ62">
            <v>4768926.71</v>
          </cell>
          <cell r="AK62">
            <v>0</v>
          </cell>
          <cell r="AL62">
            <v>0</v>
          </cell>
          <cell r="AM62">
            <v>34870.18</v>
          </cell>
          <cell r="AN62">
            <v>0</v>
          </cell>
          <cell r="AO62">
            <v>0</v>
          </cell>
          <cell r="AP62">
            <v>0</v>
          </cell>
          <cell r="AQ62">
            <v>0</v>
          </cell>
          <cell r="AR62">
            <v>0</v>
          </cell>
          <cell r="AS62">
            <v>0</v>
          </cell>
          <cell r="AT62">
            <v>0</v>
          </cell>
          <cell r="AU62">
            <v>4803796.8899999997</v>
          </cell>
          <cell r="AV62">
            <v>0</v>
          </cell>
          <cell r="AW62">
            <v>4768926.71</v>
          </cell>
          <cell r="AX62">
            <v>0</v>
          </cell>
          <cell r="AY62">
            <v>0</v>
          </cell>
          <cell r="AZ62">
            <v>34870.18</v>
          </cell>
          <cell r="BA62">
            <v>0</v>
          </cell>
          <cell r="BB62">
            <v>0</v>
          </cell>
          <cell r="BC62">
            <v>0</v>
          </cell>
          <cell r="BD62">
            <v>0</v>
          </cell>
          <cell r="BE62">
            <v>0</v>
          </cell>
          <cell r="BF62">
            <v>0</v>
          </cell>
          <cell r="BG62">
            <v>0</v>
          </cell>
          <cell r="BH62">
            <v>4803796.8899999997</v>
          </cell>
          <cell r="BI62">
            <v>0</v>
          </cell>
          <cell r="BJ62">
            <v>4768926.71</v>
          </cell>
          <cell r="BK62">
            <v>0</v>
          </cell>
          <cell r="BL62">
            <v>0</v>
          </cell>
          <cell r="BM62">
            <v>34870.18</v>
          </cell>
          <cell r="BN62">
            <v>0</v>
          </cell>
          <cell r="BO62">
            <v>0</v>
          </cell>
          <cell r="BP62">
            <v>0</v>
          </cell>
          <cell r="BQ62">
            <v>0</v>
          </cell>
          <cell r="BR62">
            <v>0</v>
          </cell>
          <cell r="BS62">
            <v>0</v>
          </cell>
          <cell r="BT62">
            <v>0</v>
          </cell>
          <cell r="BU62">
            <v>4803796.8899999997</v>
          </cell>
          <cell r="BV62">
            <v>0</v>
          </cell>
          <cell r="BW62">
            <v>4768926.71</v>
          </cell>
          <cell r="BX62">
            <v>0</v>
          </cell>
          <cell r="BY62">
            <v>0</v>
          </cell>
          <cell r="BZ62">
            <v>34870.18</v>
          </cell>
          <cell r="CA62">
            <v>0</v>
          </cell>
          <cell r="CB62">
            <v>0</v>
          </cell>
          <cell r="CC62">
            <v>0</v>
          </cell>
          <cell r="CD62">
            <v>0</v>
          </cell>
          <cell r="CE62">
            <v>0</v>
          </cell>
          <cell r="CF62">
            <v>0</v>
          </cell>
          <cell r="CG62">
            <v>0</v>
          </cell>
          <cell r="CH62">
            <v>4803796.8899999997</v>
          </cell>
          <cell r="CI62">
            <v>0</v>
          </cell>
          <cell r="CJ62">
            <v>4768926.71</v>
          </cell>
          <cell r="CK62">
            <v>0</v>
          </cell>
          <cell r="CL62">
            <v>0</v>
          </cell>
          <cell r="CM62">
            <v>34870.18</v>
          </cell>
          <cell r="CN62">
            <v>0</v>
          </cell>
          <cell r="CO62">
            <v>0</v>
          </cell>
          <cell r="CP62">
            <v>0</v>
          </cell>
          <cell r="CQ62">
            <v>0</v>
          </cell>
          <cell r="CR62">
            <v>0</v>
          </cell>
          <cell r="CS62">
            <v>0</v>
          </cell>
          <cell r="CT62">
            <v>0</v>
          </cell>
          <cell r="CU62">
            <v>0</v>
          </cell>
          <cell r="CV62">
            <v>0</v>
          </cell>
          <cell r="CW62">
            <v>0</v>
          </cell>
          <cell r="CX62">
            <v>0</v>
          </cell>
          <cell r="CY62">
            <v>0</v>
          </cell>
          <cell r="CZ62"/>
          <cell r="DA62"/>
          <cell r="DB62"/>
          <cell r="DC62"/>
          <cell r="DD62"/>
          <cell r="DE62"/>
          <cell r="DF62"/>
          <cell r="DG62"/>
          <cell r="DH62"/>
          <cell r="DI62"/>
          <cell r="DJ62"/>
          <cell r="DK62"/>
          <cell r="DL62"/>
          <cell r="DM62"/>
          <cell r="DN62"/>
          <cell r="DO62"/>
          <cell r="DP62"/>
          <cell r="DQ62"/>
          <cell r="DR62"/>
          <cell r="DS62"/>
          <cell r="DT62"/>
          <cell r="DU62"/>
          <cell r="DV62"/>
          <cell r="DW62"/>
          <cell r="DX62"/>
          <cell r="DY62"/>
          <cell r="DZ62"/>
          <cell r="EA62"/>
          <cell r="EB62"/>
          <cell r="EC62"/>
          <cell r="ED62"/>
          <cell r="EE62"/>
          <cell r="EF62"/>
          <cell r="EH62"/>
          <cell r="EI62"/>
          <cell r="EJ62"/>
          <cell r="EK62"/>
          <cell r="EL62"/>
          <cell r="EM62"/>
        </row>
        <row r="63">
          <cell r="A63" t="str">
            <v>EBGE</v>
          </cell>
          <cell r="B63">
            <v>63</v>
          </cell>
          <cell r="C63" t="str">
            <v>EX1</v>
          </cell>
          <cell r="D63">
            <v>38</v>
          </cell>
          <cell r="E63">
            <v>34505495.840000004</v>
          </cell>
          <cell r="F63">
            <v>423029.41</v>
          </cell>
          <cell r="G63">
            <v>0</v>
          </cell>
          <cell r="H63">
            <v>-61584.909999999996</v>
          </cell>
          <cell r="I63">
            <v>0</v>
          </cell>
          <cell r="J63">
            <v>-907531.05</v>
          </cell>
          <cell r="K63">
            <v>7688.7599999999993</v>
          </cell>
          <cell r="L63">
            <v>-8728.19</v>
          </cell>
          <cell r="M63">
            <v>33958369.859999999</v>
          </cell>
          <cell r="N63">
            <v>0</v>
          </cell>
          <cell r="O63">
            <v>0</v>
          </cell>
          <cell r="P63">
            <v>0</v>
          </cell>
          <cell r="Q63">
            <v>-820.02</v>
          </cell>
          <cell r="R63">
            <v>-913330.79</v>
          </cell>
          <cell r="S63">
            <v>8407.25</v>
          </cell>
          <cell r="T63">
            <v>-8728.19</v>
          </cell>
          <cell r="U63">
            <v>33043898.109999999</v>
          </cell>
          <cell r="V63">
            <v>9181427.7200000007</v>
          </cell>
          <cell r="W63">
            <v>55020666.459999986</v>
          </cell>
          <cell r="X63">
            <v>-21790942.919999994</v>
          </cell>
          <cell r="Y63">
            <v>-362252.62000000005</v>
          </cell>
          <cell r="Z63">
            <v>349127.41</v>
          </cell>
          <cell r="AA63">
            <v>173593.42</v>
          </cell>
          <cell r="AB63">
            <v>0</v>
          </cell>
          <cell r="AC63">
            <v>0</v>
          </cell>
          <cell r="AD63">
            <v>-802.15000000000009</v>
          </cell>
          <cell r="AE63">
            <v>-915048.8600000001</v>
          </cell>
          <cell r="AF63">
            <v>8407.25</v>
          </cell>
          <cell r="AG63">
            <v>-8728.19</v>
          </cell>
          <cell r="AH63">
            <v>32301319.579999994</v>
          </cell>
          <cell r="AI63">
            <v>9181427.7200000007</v>
          </cell>
          <cell r="AJ63">
            <v>55020666.459999986</v>
          </cell>
          <cell r="AK63">
            <v>-22705900.730000004</v>
          </cell>
          <cell r="AL63">
            <v>-353845.37000000005</v>
          </cell>
          <cell r="AM63">
            <v>340399.22</v>
          </cell>
          <cell r="AN63">
            <v>2033387.39</v>
          </cell>
          <cell r="AO63">
            <v>0</v>
          </cell>
          <cell r="AP63">
            <v>0</v>
          </cell>
          <cell r="AQ63">
            <v>-784.29000000000008</v>
          </cell>
          <cell r="AR63">
            <v>-937100.79999999993</v>
          </cell>
          <cell r="AS63">
            <v>8407.25</v>
          </cell>
          <cell r="AT63">
            <v>-8728.19</v>
          </cell>
          <cell r="AU63">
            <v>33396500.940000005</v>
          </cell>
          <cell r="AV63">
            <v>9181427.7200000007</v>
          </cell>
          <cell r="AW63">
            <v>57053160.649999984</v>
          </cell>
          <cell r="AX63">
            <v>-23642892.619999994</v>
          </cell>
          <cell r="AY63">
            <v>-345438.12</v>
          </cell>
          <cell r="AZ63">
            <v>331671.02999999997</v>
          </cell>
          <cell r="BA63">
            <v>1085946.57</v>
          </cell>
          <cell r="BB63">
            <v>0</v>
          </cell>
          <cell r="BC63">
            <v>0</v>
          </cell>
          <cell r="BD63">
            <v>-766.43000000000006</v>
          </cell>
          <cell r="BE63">
            <v>-968276.29</v>
          </cell>
          <cell r="BF63">
            <v>8407.25</v>
          </cell>
          <cell r="BG63">
            <v>-8728.19</v>
          </cell>
          <cell r="BH63">
            <v>33513083.849999994</v>
          </cell>
          <cell r="BI63">
            <v>9181427.7200000007</v>
          </cell>
          <cell r="BJ63">
            <v>58138214.019999981</v>
          </cell>
          <cell r="BK63">
            <v>-24611042.139999997</v>
          </cell>
          <cell r="BL63">
            <v>-337030.87000000005</v>
          </cell>
          <cell r="BM63">
            <v>322942.83999999997</v>
          </cell>
          <cell r="BN63">
            <v>1285329.49</v>
          </cell>
          <cell r="BO63">
            <v>0</v>
          </cell>
          <cell r="BP63">
            <v>0</v>
          </cell>
          <cell r="BQ63">
            <v>-748.56000000000006</v>
          </cell>
          <cell r="BR63">
            <v>-990415.35000000009</v>
          </cell>
          <cell r="BS63">
            <v>8407.25</v>
          </cell>
          <cell r="BT63">
            <v>-8728.19</v>
          </cell>
          <cell r="BU63">
            <v>33806928.490000002</v>
          </cell>
          <cell r="BV63">
            <v>9181427.7200000007</v>
          </cell>
          <cell r="BW63">
            <v>59422650.309999987</v>
          </cell>
          <cell r="BX63">
            <v>-25601312.850000001</v>
          </cell>
          <cell r="BY63">
            <v>-328623.62000000005</v>
          </cell>
          <cell r="BZ63">
            <v>314214.64999999997</v>
          </cell>
          <cell r="CA63">
            <v>1333936.6399999999</v>
          </cell>
          <cell r="CB63">
            <v>0</v>
          </cell>
          <cell r="CC63">
            <v>0</v>
          </cell>
          <cell r="CD63">
            <v>-730.69</v>
          </cell>
          <cell r="CE63">
            <v>-1015783.08</v>
          </cell>
          <cell r="CF63">
            <v>8407.25</v>
          </cell>
          <cell r="CG63">
            <v>-8728.19</v>
          </cell>
          <cell r="CH63">
            <v>34124030.420000002</v>
          </cell>
          <cell r="CI63">
            <v>9275709.9800000004</v>
          </cell>
          <cell r="CJ63">
            <v>60755693.749999985</v>
          </cell>
          <cell r="CK63">
            <v>-26616933.420000002</v>
          </cell>
          <cell r="CL63">
            <v>-320216.37</v>
          </cell>
          <cell r="CM63">
            <v>305486.45999999996</v>
          </cell>
          <cell r="CN63">
            <v>0</v>
          </cell>
          <cell r="CO63">
            <v>0</v>
          </cell>
          <cell r="CP63">
            <v>166916.75</v>
          </cell>
          <cell r="CQ63">
            <v>0</v>
          </cell>
          <cell r="CR63">
            <v>1955180.18</v>
          </cell>
          <cell r="CS63">
            <v>0</v>
          </cell>
          <cell r="CT63">
            <v>1044179.4</v>
          </cell>
          <cell r="CU63">
            <v>0</v>
          </cell>
          <cell r="CV63">
            <v>1235893.74</v>
          </cell>
          <cell r="CW63">
            <v>0</v>
          </cell>
          <cell r="CX63">
            <v>1282631.3899999999</v>
          </cell>
          <cell r="CY63">
            <v>0</v>
          </cell>
          <cell r="CZ63"/>
          <cell r="DA63"/>
          <cell r="DB63"/>
          <cell r="DC63"/>
          <cell r="DD63"/>
          <cell r="DE63"/>
          <cell r="DF63"/>
          <cell r="DG63"/>
          <cell r="DH63"/>
          <cell r="DI63"/>
          <cell r="DJ63"/>
          <cell r="DK63"/>
          <cell r="DL63"/>
          <cell r="DM63"/>
          <cell r="DN63"/>
          <cell r="DO63"/>
          <cell r="DP63"/>
          <cell r="DQ63"/>
          <cell r="DR63"/>
          <cell r="DS63"/>
          <cell r="DT63"/>
          <cell r="DU63"/>
          <cell r="DV63"/>
          <cell r="DW63"/>
          <cell r="DX63"/>
          <cell r="DY63"/>
          <cell r="DZ63"/>
          <cell r="EA63"/>
          <cell r="EB63"/>
          <cell r="EC63"/>
          <cell r="ED63"/>
          <cell r="EE63"/>
          <cell r="EF63"/>
          <cell r="EH63"/>
          <cell r="EI63"/>
          <cell r="EJ63"/>
          <cell r="EK63"/>
          <cell r="EL63"/>
          <cell r="EM63"/>
        </row>
        <row r="64">
          <cell r="A64" t="str">
            <v>EXFI</v>
          </cell>
          <cell r="B64">
            <v>64</v>
          </cell>
          <cell r="C64" t="str">
            <v>EX2</v>
          </cell>
          <cell r="D64">
            <v>39</v>
          </cell>
          <cell r="E64">
            <v>6125816.5399999991</v>
          </cell>
          <cell r="F64">
            <v>3403432.51</v>
          </cell>
          <cell r="G64">
            <v>0</v>
          </cell>
          <cell r="H64">
            <v>0</v>
          </cell>
          <cell r="I64">
            <v>0</v>
          </cell>
          <cell r="J64">
            <v>-1169207.44</v>
          </cell>
          <cell r="K64">
            <v>10174.279999999999</v>
          </cell>
          <cell r="L64">
            <v>1686.29</v>
          </cell>
          <cell r="M64">
            <v>8371902.1799999997</v>
          </cell>
          <cell r="N64">
            <v>3847521.6</v>
          </cell>
          <cell r="O64">
            <v>0</v>
          </cell>
          <cell r="P64">
            <v>0</v>
          </cell>
          <cell r="Q64">
            <v>-191.17999999999998</v>
          </cell>
          <cell r="R64">
            <v>-1466677.36</v>
          </cell>
          <cell r="S64">
            <v>10174.279999999999</v>
          </cell>
          <cell r="T64">
            <v>1686.29</v>
          </cell>
          <cell r="U64">
            <v>10764415.809999999</v>
          </cell>
          <cell r="V64">
            <v>859861.43</v>
          </cell>
          <cell r="W64">
            <v>20347195.91</v>
          </cell>
          <cell r="X64">
            <v>-6679021.6900000004</v>
          </cell>
          <cell r="Y64">
            <v>-213.80999999999472</v>
          </cell>
          <cell r="Z64">
            <v>-6745.130000000001</v>
          </cell>
          <cell r="AA64">
            <v>2897117.18</v>
          </cell>
          <cell r="AB64">
            <v>0</v>
          </cell>
          <cell r="AC64">
            <v>0</v>
          </cell>
          <cell r="AD64">
            <v>-159.39999999999998</v>
          </cell>
          <cell r="AE64">
            <v>-1736540.6999999997</v>
          </cell>
          <cell r="AF64">
            <v>106.90999999999477</v>
          </cell>
          <cell r="AG64">
            <v>1686.29</v>
          </cell>
          <cell r="AH64">
            <v>11926626.09</v>
          </cell>
          <cell r="AI64">
            <v>1533230.29</v>
          </cell>
          <cell r="AJ64">
            <v>20347195.91</v>
          </cell>
          <cell r="AK64">
            <v>-8415404.0800000001</v>
          </cell>
          <cell r="AL64">
            <v>-106.89999999999998</v>
          </cell>
          <cell r="AM64">
            <v>-5058.84</v>
          </cell>
          <cell r="AN64">
            <v>880758.98</v>
          </cell>
          <cell r="AO64">
            <v>0</v>
          </cell>
          <cell r="AP64">
            <v>0</v>
          </cell>
          <cell r="AQ64">
            <v>-127.63</v>
          </cell>
          <cell r="AR64">
            <v>-1884168.3799999997</v>
          </cell>
          <cell r="AS64">
            <v>106.89999999999998</v>
          </cell>
          <cell r="AT64">
            <v>1686.29</v>
          </cell>
          <cell r="AU64">
            <v>10924882.25</v>
          </cell>
          <cell r="AV64">
            <v>1945573.9</v>
          </cell>
          <cell r="AW64">
            <v>21227637.18</v>
          </cell>
          <cell r="AX64">
            <v>-10299382.379999999</v>
          </cell>
          <cell r="AY64">
            <v>0</v>
          </cell>
          <cell r="AZ64">
            <v>-3372.5499999999993</v>
          </cell>
          <cell r="BA64">
            <v>1634984.29</v>
          </cell>
          <cell r="BB64">
            <v>0</v>
          </cell>
          <cell r="BC64">
            <v>0</v>
          </cell>
          <cell r="BD64">
            <v>-95.859999999999985</v>
          </cell>
          <cell r="BE64">
            <v>-1922066.8399999999</v>
          </cell>
          <cell r="BF64">
            <v>0</v>
          </cell>
          <cell r="BG64">
            <v>1686.29</v>
          </cell>
          <cell r="BH64">
            <v>10639390.129999999</v>
          </cell>
          <cell r="BI64">
            <v>1945573.9</v>
          </cell>
          <cell r="BJ64">
            <v>22862303.759999998</v>
          </cell>
          <cell r="BK64">
            <v>-12221227.370000001</v>
          </cell>
          <cell r="BL64">
            <v>0</v>
          </cell>
          <cell r="BM64">
            <v>-1686.2599999999984</v>
          </cell>
          <cell r="BN64">
            <v>1910024.26</v>
          </cell>
          <cell r="BO64">
            <v>0</v>
          </cell>
          <cell r="BP64">
            <v>0</v>
          </cell>
          <cell r="BQ64">
            <v>-64.09</v>
          </cell>
          <cell r="BR64">
            <v>-1884132.5099999998</v>
          </cell>
          <cell r="BS64">
            <v>0</v>
          </cell>
          <cell r="BT64">
            <v>1686.26</v>
          </cell>
          <cell r="BU64">
            <v>10666904.050000001</v>
          </cell>
          <cell r="BV64">
            <v>4975672.9799999995</v>
          </cell>
          <cell r="BW64">
            <v>24772010.309999999</v>
          </cell>
          <cell r="BX64">
            <v>-14105106.26</v>
          </cell>
          <cell r="BY64">
            <v>0</v>
          </cell>
          <cell r="BZ64">
            <v>0</v>
          </cell>
          <cell r="CA64">
            <v>1978748.84</v>
          </cell>
          <cell r="CB64">
            <v>0</v>
          </cell>
          <cell r="CC64">
            <v>0</v>
          </cell>
          <cell r="CD64">
            <v>-32.319999999999986</v>
          </cell>
          <cell r="CE64">
            <v>-1961166.9499999997</v>
          </cell>
          <cell r="CF64">
            <v>0</v>
          </cell>
          <cell r="CG64">
            <v>0</v>
          </cell>
          <cell r="CH64">
            <v>10684453.619999999</v>
          </cell>
          <cell r="CI64">
            <v>6149496.8999999985</v>
          </cell>
          <cell r="CJ64">
            <v>26750540.789999999</v>
          </cell>
          <cell r="CK64">
            <v>-16066087.17</v>
          </cell>
          <cell r="CL64">
            <v>0</v>
          </cell>
          <cell r="CM64">
            <v>0</v>
          </cell>
          <cell r="CN64">
            <v>3699540</v>
          </cell>
          <cell r="CO64">
            <v>0</v>
          </cell>
          <cell r="CP64">
            <v>2785689.6000000001</v>
          </cell>
          <cell r="CQ64">
            <v>0</v>
          </cell>
          <cell r="CR64">
            <v>846883.64</v>
          </cell>
          <cell r="CS64">
            <v>0</v>
          </cell>
          <cell r="CT64">
            <v>1572100.28</v>
          </cell>
          <cell r="CU64">
            <v>0</v>
          </cell>
          <cell r="CV64">
            <v>1836561.78</v>
          </cell>
          <cell r="CW64">
            <v>0</v>
          </cell>
          <cell r="CX64">
            <v>1902643.12</v>
          </cell>
          <cell r="CY64">
            <v>0</v>
          </cell>
          <cell r="CZ64"/>
          <cell r="DA64"/>
          <cell r="DB64"/>
          <cell r="DC64"/>
          <cell r="DD64"/>
          <cell r="DE64"/>
          <cell r="DF64"/>
          <cell r="DG64"/>
          <cell r="DH64"/>
          <cell r="DI64"/>
          <cell r="DJ64"/>
          <cell r="DK64"/>
          <cell r="DL64"/>
          <cell r="DM64"/>
          <cell r="DN64"/>
          <cell r="DO64"/>
          <cell r="DP64"/>
          <cell r="DQ64"/>
          <cell r="DR64"/>
          <cell r="DS64"/>
          <cell r="DT64"/>
          <cell r="DU64"/>
          <cell r="DV64"/>
          <cell r="DW64"/>
          <cell r="DX64"/>
          <cell r="DY64"/>
          <cell r="DZ64"/>
          <cell r="EA64"/>
          <cell r="EB64"/>
          <cell r="EC64"/>
          <cell r="ED64"/>
          <cell r="EE64"/>
          <cell r="EF64"/>
          <cell r="EH64"/>
          <cell r="EI64"/>
          <cell r="EJ64"/>
          <cell r="EK64"/>
          <cell r="EL64"/>
          <cell r="EM64"/>
        </row>
        <row r="65">
          <cell r="A65" t="str">
            <v>EXOM</v>
          </cell>
          <cell r="B65">
            <v>65</v>
          </cell>
          <cell r="C65" t="str">
            <v>EX3</v>
          </cell>
          <cell r="D65">
            <v>40</v>
          </cell>
          <cell r="E65">
            <v>1641279.6399999997</v>
          </cell>
          <cell r="F65">
            <v>497259.01</v>
          </cell>
          <cell r="G65">
            <v>0</v>
          </cell>
          <cell r="H65">
            <v>0</v>
          </cell>
          <cell r="I65">
            <v>-146.52000000000001</v>
          </cell>
          <cell r="J65">
            <v>-358447.84</v>
          </cell>
          <cell r="K65">
            <v>0</v>
          </cell>
          <cell r="L65">
            <v>13893.51</v>
          </cell>
          <cell r="M65">
            <v>1793837.8</v>
          </cell>
          <cell r="N65">
            <v>322400</v>
          </cell>
          <cell r="O65">
            <v>0</v>
          </cell>
          <cell r="P65">
            <v>0</v>
          </cell>
          <cell r="Q65">
            <v>-1181.94</v>
          </cell>
          <cell r="R65">
            <v>-371352.20999999996</v>
          </cell>
          <cell r="S65">
            <v>0</v>
          </cell>
          <cell r="T65">
            <v>13893.51</v>
          </cell>
          <cell r="U65">
            <v>1757597.1600000001</v>
          </cell>
          <cell r="V65">
            <v>308669.36</v>
          </cell>
          <cell r="W65">
            <v>4524910.33</v>
          </cell>
          <cell r="X65">
            <v>-2370220.3699999996</v>
          </cell>
          <cell r="Y65">
            <v>0</v>
          </cell>
          <cell r="Z65">
            <v>-55574.050000000017</v>
          </cell>
          <cell r="AA65">
            <v>343070</v>
          </cell>
          <cell r="AB65">
            <v>0</v>
          </cell>
          <cell r="AC65">
            <v>0</v>
          </cell>
          <cell r="AD65">
            <v>-1026.81</v>
          </cell>
          <cell r="AE65">
            <v>-363693.53</v>
          </cell>
          <cell r="AF65">
            <v>0</v>
          </cell>
          <cell r="AG65">
            <v>13893.51</v>
          </cell>
          <cell r="AH65">
            <v>1749840.33</v>
          </cell>
          <cell r="AI65">
            <v>716439.73</v>
          </cell>
          <cell r="AJ65">
            <v>4524910.33</v>
          </cell>
          <cell r="AK65">
            <v>-2733389.46</v>
          </cell>
          <cell r="AL65">
            <v>0</v>
          </cell>
          <cell r="AM65">
            <v>-41680.540000000023</v>
          </cell>
          <cell r="AN65">
            <v>348559.12</v>
          </cell>
          <cell r="AO65">
            <v>0</v>
          </cell>
          <cell r="AP65">
            <v>0</v>
          </cell>
          <cell r="AQ65">
            <v>-871.69</v>
          </cell>
          <cell r="AR65">
            <v>-354756.87000000005</v>
          </cell>
          <cell r="AS65">
            <v>0</v>
          </cell>
          <cell r="AT65">
            <v>13893.51</v>
          </cell>
          <cell r="AU65">
            <v>1756664.4</v>
          </cell>
          <cell r="AV65">
            <v>1150069.8999999999</v>
          </cell>
          <cell r="AW65">
            <v>4871918.2</v>
          </cell>
          <cell r="AX65">
            <v>-3087466.77</v>
          </cell>
          <cell r="AY65">
            <v>0</v>
          </cell>
          <cell r="AZ65">
            <v>-27787.030000000028</v>
          </cell>
          <cell r="BA65">
            <v>354833.19</v>
          </cell>
          <cell r="BB65">
            <v>0</v>
          </cell>
          <cell r="BC65">
            <v>0</v>
          </cell>
          <cell r="BD65">
            <v>-716.56</v>
          </cell>
          <cell r="BE65">
            <v>-356292.62999999995</v>
          </cell>
          <cell r="BF65">
            <v>0</v>
          </cell>
          <cell r="BG65">
            <v>13893.51</v>
          </cell>
          <cell r="BH65">
            <v>1768381.9100000001</v>
          </cell>
          <cell r="BI65">
            <v>1150069.8999999999</v>
          </cell>
          <cell r="BJ65">
            <v>5225200.1400000006</v>
          </cell>
          <cell r="BK65">
            <v>-3442924.7100000004</v>
          </cell>
          <cell r="BL65">
            <v>0</v>
          </cell>
          <cell r="BM65">
            <v>-13893.520000000033</v>
          </cell>
          <cell r="BN65">
            <v>361220.18</v>
          </cell>
          <cell r="BO65">
            <v>0</v>
          </cell>
          <cell r="BP65">
            <v>0</v>
          </cell>
          <cell r="BQ65">
            <v>-561.44000000000005</v>
          </cell>
          <cell r="BR65">
            <v>-354136.12000000005</v>
          </cell>
          <cell r="BS65">
            <v>0</v>
          </cell>
          <cell r="BT65">
            <v>13893.51</v>
          </cell>
          <cell r="BU65">
            <v>1788798.04</v>
          </cell>
          <cell r="BV65">
            <v>1484857.44</v>
          </cell>
          <cell r="BW65">
            <v>5584869.0700000003</v>
          </cell>
          <cell r="BX65">
            <v>-3796071.0199999996</v>
          </cell>
          <cell r="BY65">
            <v>0</v>
          </cell>
          <cell r="BZ65">
            <v>-1.0000000038417056E-2</v>
          </cell>
          <cell r="CA65">
            <v>368083.37</v>
          </cell>
          <cell r="CB65">
            <v>0</v>
          </cell>
          <cell r="CC65">
            <v>0</v>
          </cell>
          <cell r="CD65">
            <v>-406.30999999999995</v>
          </cell>
          <cell r="CE65">
            <v>-342232.31</v>
          </cell>
          <cell r="CF65">
            <v>0</v>
          </cell>
          <cell r="CG65">
            <v>0.01</v>
          </cell>
          <cell r="CH65">
            <v>1814242.7999999996</v>
          </cell>
          <cell r="CI65">
            <v>2345036.4699999997</v>
          </cell>
          <cell r="CJ65">
            <v>5951401.1900000004</v>
          </cell>
          <cell r="CK65">
            <v>-4137158.3899999992</v>
          </cell>
          <cell r="CL65">
            <v>0</v>
          </cell>
          <cell r="CM65">
            <v>-2.9103830456733704E-11</v>
          </cell>
          <cell r="CN65">
            <v>310000</v>
          </cell>
          <cell r="CO65">
            <v>0</v>
          </cell>
          <cell r="CP65">
            <v>329875</v>
          </cell>
          <cell r="CQ65">
            <v>0</v>
          </cell>
          <cell r="CR65">
            <v>335153</v>
          </cell>
          <cell r="CS65">
            <v>0</v>
          </cell>
          <cell r="CT65">
            <v>341185.75</v>
          </cell>
          <cell r="CU65">
            <v>0</v>
          </cell>
          <cell r="CV65">
            <v>347327.1</v>
          </cell>
          <cell r="CW65">
            <v>0</v>
          </cell>
          <cell r="CX65">
            <v>353926.31</v>
          </cell>
          <cell r="CY65">
            <v>0</v>
          </cell>
          <cell r="CZ65"/>
          <cell r="DA65"/>
          <cell r="DB65"/>
          <cell r="DC65"/>
          <cell r="DD65"/>
          <cell r="DE65"/>
          <cell r="DF65"/>
          <cell r="DG65"/>
          <cell r="DH65"/>
          <cell r="DI65"/>
          <cell r="DJ65"/>
          <cell r="DK65"/>
          <cell r="DL65"/>
          <cell r="DM65"/>
          <cell r="DN65"/>
          <cell r="DO65"/>
          <cell r="DP65"/>
          <cell r="DQ65"/>
          <cell r="DR65"/>
          <cell r="DS65"/>
          <cell r="DT65"/>
          <cell r="DU65"/>
          <cell r="DV65"/>
          <cell r="DW65"/>
          <cell r="DX65"/>
          <cell r="DY65"/>
          <cell r="DZ65"/>
          <cell r="EA65"/>
          <cell r="EB65"/>
          <cell r="EC65"/>
          <cell r="ED65"/>
          <cell r="EE65"/>
          <cell r="EF65"/>
          <cell r="EH65"/>
          <cell r="EI65"/>
          <cell r="EJ65"/>
          <cell r="EK65"/>
          <cell r="EL65"/>
          <cell r="EM65"/>
        </row>
        <row r="66">
          <cell r="A66" t="str">
            <v>EXIF</v>
          </cell>
          <cell r="B66">
            <v>66</v>
          </cell>
          <cell r="C66" t="str">
            <v>EX4</v>
          </cell>
          <cell r="D66">
            <v>42</v>
          </cell>
          <cell r="E66">
            <v>69851.03</v>
          </cell>
          <cell r="F66">
            <v>39374.22</v>
          </cell>
          <cell r="G66">
            <v>0</v>
          </cell>
          <cell r="H66">
            <v>0</v>
          </cell>
          <cell r="I66">
            <v>-3922.6499999999996</v>
          </cell>
          <cell r="J66">
            <v>-33813.269999999997</v>
          </cell>
          <cell r="K66">
            <v>0</v>
          </cell>
          <cell r="L66">
            <v>0</v>
          </cell>
          <cell r="M66">
            <v>71489.330000000016</v>
          </cell>
          <cell r="N66">
            <v>32240</v>
          </cell>
          <cell r="O66">
            <v>0</v>
          </cell>
          <cell r="P66">
            <v>0</v>
          </cell>
          <cell r="Q66">
            <v>-1270.2399999999998</v>
          </cell>
          <cell r="R66">
            <v>-47318.91</v>
          </cell>
          <cell r="S66">
            <v>0</v>
          </cell>
          <cell r="T66">
            <v>0</v>
          </cell>
          <cell r="U66">
            <v>55140.179999999993</v>
          </cell>
          <cell r="V66">
            <v>0</v>
          </cell>
          <cell r="W66">
            <v>195097.04</v>
          </cell>
          <cell r="X66">
            <v>-107646.45000000001</v>
          </cell>
          <cell r="Y66">
            <v>0</v>
          </cell>
          <cell r="Z66">
            <v>0</v>
          </cell>
          <cell r="AA66">
            <v>34307</v>
          </cell>
          <cell r="AB66">
            <v>0</v>
          </cell>
          <cell r="AC66">
            <v>0</v>
          </cell>
          <cell r="AD66">
            <v>-253.36999999999989</v>
          </cell>
          <cell r="AE66">
            <v>-34042.769999999997</v>
          </cell>
          <cell r="AF66">
            <v>0</v>
          </cell>
          <cell r="AG66">
            <v>0</v>
          </cell>
          <cell r="AH66">
            <v>55151.040000000001</v>
          </cell>
          <cell r="AI66">
            <v>56518.41</v>
          </cell>
          <cell r="AJ66">
            <v>195097.04</v>
          </cell>
          <cell r="AK66">
            <v>-139945.99999999997</v>
          </cell>
          <cell r="AL66">
            <v>0</v>
          </cell>
          <cell r="AM66">
            <v>0</v>
          </cell>
          <cell r="AN66">
            <v>34855.910000000003</v>
          </cell>
          <cell r="AO66">
            <v>0</v>
          </cell>
          <cell r="AP66">
            <v>0</v>
          </cell>
          <cell r="AQ66">
            <v>0</v>
          </cell>
          <cell r="AR66">
            <v>-38433.53</v>
          </cell>
          <cell r="AS66">
            <v>0</v>
          </cell>
          <cell r="AT66">
            <v>0</v>
          </cell>
          <cell r="AU66">
            <v>51573.420000000006</v>
          </cell>
          <cell r="AV66">
            <v>87677.95</v>
          </cell>
          <cell r="AW66">
            <v>229952.95</v>
          </cell>
          <cell r="AX66">
            <v>-178379.53000000003</v>
          </cell>
          <cell r="AY66">
            <v>0</v>
          </cell>
          <cell r="AZ66">
            <v>0</v>
          </cell>
          <cell r="BA66">
            <v>35483.32</v>
          </cell>
          <cell r="BB66">
            <v>0</v>
          </cell>
          <cell r="BC66">
            <v>0</v>
          </cell>
          <cell r="BD66">
            <v>0</v>
          </cell>
          <cell r="BE66">
            <v>-34341.53</v>
          </cell>
          <cell r="BF66">
            <v>0</v>
          </cell>
          <cell r="BG66">
            <v>0</v>
          </cell>
          <cell r="BH66">
            <v>52715.210000000006</v>
          </cell>
          <cell r="BI66">
            <v>128550.04000000001</v>
          </cell>
          <cell r="BJ66">
            <v>265436.27</v>
          </cell>
          <cell r="BK66">
            <v>-212721.06000000003</v>
          </cell>
          <cell r="BL66">
            <v>0</v>
          </cell>
          <cell r="BM66">
            <v>0</v>
          </cell>
          <cell r="BN66">
            <v>36122.019999999997</v>
          </cell>
          <cell r="BO66">
            <v>0</v>
          </cell>
          <cell r="BP66">
            <v>0</v>
          </cell>
          <cell r="BQ66">
            <v>0</v>
          </cell>
          <cell r="BR66">
            <v>-35184.58</v>
          </cell>
          <cell r="BS66">
            <v>0</v>
          </cell>
          <cell r="BT66">
            <v>0</v>
          </cell>
          <cell r="BU66">
            <v>53652.65</v>
          </cell>
          <cell r="BV66">
            <v>160790.04</v>
          </cell>
          <cell r="BW66">
            <v>301558.29000000004</v>
          </cell>
          <cell r="BX66">
            <v>-247905.64</v>
          </cell>
          <cell r="BY66">
            <v>0</v>
          </cell>
          <cell r="BZ66">
            <v>0</v>
          </cell>
          <cell r="CA66">
            <v>36808.339999999997</v>
          </cell>
          <cell r="CB66">
            <v>0</v>
          </cell>
          <cell r="CC66">
            <v>0</v>
          </cell>
          <cell r="CD66">
            <v>0</v>
          </cell>
          <cell r="CE66">
            <v>-35812.470000000008</v>
          </cell>
          <cell r="CF66">
            <v>0</v>
          </cell>
          <cell r="CG66">
            <v>0</v>
          </cell>
          <cell r="CH66">
            <v>54648.51999999999</v>
          </cell>
          <cell r="CI66">
            <v>195097.04</v>
          </cell>
          <cell r="CJ66">
            <v>338366.63</v>
          </cell>
          <cell r="CK66">
            <v>-283718.11</v>
          </cell>
          <cell r="CL66">
            <v>0</v>
          </cell>
          <cell r="CM66">
            <v>0</v>
          </cell>
          <cell r="CN66">
            <v>2634070.2400000002</v>
          </cell>
          <cell r="CO66">
            <v>0</v>
          </cell>
          <cell r="CP66">
            <v>2655493.75</v>
          </cell>
          <cell r="CQ66">
            <v>0</v>
          </cell>
          <cell r="CR66">
            <v>2697981.65</v>
          </cell>
          <cell r="CS66">
            <v>0</v>
          </cell>
          <cell r="CT66">
            <v>2746545.32</v>
          </cell>
          <cell r="CU66">
            <v>0</v>
          </cell>
          <cell r="CV66">
            <v>2795983.14</v>
          </cell>
          <cell r="CW66">
            <v>0</v>
          </cell>
          <cell r="CX66">
            <v>2849106.81</v>
          </cell>
          <cell r="CY66">
            <v>0</v>
          </cell>
          <cell r="CZ66"/>
          <cell r="DA66"/>
          <cell r="DB66"/>
          <cell r="DC66"/>
          <cell r="DD66"/>
          <cell r="DE66"/>
          <cell r="DF66"/>
          <cell r="DG66"/>
          <cell r="DH66"/>
          <cell r="DI66"/>
          <cell r="DJ66"/>
          <cell r="DK66"/>
          <cell r="DL66"/>
          <cell r="DM66"/>
          <cell r="DN66"/>
          <cell r="DO66"/>
          <cell r="DP66"/>
          <cell r="DQ66"/>
          <cell r="DR66"/>
          <cell r="DS66"/>
          <cell r="DT66"/>
          <cell r="DU66"/>
          <cell r="DV66"/>
          <cell r="DW66"/>
          <cell r="DX66"/>
          <cell r="DY66"/>
          <cell r="DZ66"/>
          <cell r="EA66"/>
          <cell r="EB66"/>
          <cell r="EC66"/>
          <cell r="ED66"/>
          <cell r="EE66"/>
          <cell r="EF66"/>
          <cell r="EH66"/>
          <cell r="EI66"/>
          <cell r="EJ66"/>
          <cell r="EK66"/>
          <cell r="EL66"/>
          <cell r="EM66"/>
        </row>
        <row r="67">
          <cell r="A67" t="str">
            <v>EXIT</v>
          </cell>
          <cell r="B67">
            <v>67</v>
          </cell>
          <cell r="C67" t="str">
            <v>EX4</v>
          </cell>
          <cell r="D67">
            <v>41</v>
          </cell>
          <cell r="E67">
            <v>2569791.3700000006</v>
          </cell>
          <cell r="F67">
            <v>2350577.06</v>
          </cell>
          <cell r="G67">
            <v>0</v>
          </cell>
          <cell r="H67">
            <v>0</v>
          </cell>
          <cell r="I67">
            <v>-483.66</v>
          </cell>
          <cell r="J67">
            <v>-1669242.66</v>
          </cell>
          <cell r="K67">
            <v>0</v>
          </cell>
          <cell r="L67">
            <v>0</v>
          </cell>
          <cell r="M67">
            <v>3250642.1100000003</v>
          </cell>
          <cell r="N67">
            <v>2739433.05</v>
          </cell>
          <cell r="O67">
            <v>0</v>
          </cell>
          <cell r="P67">
            <v>0</v>
          </cell>
          <cell r="Q67">
            <v>-402.92000000000007</v>
          </cell>
          <cell r="R67">
            <v>-2155890.85</v>
          </cell>
          <cell r="S67">
            <v>0</v>
          </cell>
          <cell r="T67">
            <v>0</v>
          </cell>
          <cell r="U67">
            <v>3833781.3899999997</v>
          </cell>
          <cell r="V67">
            <v>2165146.2500000005</v>
          </cell>
          <cell r="W67">
            <v>13369327.359999999</v>
          </cell>
          <cell r="X67">
            <v>-6773832.4699999997</v>
          </cell>
          <cell r="Y67">
            <v>0</v>
          </cell>
          <cell r="Z67">
            <v>0</v>
          </cell>
          <cell r="AA67">
            <v>2761713.5</v>
          </cell>
          <cell r="AB67">
            <v>0</v>
          </cell>
          <cell r="AC67">
            <v>0</v>
          </cell>
          <cell r="AD67">
            <v>0</v>
          </cell>
          <cell r="AE67">
            <v>-2446198.8200000003</v>
          </cell>
          <cell r="AF67">
            <v>0</v>
          </cell>
          <cell r="AG67">
            <v>0</v>
          </cell>
          <cell r="AH67">
            <v>4149296.07</v>
          </cell>
          <cell r="AI67">
            <v>3826533.8900000006</v>
          </cell>
          <cell r="AJ67">
            <v>13369327.359999999</v>
          </cell>
          <cell r="AK67">
            <v>-9220031.2899999991</v>
          </cell>
          <cell r="AL67">
            <v>0</v>
          </cell>
          <cell r="AM67">
            <v>0</v>
          </cell>
          <cell r="AN67">
            <v>2805900.92</v>
          </cell>
          <cell r="AO67">
            <v>0</v>
          </cell>
          <cell r="AP67">
            <v>0</v>
          </cell>
          <cell r="AQ67">
            <v>0</v>
          </cell>
          <cell r="AR67">
            <v>-2779517.3</v>
          </cell>
          <cell r="AS67">
            <v>0</v>
          </cell>
          <cell r="AT67">
            <v>0</v>
          </cell>
          <cell r="AU67">
            <v>4175679.69</v>
          </cell>
          <cell r="AV67">
            <v>5517603.7500000009</v>
          </cell>
          <cell r="AW67">
            <v>16175228.279999999</v>
          </cell>
          <cell r="AX67">
            <v>-11999548.590000002</v>
          </cell>
          <cell r="AY67">
            <v>0</v>
          </cell>
          <cell r="AZ67">
            <v>0</v>
          </cell>
          <cell r="BA67">
            <v>2856407.14</v>
          </cell>
          <cell r="BB67">
            <v>0</v>
          </cell>
          <cell r="BC67">
            <v>0</v>
          </cell>
          <cell r="BD67">
            <v>0</v>
          </cell>
          <cell r="BE67">
            <v>-2788511.51</v>
          </cell>
          <cell r="BF67">
            <v>0</v>
          </cell>
          <cell r="BG67">
            <v>0</v>
          </cell>
          <cell r="BH67">
            <v>4243575.32</v>
          </cell>
          <cell r="BI67">
            <v>7868180.8100000005</v>
          </cell>
          <cell r="BJ67">
            <v>19031635.419999998</v>
          </cell>
          <cell r="BK67">
            <v>-14788060.099999998</v>
          </cell>
          <cell r="BL67">
            <v>0</v>
          </cell>
          <cell r="BM67">
            <v>0</v>
          </cell>
          <cell r="BN67">
            <v>2907822.47</v>
          </cell>
          <cell r="BO67">
            <v>0</v>
          </cell>
          <cell r="BP67">
            <v>0</v>
          </cell>
          <cell r="BQ67">
            <v>0</v>
          </cell>
          <cell r="BR67">
            <v>-2832358.68</v>
          </cell>
          <cell r="BS67">
            <v>0</v>
          </cell>
          <cell r="BT67">
            <v>0</v>
          </cell>
          <cell r="BU67">
            <v>4319039.1100000003</v>
          </cell>
          <cell r="BV67">
            <v>10607613.859999999</v>
          </cell>
          <cell r="BW67">
            <v>21939457.889999997</v>
          </cell>
          <cell r="BX67">
            <v>-17620418.779999997</v>
          </cell>
          <cell r="BY67">
            <v>0</v>
          </cell>
          <cell r="BZ67">
            <v>0</v>
          </cell>
          <cell r="CA67">
            <v>2963071.08</v>
          </cell>
          <cell r="CB67">
            <v>0</v>
          </cell>
          <cell r="CC67">
            <v>0</v>
          </cell>
          <cell r="CD67">
            <v>0</v>
          </cell>
          <cell r="CE67">
            <v>-2882905.2</v>
          </cell>
          <cell r="CF67">
            <v>0</v>
          </cell>
          <cell r="CG67">
            <v>0</v>
          </cell>
          <cell r="CH67">
            <v>4399204.99</v>
          </cell>
          <cell r="CI67">
            <v>13369327.359999999</v>
          </cell>
          <cell r="CJ67">
            <v>24902528.969999999</v>
          </cell>
          <cell r="CK67">
            <v>-20503323.979999997</v>
          </cell>
          <cell r="CL67">
            <v>0</v>
          </cell>
          <cell r="CM67">
            <v>0</v>
          </cell>
          <cell r="CN67">
            <v>31000</v>
          </cell>
          <cell r="CO67">
            <v>0</v>
          </cell>
          <cell r="CP67">
            <v>32987.5</v>
          </cell>
          <cell r="CQ67">
            <v>0</v>
          </cell>
          <cell r="CR67">
            <v>33515.300000000003</v>
          </cell>
          <cell r="CS67">
            <v>0</v>
          </cell>
          <cell r="CT67">
            <v>34118.58</v>
          </cell>
          <cell r="CU67">
            <v>0</v>
          </cell>
          <cell r="CV67">
            <v>34732.71</v>
          </cell>
          <cell r="CW67">
            <v>0</v>
          </cell>
          <cell r="CX67">
            <v>35392.629999999997</v>
          </cell>
          <cell r="CY67">
            <v>0</v>
          </cell>
          <cell r="CZ67"/>
          <cell r="DA67"/>
          <cell r="DB67"/>
          <cell r="DC67"/>
          <cell r="DD67"/>
          <cell r="DE67"/>
          <cell r="DF67"/>
          <cell r="DG67"/>
          <cell r="DH67"/>
          <cell r="DI67"/>
          <cell r="DJ67"/>
          <cell r="DK67"/>
          <cell r="DL67"/>
          <cell r="DM67"/>
          <cell r="DN67"/>
          <cell r="DO67"/>
          <cell r="DP67"/>
          <cell r="DQ67"/>
          <cell r="DR67"/>
          <cell r="DS67"/>
          <cell r="DT67"/>
          <cell r="DU67"/>
          <cell r="DV67"/>
          <cell r="DW67"/>
          <cell r="DX67"/>
          <cell r="DY67"/>
          <cell r="DZ67"/>
          <cell r="EA67"/>
          <cell r="EB67"/>
          <cell r="EC67"/>
          <cell r="ED67"/>
          <cell r="EE67"/>
          <cell r="EF67"/>
          <cell r="EH67"/>
          <cell r="EI67"/>
          <cell r="EJ67"/>
          <cell r="EK67"/>
          <cell r="EL67"/>
          <cell r="EM67"/>
        </row>
        <row r="68">
          <cell r="A68" t="str">
            <v>EXVF</v>
          </cell>
          <cell r="B68">
            <v>68</v>
          </cell>
          <cell r="C68" t="str">
            <v>EX6</v>
          </cell>
          <cell r="D68">
            <v>44</v>
          </cell>
          <cell r="E68">
            <v>24529.78</v>
          </cell>
          <cell r="F68">
            <v>15833.99</v>
          </cell>
          <cell r="G68">
            <v>0</v>
          </cell>
          <cell r="H68">
            <v>0</v>
          </cell>
          <cell r="I68">
            <v>0</v>
          </cell>
          <cell r="J68">
            <v>-6065.06</v>
          </cell>
          <cell r="K68">
            <v>0</v>
          </cell>
          <cell r="L68">
            <v>0</v>
          </cell>
          <cell r="M68">
            <v>34298.71</v>
          </cell>
          <cell r="N68">
            <v>9672</v>
          </cell>
          <cell r="O68">
            <v>0</v>
          </cell>
          <cell r="P68">
            <v>0</v>
          </cell>
          <cell r="Q68">
            <v>0</v>
          </cell>
          <cell r="R68">
            <v>-9473.6700000000019</v>
          </cell>
          <cell r="S68">
            <v>0</v>
          </cell>
          <cell r="T68">
            <v>0</v>
          </cell>
          <cell r="U68">
            <v>34497.039999999994</v>
          </cell>
          <cell r="V68">
            <v>0</v>
          </cell>
          <cell r="W68">
            <v>62496.439999999995</v>
          </cell>
          <cell r="X68">
            <v>-17707.3</v>
          </cell>
          <cell r="Y68">
            <v>0</v>
          </cell>
          <cell r="Z68">
            <v>0</v>
          </cell>
          <cell r="AA68">
            <v>10292.1</v>
          </cell>
          <cell r="AB68">
            <v>0</v>
          </cell>
          <cell r="AC68">
            <v>0</v>
          </cell>
          <cell r="AD68">
            <v>0</v>
          </cell>
          <cell r="AE68">
            <v>-11470.080000000002</v>
          </cell>
          <cell r="AF68">
            <v>0</v>
          </cell>
          <cell r="AG68">
            <v>0</v>
          </cell>
          <cell r="AH68">
            <v>33319.06</v>
          </cell>
          <cell r="AI68">
            <v>0</v>
          </cell>
          <cell r="AJ68">
            <v>62496.439999999995</v>
          </cell>
          <cell r="AK68">
            <v>-29177.379999999997</v>
          </cell>
          <cell r="AL68">
            <v>0</v>
          </cell>
          <cell r="AM68">
            <v>0</v>
          </cell>
          <cell r="AN68">
            <v>10456.77</v>
          </cell>
          <cell r="AO68">
            <v>0</v>
          </cell>
          <cell r="AP68">
            <v>0</v>
          </cell>
          <cell r="AQ68">
            <v>0</v>
          </cell>
          <cell r="AR68">
            <v>-13401.34</v>
          </cell>
          <cell r="AS68">
            <v>0</v>
          </cell>
          <cell r="AT68">
            <v>0</v>
          </cell>
          <cell r="AU68">
            <v>30374.489999999998</v>
          </cell>
          <cell r="AV68">
            <v>0</v>
          </cell>
          <cell r="AW68">
            <v>72953.209999999992</v>
          </cell>
          <cell r="AX68">
            <v>-42578.720000000001</v>
          </cell>
          <cell r="AY68">
            <v>0</v>
          </cell>
          <cell r="AZ68">
            <v>0</v>
          </cell>
          <cell r="BA68">
            <v>10644.99</v>
          </cell>
          <cell r="BB68">
            <v>0</v>
          </cell>
          <cell r="BC68">
            <v>0</v>
          </cell>
          <cell r="BD68">
            <v>0</v>
          </cell>
          <cell r="BE68">
            <v>-13630.199999999999</v>
          </cell>
          <cell r="BF68">
            <v>0</v>
          </cell>
          <cell r="BG68">
            <v>0</v>
          </cell>
          <cell r="BH68">
            <v>27389.279999999999</v>
          </cell>
          <cell r="BI68">
            <v>8618</v>
          </cell>
          <cell r="BJ68">
            <v>83598.2</v>
          </cell>
          <cell r="BK68">
            <v>-56208.920000000006</v>
          </cell>
          <cell r="BL68">
            <v>0</v>
          </cell>
          <cell r="BM68">
            <v>0</v>
          </cell>
          <cell r="BN68">
            <v>10836.61</v>
          </cell>
          <cell r="BO68">
            <v>0</v>
          </cell>
          <cell r="BP68">
            <v>0</v>
          </cell>
          <cell r="BQ68">
            <v>0</v>
          </cell>
          <cell r="BR68">
            <v>-11738.23</v>
          </cell>
          <cell r="BS68">
            <v>0</v>
          </cell>
          <cell r="BT68">
            <v>0</v>
          </cell>
          <cell r="BU68">
            <v>26487.66</v>
          </cell>
          <cell r="BV68">
            <v>26698.35</v>
          </cell>
          <cell r="BW68">
            <v>94434.81</v>
          </cell>
          <cell r="BX68">
            <v>-67947.149999999994</v>
          </cell>
          <cell r="BY68">
            <v>0</v>
          </cell>
          <cell r="BZ68">
            <v>0</v>
          </cell>
          <cell r="CA68">
            <v>11042.5</v>
          </cell>
          <cell r="CB68">
            <v>0</v>
          </cell>
          <cell r="CC68">
            <v>0</v>
          </cell>
          <cell r="CD68">
            <v>0</v>
          </cell>
          <cell r="CE68">
            <v>-10517.54</v>
          </cell>
          <cell r="CF68">
            <v>0</v>
          </cell>
          <cell r="CG68">
            <v>0</v>
          </cell>
          <cell r="CH68">
            <v>27012.620000000003</v>
          </cell>
          <cell r="CI68">
            <v>42532.34</v>
          </cell>
          <cell r="CJ68">
            <v>105477.31</v>
          </cell>
          <cell r="CK68">
            <v>-78464.689999999988</v>
          </cell>
          <cell r="CL68">
            <v>0</v>
          </cell>
          <cell r="CM68">
            <v>0</v>
          </cell>
          <cell r="CN68">
            <v>9300</v>
          </cell>
          <cell r="CO68">
            <v>0</v>
          </cell>
          <cell r="CP68">
            <v>9896.25</v>
          </cell>
          <cell r="CQ68">
            <v>0</v>
          </cell>
          <cell r="CR68">
            <v>10054.59</v>
          </cell>
          <cell r="CS68">
            <v>0</v>
          </cell>
          <cell r="CT68">
            <v>10235.57</v>
          </cell>
          <cell r="CU68">
            <v>0</v>
          </cell>
          <cell r="CV68">
            <v>10419.81</v>
          </cell>
          <cell r="CW68">
            <v>0</v>
          </cell>
          <cell r="CX68">
            <v>10617.79</v>
          </cell>
          <cell r="CY68">
            <v>0</v>
          </cell>
          <cell r="CZ68"/>
          <cell r="DA68"/>
          <cell r="DB68"/>
          <cell r="DC68"/>
          <cell r="DD68"/>
          <cell r="DE68"/>
          <cell r="DF68"/>
          <cell r="DG68"/>
          <cell r="DH68"/>
          <cell r="DI68"/>
          <cell r="DJ68"/>
          <cell r="DK68"/>
          <cell r="DL68"/>
          <cell r="DM68"/>
          <cell r="DN68"/>
          <cell r="DO68"/>
          <cell r="DP68"/>
          <cell r="DQ68"/>
          <cell r="DR68"/>
          <cell r="DS68"/>
          <cell r="DT68"/>
          <cell r="DU68"/>
          <cell r="DV68"/>
          <cell r="DW68"/>
          <cell r="DX68"/>
          <cell r="DY68"/>
          <cell r="DZ68"/>
          <cell r="EA68"/>
          <cell r="EB68"/>
          <cell r="EC68"/>
          <cell r="ED68"/>
          <cell r="EE68"/>
          <cell r="EF68"/>
          <cell r="EH68"/>
          <cell r="EI68"/>
          <cell r="EJ68"/>
          <cell r="EK68"/>
          <cell r="EL68"/>
          <cell r="EM68"/>
        </row>
        <row r="69">
          <cell r="A69" t="str">
            <v>EXVE</v>
          </cell>
          <cell r="B69">
            <v>69</v>
          </cell>
          <cell r="C69" t="str">
            <v>EX6</v>
          </cell>
          <cell r="D69">
            <v>43</v>
          </cell>
          <cell r="E69">
            <v>1317769.7800000003</v>
          </cell>
          <cell r="F69">
            <v>426054.88</v>
          </cell>
          <cell r="G69">
            <v>0</v>
          </cell>
          <cell r="H69">
            <v>0</v>
          </cell>
          <cell r="I69">
            <v>0</v>
          </cell>
          <cell r="J69">
            <v>-511324.55999999994</v>
          </cell>
          <cell r="K69">
            <v>0</v>
          </cell>
          <cell r="L69">
            <v>14903.49</v>
          </cell>
          <cell r="M69">
            <v>1247403.5899999999</v>
          </cell>
          <cell r="N69">
            <v>773760</v>
          </cell>
          <cell r="O69">
            <v>0</v>
          </cell>
          <cell r="P69">
            <v>0</v>
          </cell>
          <cell r="Q69">
            <v>-1464.6900000000146</v>
          </cell>
          <cell r="R69">
            <v>-510951.45999999996</v>
          </cell>
          <cell r="S69">
            <v>0</v>
          </cell>
          <cell r="T69">
            <v>7451.76</v>
          </cell>
          <cell r="U69">
            <v>1516199.2</v>
          </cell>
          <cell r="V69">
            <v>4329554.88</v>
          </cell>
          <cell r="W69">
            <v>8420878.5800000001</v>
          </cell>
          <cell r="X69">
            <v>-5755030.1400000006</v>
          </cell>
          <cell r="Y69">
            <v>0</v>
          </cell>
          <cell r="Z69">
            <v>0</v>
          </cell>
          <cell r="AA69">
            <v>1152715.2</v>
          </cell>
          <cell r="AB69">
            <v>0</v>
          </cell>
          <cell r="AC69">
            <v>0</v>
          </cell>
          <cell r="AD69">
            <v>-851.5</v>
          </cell>
          <cell r="AE69">
            <v>-651786.92999999993</v>
          </cell>
          <cell r="AF69">
            <v>0</v>
          </cell>
          <cell r="AG69">
            <v>0</v>
          </cell>
          <cell r="AH69">
            <v>2016275.9700000002</v>
          </cell>
          <cell r="AI69">
            <v>4329554.88</v>
          </cell>
          <cell r="AJ69">
            <v>8420878.5800000001</v>
          </cell>
          <cell r="AK69">
            <v>-6404602.6099999994</v>
          </cell>
          <cell r="AL69">
            <v>0</v>
          </cell>
          <cell r="AM69">
            <v>0</v>
          </cell>
          <cell r="AN69">
            <v>836541.89</v>
          </cell>
          <cell r="AO69">
            <v>0</v>
          </cell>
          <cell r="AP69">
            <v>0</v>
          </cell>
          <cell r="AQ69">
            <v>-238.30999999999995</v>
          </cell>
          <cell r="AR69">
            <v>-717885.8600000001</v>
          </cell>
          <cell r="AS69">
            <v>0</v>
          </cell>
          <cell r="AT69">
            <v>0</v>
          </cell>
          <cell r="AU69">
            <v>2134693.6899999995</v>
          </cell>
          <cell r="AV69">
            <v>4885571.72</v>
          </cell>
          <cell r="AW69">
            <v>9254354.5099999998</v>
          </cell>
          <cell r="AX69">
            <v>-7119660.8200000003</v>
          </cell>
          <cell r="AY69">
            <v>0</v>
          </cell>
          <cell r="AZ69">
            <v>0</v>
          </cell>
          <cell r="BA69">
            <v>851599.65</v>
          </cell>
          <cell r="BB69">
            <v>0</v>
          </cell>
          <cell r="BC69">
            <v>0</v>
          </cell>
          <cell r="BD69">
            <v>0</v>
          </cell>
          <cell r="BE69">
            <v>-782407.95</v>
          </cell>
          <cell r="BF69">
            <v>0</v>
          </cell>
          <cell r="BG69">
            <v>0</v>
          </cell>
          <cell r="BH69">
            <v>2203885.39</v>
          </cell>
          <cell r="BI69">
            <v>5476132</v>
          </cell>
          <cell r="BJ69">
            <v>10105954.16</v>
          </cell>
          <cell r="BK69">
            <v>-7902068.7699999996</v>
          </cell>
          <cell r="BL69">
            <v>0</v>
          </cell>
          <cell r="BM69">
            <v>0</v>
          </cell>
          <cell r="BN69">
            <v>866928.43</v>
          </cell>
          <cell r="BO69">
            <v>0</v>
          </cell>
          <cell r="BP69">
            <v>0</v>
          </cell>
          <cell r="BQ69">
            <v>0</v>
          </cell>
          <cell r="BR69">
            <v>-852996.97999999986</v>
          </cell>
          <cell r="BS69">
            <v>0</v>
          </cell>
          <cell r="BT69">
            <v>0</v>
          </cell>
          <cell r="BU69">
            <v>2217816.84</v>
          </cell>
          <cell r="BV69">
            <v>6065245.3399999999</v>
          </cell>
          <cell r="BW69">
            <v>10972882.59</v>
          </cell>
          <cell r="BX69">
            <v>-8755065.75</v>
          </cell>
          <cell r="BY69">
            <v>0</v>
          </cell>
          <cell r="BZ69">
            <v>0</v>
          </cell>
          <cell r="CA69">
            <v>883400.08</v>
          </cell>
          <cell r="CB69">
            <v>0</v>
          </cell>
          <cell r="CC69">
            <v>0</v>
          </cell>
          <cell r="CD69">
            <v>0</v>
          </cell>
          <cell r="CE69">
            <v>-907273.05</v>
          </cell>
          <cell r="CF69">
            <v>0</v>
          </cell>
          <cell r="CG69">
            <v>0</v>
          </cell>
          <cell r="CH69">
            <v>2193943.8699999996</v>
          </cell>
          <cell r="CI69">
            <v>6491300.2199999997</v>
          </cell>
          <cell r="CJ69">
            <v>11856282.67</v>
          </cell>
          <cell r="CK69">
            <v>-9662338.7999999989</v>
          </cell>
          <cell r="CL69">
            <v>0</v>
          </cell>
          <cell r="CM69">
            <v>0</v>
          </cell>
          <cell r="CN69">
            <v>744000</v>
          </cell>
          <cell r="CO69">
            <v>0</v>
          </cell>
          <cell r="CP69">
            <v>1108380</v>
          </cell>
          <cell r="CQ69">
            <v>0</v>
          </cell>
          <cell r="CR69">
            <v>804367.2</v>
          </cell>
          <cell r="CS69">
            <v>0</v>
          </cell>
          <cell r="CT69">
            <v>818845.81</v>
          </cell>
          <cell r="CU69">
            <v>0</v>
          </cell>
          <cell r="CV69">
            <v>833585.03</v>
          </cell>
          <cell r="CW69">
            <v>0</v>
          </cell>
          <cell r="CX69">
            <v>849423.15</v>
          </cell>
          <cell r="CY69">
            <v>0</v>
          </cell>
          <cell r="CZ69"/>
          <cell r="DA69"/>
          <cell r="DB69"/>
          <cell r="DC69"/>
          <cell r="DD69"/>
          <cell r="DE69"/>
          <cell r="DF69"/>
          <cell r="DG69"/>
          <cell r="DH69"/>
          <cell r="DI69"/>
          <cell r="DJ69"/>
          <cell r="DK69"/>
          <cell r="DL69"/>
          <cell r="DM69"/>
          <cell r="DN69"/>
          <cell r="DO69"/>
          <cell r="DP69"/>
          <cell r="DQ69"/>
          <cell r="DR69"/>
          <cell r="DS69"/>
          <cell r="DT69"/>
          <cell r="DU69"/>
          <cell r="DV69"/>
          <cell r="DW69"/>
          <cell r="DX69"/>
          <cell r="DY69"/>
          <cell r="DZ69"/>
          <cell r="EA69"/>
          <cell r="EB69"/>
          <cell r="EC69"/>
          <cell r="ED69"/>
          <cell r="EE69"/>
          <cell r="EF69"/>
          <cell r="EH69"/>
          <cell r="EI69"/>
          <cell r="EJ69"/>
          <cell r="EK69"/>
          <cell r="EL69"/>
          <cell r="EM69"/>
        </row>
        <row r="70">
          <cell r="A70" t="str">
            <v/>
          </cell>
          <cell r="B70">
            <v>70</v>
          </cell>
          <cell r="C70"/>
          <cell r="D70"/>
          <cell r="E70"/>
          <cell r="F70"/>
          <cell r="G70"/>
          <cell r="H70"/>
          <cell r="I70"/>
          <cell r="J70"/>
          <cell r="K70"/>
          <cell r="L70"/>
          <cell r="M70"/>
          <cell r="N70"/>
          <cell r="O70"/>
          <cell r="P70"/>
          <cell r="Q70"/>
          <cell r="R70"/>
          <cell r="S70"/>
          <cell r="T70"/>
          <cell r="U70"/>
          <cell r="V70"/>
          <cell r="W70"/>
          <cell r="X70"/>
          <cell r="Y70"/>
          <cell r="Z70"/>
          <cell r="AA70"/>
          <cell r="AB70"/>
          <cell r="AC70"/>
          <cell r="AD70"/>
          <cell r="AE70"/>
          <cell r="AF70"/>
          <cell r="AG70"/>
          <cell r="AH70"/>
          <cell r="AI70"/>
          <cell r="AJ70"/>
          <cell r="AK70"/>
          <cell r="AL70"/>
          <cell r="AM70"/>
          <cell r="AN70"/>
          <cell r="AO70"/>
          <cell r="AP70"/>
          <cell r="AQ70"/>
          <cell r="AR70"/>
          <cell r="AS70"/>
          <cell r="AT70"/>
          <cell r="AU70"/>
          <cell r="AV70"/>
          <cell r="AW70"/>
          <cell r="AX70"/>
          <cell r="BA70"/>
          <cell r="BB70"/>
          <cell r="BC70"/>
          <cell r="BI70"/>
          <cell r="BN70"/>
          <cell r="BV70"/>
          <cell r="CA70"/>
          <cell r="CI70"/>
          <cell r="CJ70"/>
          <cell r="CK70"/>
          <cell r="CL70"/>
          <cell r="CM70"/>
          <cell r="CN70"/>
          <cell r="CO70"/>
          <cell r="CP70"/>
          <cell r="CQ70"/>
          <cell r="CS70"/>
          <cell r="CX70"/>
          <cell r="CY70"/>
          <cell r="CZ70"/>
          <cell r="DA70"/>
          <cell r="DB70"/>
          <cell r="DC70"/>
          <cell r="DD70"/>
          <cell r="DE70"/>
          <cell r="DF70"/>
          <cell r="DG70"/>
          <cell r="DH70"/>
          <cell r="DI70"/>
          <cell r="DJ70"/>
          <cell r="DK70"/>
          <cell r="DL70"/>
          <cell r="DM70"/>
          <cell r="DN70"/>
          <cell r="DO70"/>
          <cell r="DP70"/>
          <cell r="DQ70"/>
          <cell r="DR70"/>
          <cell r="DS70"/>
          <cell r="DT70"/>
          <cell r="DU70"/>
          <cell r="DV70"/>
          <cell r="DW70"/>
          <cell r="DX70"/>
          <cell r="DY70"/>
          <cell r="DZ70"/>
          <cell r="EA70"/>
          <cell r="EB70"/>
          <cell r="EC70"/>
          <cell r="ED70"/>
          <cell r="EE70"/>
          <cell r="EF70"/>
          <cell r="EH70"/>
          <cell r="EI70"/>
          <cell r="EJ70"/>
          <cell r="EK70"/>
          <cell r="EL70"/>
          <cell r="EM70"/>
        </row>
        <row r="71">
          <cell r="A71" t="str">
            <v/>
          </cell>
          <cell r="B71"/>
          <cell r="C71"/>
          <cell r="D71"/>
          <cell r="E71"/>
          <cell r="F71"/>
          <cell r="G71"/>
          <cell r="H71"/>
          <cell r="I71"/>
          <cell r="J71"/>
          <cell r="K71"/>
          <cell r="L71"/>
          <cell r="M71"/>
          <cell r="N71"/>
          <cell r="O71"/>
          <cell r="P71"/>
          <cell r="Q71"/>
          <cell r="R71"/>
          <cell r="S71"/>
          <cell r="T71"/>
          <cell r="U71"/>
          <cell r="V71"/>
          <cell r="W71"/>
          <cell r="X71"/>
          <cell r="Y71"/>
          <cell r="Z71"/>
          <cell r="AA71"/>
          <cell r="AB71"/>
          <cell r="AC71"/>
          <cell r="AD71"/>
          <cell r="AE71"/>
          <cell r="AF71"/>
          <cell r="AG71"/>
          <cell r="AH71"/>
          <cell r="AI71"/>
          <cell r="AJ71"/>
          <cell r="AK71"/>
          <cell r="AL71"/>
          <cell r="AM71"/>
          <cell r="AN71"/>
          <cell r="AO71"/>
          <cell r="AP71"/>
          <cell r="AQ71"/>
          <cell r="AR71"/>
          <cell r="AS71"/>
          <cell r="AT71"/>
          <cell r="AU71"/>
          <cell r="AV71"/>
          <cell r="AW71"/>
          <cell r="AX71"/>
          <cell r="BA71"/>
          <cell r="BB71"/>
          <cell r="BC71"/>
          <cell r="BI71"/>
          <cell r="BN71"/>
          <cell r="BV71"/>
          <cell r="CA71"/>
          <cell r="CI71"/>
          <cell r="CJ71"/>
          <cell r="CK71"/>
          <cell r="CL71"/>
          <cell r="CM71"/>
          <cell r="CN71"/>
          <cell r="CO71"/>
          <cell r="CP71"/>
          <cell r="CQ71"/>
          <cell r="CS71"/>
          <cell r="CX71"/>
          <cell r="CY71"/>
          <cell r="CZ71"/>
          <cell r="DA71"/>
          <cell r="DB71"/>
          <cell r="DC71"/>
          <cell r="DD71"/>
          <cell r="DE71"/>
          <cell r="DF71"/>
          <cell r="DG71"/>
          <cell r="DH71"/>
          <cell r="DI71"/>
          <cell r="DJ71"/>
          <cell r="DK71"/>
          <cell r="DL71"/>
          <cell r="DM71"/>
          <cell r="DN71"/>
          <cell r="DO71"/>
          <cell r="DP71"/>
          <cell r="DQ71"/>
          <cell r="DR71"/>
          <cell r="DS71"/>
          <cell r="DT71"/>
          <cell r="DU71"/>
          <cell r="DV71"/>
          <cell r="DW71"/>
          <cell r="DX71"/>
          <cell r="DY71"/>
          <cell r="DZ71"/>
          <cell r="EA71"/>
          <cell r="EB71"/>
          <cell r="EC71"/>
          <cell r="ED71"/>
          <cell r="EE71"/>
          <cell r="EF71"/>
          <cell r="EH71"/>
          <cell r="EI71"/>
          <cell r="EJ71"/>
          <cell r="EK71"/>
          <cell r="EL71"/>
          <cell r="EM71"/>
        </row>
        <row r="72">
          <cell r="A72" t="str">
            <v>ESRE1</v>
          </cell>
          <cell r="B72">
            <v>72</v>
          </cell>
          <cell r="C72"/>
          <cell r="D72"/>
          <cell r="E72"/>
          <cell r="F72"/>
          <cell r="G72"/>
          <cell r="H72"/>
          <cell r="I72"/>
          <cell r="J72"/>
          <cell r="K72"/>
          <cell r="L72"/>
          <cell r="M72"/>
          <cell r="N72"/>
          <cell r="O72"/>
          <cell r="P72"/>
          <cell r="Q72"/>
          <cell r="U72"/>
          <cell r="V72"/>
          <cell r="W72"/>
          <cell r="X72"/>
          <cell r="Y72"/>
          <cell r="Z72"/>
          <cell r="AA72"/>
          <cell r="AB72"/>
          <cell r="AC72"/>
          <cell r="AD72"/>
          <cell r="AH72"/>
          <cell r="AI72"/>
          <cell r="AJ72"/>
          <cell r="AK72"/>
          <cell r="AL72"/>
          <cell r="AM72"/>
          <cell r="AN72"/>
          <cell r="AO72"/>
          <cell r="AP72"/>
          <cell r="AQ72"/>
          <cell r="AR72"/>
          <cell r="AS72"/>
          <cell r="AT72"/>
          <cell r="AU72"/>
          <cell r="AV72"/>
          <cell r="AW72"/>
          <cell r="AX72"/>
          <cell r="AY72"/>
          <cell r="AZ72"/>
          <cell r="BA72"/>
          <cell r="BB72"/>
          <cell r="BC72"/>
          <cell r="BD72"/>
          <cell r="BG72"/>
          <cell r="BH72"/>
          <cell r="BI72"/>
          <cell r="BJ72"/>
          <cell r="BK72"/>
          <cell r="BL72"/>
          <cell r="BM72"/>
          <cell r="BN72"/>
          <cell r="BO72"/>
          <cell r="BP72"/>
          <cell r="BQ72"/>
          <cell r="BT72"/>
          <cell r="BU72"/>
          <cell r="BV72"/>
          <cell r="BW72"/>
          <cell r="BX72"/>
          <cell r="BY72"/>
          <cell r="BZ72"/>
          <cell r="CA72"/>
          <cell r="CB72"/>
          <cell r="CC72"/>
          <cell r="CD72"/>
          <cell r="CG72"/>
          <cell r="CH72"/>
          <cell r="CI72"/>
          <cell r="CJ72"/>
          <cell r="CK72"/>
          <cell r="CL72"/>
          <cell r="CM72"/>
          <cell r="CN72"/>
          <cell r="CO72"/>
          <cell r="CP72"/>
          <cell r="CQ72"/>
          <cell r="CR72"/>
          <cell r="CS72"/>
          <cell r="CT72"/>
          <cell r="CU72"/>
          <cell r="CV72"/>
          <cell r="CW72"/>
          <cell r="CX72"/>
          <cell r="CY72"/>
          <cell r="CZ72"/>
          <cell r="DA72"/>
          <cell r="DB72"/>
          <cell r="DC72"/>
          <cell r="DD72"/>
          <cell r="DE72"/>
          <cell r="DF72"/>
          <cell r="DG72"/>
          <cell r="DH72"/>
          <cell r="DI72"/>
          <cell r="DJ72"/>
          <cell r="DK72"/>
          <cell r="DL72"/>
          <cell r="DM72"/>
          <cell r="DN72"/>
          <cell r="DO72"/>
          <cell r="DP72"/>
          <cell r="DQ72"/>
          <cell r="DR72"/>
          <cell r="DS72"/>
          <cell r="DT72"/>
          <cell r="DU72"/>
          <cell r="DV72">
            <v>1</v>
          </cell>
          <cell r="DW72">
            <v>1</v>
          </cell>
          <cell r="DX72">
            <v>1</v>
          </cell>
          <cell r="DY72"/>
          <cell r="DZ72">
            <v>1</v>
          </cell>
          <cell r="EA72"/>
          <cell r="EB72"/>
          <cell r="EC72"/>
          <cell r="ED72"/>
          <cell r="EE72"/>
          <cell r="EF72"/>
          <cell r="EG72"/>
          <cell r="EH72"/>
          <cell r="EI72"/>
          <cell r="EJ72"/>
          <cell r="EK72"/>
          <cell r="EL72"/>
          <cell r="EM72"/>
        </row>
        <row r="73">
          <cell r="A73" t="str">
            <v>ESRE2</v>
          </cell>
          <cell r="B73">
            <v>73</v>
          </cell>
          <cell r="C73"/>
          <cell r="D73"/>
          <cell r="E73"/>
          <cell r="F73"/>
          <cell r="G73"/>
          <cell r="H73"/>
          <cell r="I73"/>
          <cell r="J73"/>
          <cell r="K73"/>
          <cell r="L73"/>
          <cell r="M73"/>
          <cell r="N73"/>
          <cell r="O73"/>
          <cell r="P73"/>
          <cell r="U73"/>
          <cell r="V73"/>
          <cell r="W73"/>
          <cell r="X73"/>
          <cell r="Y73"/>
          <cell r="Z73"/>
          <cell r="AA73"/>
          <cell r="AB73"/>
          <cell r="AC73"/>
          <cell r="AH73"/>
          <cell r="AI73"/>
          <cell r="AJ73"/>
          <cell r="AK73"/>
          <cell r="AL73"/>
          <cell r="AM73"/>
          <cell r="AN73"/>
          <cell r="AO73"/>
          <cell r="AP73"/>
          <cell r="AQ73"/>
          <cell r="AR73"/>
          <cell r="AS73"/>
          <cell r="AT73"/>
          <cell r="AV73"/>
          <cell r="AW73"/>
          <cell r="AX73"/>
          <cell r="AY73"/>
          <cell r="AZ73"/>
          <cell r="BA73"/>
          <cell r="BB73"/>
          <cell r="BC73"/>
          <cell r="BD73"/>
          <cell r="BG73"/>
          <cell r="BH73"/>
          <cell r="BI73"/>
          <cell r="BJ73"/>
          <cell r="BK73"/>
          <cell r="BL73"/>
          <cell r="BM73"/>
          <cell r="BN73"/>
          <cell r="BO73"/>
          <cell r="BP73"/>
          <cell r="BQ73"/>
          <cell r="BT73"/>
          <cell r="BU73"/>
          <cell r="BW73"/>
          <cell r="BX73"/>
          <cell r="BY73"/>
          <cell r="BZ73"/>
          <cell r="CA73"/>
          <cell r="CB73"/>
          <cell r="CD73"/>
          <cell r="CG73"/>
          <cell r="CH73"/>
          <cell r="CI73"/>
          <cell r="CJ73"/>
          <cell r="CK73"/>
          <cell r="CL73"/>
          <cell r="CM73"/>
          <cell r="CN73"/>
          <cell r="CO73"/>
          <cell r="CP73"/>
          <cell r="CQ73"/>
          <cell r="CR73"/>
          <cell r="CS73"/>
          <cell r="CT73"/>
          <cell r="CU73"/>
          <cell r="CV73"/>
          <cell r="CW73"/>
          <cell r="CX73"/>
          <cell r="CY73"/>
          <cell r="CZ73"/>
          <cell r="DA73"/>
          <cell r="DB73"/>
          <cell r="DC73"/>
          <cell r="DD73"/>
          <cell r="DE73"/>
          <cell r="DF73"/>
          <cell r="DG73"/>
          <cell r="DH73"/>
          <cell r="DI73"/>
          <cell r="DJ73"/>
          <cell r="DK73"/>
          <cell r="DL73"/>
          <cell r="DM73"/>
          <cell r="DN73"/>
          <cell r="DO73"/>
          <cell r="DP73"/>
          <cell r="DQ73"/>
          <cell r="DR73"/>
          <cell r="DS73"/>
          <cell r="DT73"/>
          <cell r="DU73"/>
          <cell r="DV73"/>
          <cell r="DW73"/>
          <cell r="DX73"/>
          <cell r="DY73"/>
          <cell r="DZ73"/>
          <cell r="EA73"/>
          <cell r="EB73"/>
          <cell r="EC73"/>
          <cell r="ED73"/>
          <cell r="EE73"/>
          <cell r="EF73"/>
          <cell r="EG73"/>
          <cell r="EH73"/>
          <cell r="EI73"/>
          <cell r="EJ73"/>
          <cell r="EK73"/>
          <cell r="EL73"/>
          <cell r="EM73"/>
        </row>
        <row r="74">
          <cell r="A74" t="str">
            <v>ESRE3</v>
          </cell>
          <cell r="B74">
            <v>74</v>
          </cell>
          <cell r="C74"/>
          <cell r="D74"/>
          <cell r="E74"/>
          <cell r="F74"/>
          <cell r="G74"/>
          <cell r="H74"/>
          <cell r="I74"/>
          <cell r="J74"/>
          <cell r="K74"/>
          <cell r="L74"/>
          <cell r="M74"/>
          <cell r="N74"/>
          <cell r="O74"/>
          <cell r="P74"/>
          <cell r="U74"/>
          <cell r="V74"/>
          <cell r="W74"/>
          <cell r="X74"/>
          <cell r="Y74"/>
          <cell r="Z74"/>
          <cell r="AA74"/>
          <cell r="AB74"/>
          <cell r="AC74"/>
          <cell r="AH74"/>
          <cell r="AI74"/>
          <cell r="AJ74"/>
          <cell r="AK74"/>
          <cell r="AL74"/>
          <cell r="AM74"/>
          <cell r="AN74"/>
          <cell r="AO74"/>
          <cell r="AP74"/>
          <cell r="AQ74"/>
          <cell r="AR74"/>
          <cell r="AS74"/>
          <cell r="AT74"/>
          <cell r="AU74"/>
          <cell r="AV74"/>
          <cell r="AW74"/>
          <cell r="AX74"/>
          <cell r="BA74"/>
          <cell r="BB74"/>
          <cell r="BC74"/>
          <cell r="BI74"/>
          <cell r="BN74"/>
          <cell r="CA74"/>
          <cell r="CI74"/>
          <cell r="CJ74"/>
          <cell r="CK74"/>
          <cell r="CL74"/>
          <cell r="CM74"/>
          <cell r="CN74"/>
          <cell r="CO74"/>
          <cell r="CP74"/>
          <cell r="CQ74"/>
          <cell r="CS74"/>
          <cell r="CX74"/>
          <cell r="CY74"/>
          <cell r="CZ74"/>
          <cell r="DA74"/>
          <cell r="DB74"/>
          <cell r="DC74"/>
          <cell r="DD74"/>
          <cell r="DE74"/>
          <cell r="DF74"/>
          <cell r="DG74"/>
          <cell r="DH74"/>
          <cell r="DI74"/>
          <cell r="DJ74"/>
          <cell r="DK74"/>
          <cell r="DL74"/>
          <cell r="DM74"/>
          <cell r="DN74"/>
          <cell r="DO74"/>
          <cell r="DP74"/>
          <cell r="DQ74"/>
          <cell r="DR74"/>
          <cell r="DS74"/>
          <cell r="DT74"/>
          <cell r="DU74"/>
          <cell r="DV74">
            <v>70</v>
          </cell>
          <cell r="DW74">
            <v>34</v>
          </cell>
          <cell r="DX74">
            <v>40</v>
          </cell>
          <cell r="DY74">
            <v>16</v>
          </cell>
          <cell r="DZ74">
            <v>54</v>
          </cell>
          <cell r="EA74"/>
          <cell r="EB74"/>
          <cell r="EC74"/>
          <cell r="ED74"/>
          <cell r="EE74"/>
          <cell r="EF74"/>
          <cell r="EH74"/>
          <cell r="EI74"/>
          <cell r="EJ74"/>
          <cell r="EK74"/>
          <cell r="EL74"/>
          <cell r="EM74"/>
        </row>
        <row r="75">
          <cell r="A75" t="str">
            <v>ESRR1</v>
          </cell>
          <cell r="B75">
            <v>75</v>
          </cell>
          <cell r="C75"/>
          <cell r="D75"/>
          <cell r="E75"/>
          <cell r="F75"/>
          <cell r="G75"/>
          <cell r="H75"/>
          <cell r="I75"/>
          <cell r="J75"/>
          <cell r="K75"/>
          <cell r="L75"/>
          <cell r="M75"/>
          <cell r="N75"/>
          <cell r="O75"/>
          <cell r="P75"/>
          <cell r="U75"/>
          <cell r="V75"/>
          <cell r="W75"/>
          <cell r="X75"/>
          <cell r="Y75"/>
          <cell r="Z75"/>
          <cell r="AA75"/>
          <cell r="AB75"/>
          <cell r="AC75"/>
          <cell r="AH75"/>
          <cell r="AI75"/>
          <cell r="AJ75"/>
          <cell r="AK75"/>
          <cell r="AL75"/>
          <cell r="AM75"/>
          <cell r="AN75"/>
          <cell r="AO75"/>
          <cell r="AP75"/>
          <cell r="AQ75"/>
          <cell r="AR75"/>
          <cell r="AS75"/>
          <cell r="AT75"/>
          <cell r="AU75"/>
          <cell r="AV75"/>
          <cell r="AW75"/>
          <cell r="AX75"/>
          <cell r="BA75"/>
          <cell r="BB75"/>
          <cell r="BC75"/>
          <cell r="BI75"/>
          <cell r="BN75"/>
          <cell r="CA75"/>
          <cell r="CI75"/>
          <cell r="CJ75"/>
          <cell r="CK75"/>
          <cell r="CL75"/>
          <cell r="CM75"/>
          <cell r="CN75"/>
          <cell r="CO75"/>
          <cell r="CP75"/>
          <cell r="CQ75"/>
          <cell r="CS75"/>
          <cell r="CX75"/>
          <cell r="CY75"/>
          <cell r="CZ75"/>
          <cell r="DA75"/>
          <cell r="DB75"/>
          <cell r="DC75"/>
          <cell r="DD75"/>
          <cell r="DE75"/>
          <cell r="DF75"/>
          <cell r="DG75"/>
          <cell r="DH75"/>
          <cell r="DI75"/>
          <cell r="DJ75"/>
          <cell r="DK75"/>
          <cell r="DL75"/>
          <cell r="DM75"/>
          <cell r="DN75"/>
          <cell r="DO75"/>
          <cell r="DP75"/>
          <cell r="DQ75"/>
          <cell r="DR75"/>
          <cell r="DS75"/>
          <cell r="DT75"/>
          <cell r="DU75"/>
          <cell r="DV75">
            <v>2</v>
          </cell>
          <cell r="DW75">
            <v>5</v>
          </cell>
          <cell r="DX75">
            <v>2</v>
          </cell>
          <cell r="DY75">
            <v>6</v>
          </cell>
          <cell r="DZ75">
            <v>1</v>
          </cell>
          <cell r="EA75"/>
          <cell r="EB75"/>
          <cell r="EC75"/>
          <cell r="ED75"/>
          <cell r="EE75"/>
          <cell r="EF75"/>
          <cell r="EH75"/>
          <cell r="EI75"/>
          <cell r="EJ75"/>
          <cell r="EK75"/>
          <cell r="EL75"/>
          <cell r="EM75"/>
        </row>
        <row r="76">
          <cell r="A76" t="str">
            <v>ESRT1</v>
          </cell>
          <cell r="B76">
            <v>76</v>
          </cell>
          <cell r="C76"/>
          <cell r="D76"/>
          <cell r="E76"/>
          <cell r="F76"/>
          <cell r="G76"/>
          <cell r="H76"/>
          <cell r="I76"/>
          <cell r="J76"/>
          <cell r="K76"/>
          <cell r="L76"/>
          <cell r="M76"/>
          <cell r="N76"/>
          <cell r="O76"/>
          <cell r="P76"/>
          <cell r="U76"/>
          <cell r="V76"/>
          <cell r="W76"/>
          <cell r="X76"/>
          <cell r="Y76"/>
          <cell r="Z76"/>
          <cell r="AA76"/>
          <cell r="AB76"/>
          <cell r="AC76"/>
          <cell r="AH76"/>
          <cell r="AI76"/>
          <cell r="AJ76"/>
          <cell r="AK76"/>
          <cell r="AL76"/>
          <cell r="AM76"/>
          <cell r="AN76"/>
          <cell r="AO76"/>
          <cell r="AP76"/>
          <cell r="AQ76"/>
          <cell r="AR76"/>
          <cell r="AS76"/>
          <cell r="AT76"/>
          <cell r="AU76"/>
          <cell r="AV76"/>
          <cell r="AW76"/>
          <cell r="AX76"/>
          <cell r="BA76"/>
          <cell r="BB76"/>
          <cell r="BC76"/>
          <cell r="BI76"/>
          <cell r="BN76"/>
          <cell r="BV76"/>
          <cell r="CA76"/>
          <cell r="CI76"/>
          <cell r="CJ76"/>
          <cell r="CK76"/>
          <cell r="CL76"/>
          <cell r="CM76"/>
          <cell r="CN76"/>
          <cell r="CO76"/>
          <cell r="CP76"/>
          <cell r="CQ76"/>
          <cell r="CS76"/>
          <cell r="CX76"/>
          <cell r="CY76"/>
          <cell r="CZ76"/>
          <cell r="DA76"/>
          <cell r="DB76"/>
          <cell r="DC76"/>
          <cell r="DD76"/>
          <cell r="DE76"/>
          <cell r="DF76"/>
          <cell r="DG76"/>
          <cell r="DH76"/>
          <cell r="DI76"/>
          <cell r="DJ76"/>
          <cell r="DK76"/>
          <cell r="DL76"/>
          <cell r="DM76"/>
          <cell r="DN76"/>
          <cell r="DO76"/>
          <cell r="DP76"/>
          <cell r="DQ76"/>
          <cell r="DR76"/>
          <cell r="DS76"/>
          <cell r="DT76"/>
          <cell r="DU76"/>
          <cell r="DV76">
            <v>9</v>
          </cell>
          <cell r="DW76">
            <v>7</v>
          </cell>
          <cell r="DX76"/>
          <cell r="DY76"/>
          <cell r="DZ76"/>
          <cell r="EA76"/>
          <cell r="EB76"/>
          <cell r="EC76"/>
          <cell r="ED76"/>
          <cell r="EE76"/>
          <cell r="EF76"/>
          <cell r="EH76"/>
          <cell r="EI76"/>
          <cell r="EJ76"/>
          <cell r="EK76"/>
          <cell r="EL76"/>
          <cell r="EM76"/>
        </row>
        <row r="77">
          <cell r="A77" t="str">
            <v>ENMV1</v>
          </cell>
          <cell r="B77">
            <v>77</v>
          </cell>
          <cell r="C77"/>
          <cell r="D77"/>
          <cell r="E77"/>
          <cell r="F77"/>
          <cell r="G77"/>
          <cell r="H77"/>
          <cell r="I77"/>
          <cell r="J77"/>
          <cell r="K77"/>
          <cell r="L77"/>
          <cell r="M77"/>
          <cell r="N77"/>
          <cell r="O77"/>
          <cell r="P77"/>
          <cell r="U77"/>
          <cell r="V77"/>
          <cell r="W77"/>
          <cell r="X77"/>
          <cell r="Y77"/>
          <cell r="Z77"/>
          <cell r="AA77"/>
          <cell r="AB77"/>
          <cell r="AC77"/>
          <cell r="AH77"/>
          <cell r="AI77"/>
          <cell r="AJ77"/>
          <cell r="AK77"/>
          <cell r="AL77"/>
          <cell r="AM77"/>
          <cell r="AN77"/>
          <cell r="AO77"/>
          <cell r="AP77"/>
          <cell r="AQ77"/>
          <cell r="AR77"/>
          <cell r="AS77"/>
          <cell r="AT77"/>
          <cell r="AU77"/>
          <cell r="AV77"/>
          <cell r="AW77"/>
          <cell r="AX77"/>
          <cell r="BA77"/>
          <cell r="BB77"/>
          <cell r="BC77"/>
          <cell r="BI77"/>
          <cell r="BN77"/>
          <cell r="BV77"/>
          <cell r="CA77"/>
          <cell r="CI77"/>
          <cell r="CJ77"/>
          <cell r="CK77"/>
          <cell r="CL77"/>
          <cell r="CM77"/>
          <cell r="CN77"/>
          <cell r="CO77"/>
          <cell r="CP77"/>
          <cell r="CQ77"/>
          <cell r="CS77"/>
          <cell r="CX77"/>
          <cell r="CY77"/>
          <cell r="CZ77"/>
          <cell r="DA77"/>
          <cell r="DB77"/>
          <cell r="DC77"/>
          <cell r="DD77"/>
          <cell r="DE77"/>
          <cell r="DF77"/>
          <cell r="DG77"/>
          <cell r="DH77"/>
          <cell r="DI77"/>
          <cell r="DJ77"/>
          <cell r="DK77"/>
          <cell r="DL77"/>
          <cell r="DM77"/>
          <cell r="DN77"/>
          <cell r="DO77"/>
          <cell r="DP77"/>
          <cell r="DQ77"/>
          <cell r="DR77"/>
          <cell r="DS77"/>
          <cell r="DT77"/>
          <cell r="DU77"/>
          <cell r="DV77">
            <v>42600</v>
          </cell>
          <cell r="DW77">
            <v>41200</v>
          </cell>
          <cell r="DX77">
            <v>41200</v>
          </cell>
          <cell r="DY77">
            <v>41200</v>
          </cell>
          <cell r="DZ77">
            <v>41200</v>
          </cell>
          <cell r="EA77"/>
          <cell r="EB77"/>
          <cell r="EC77"/>
          <cell r="ED77"/>
          <cell r="EE77"/>
          <cell r="EF77"/>
          <cell r="EH77"/>
          <cell r="EI77"/>
          <cell r="EJ77"/>
          <cell r="EK77"/>
          <cell r="EL77"/>
          <cell r="EM77"/>
        </row>
        <row r="78">
          <cell r="A78" t="str">
            <v>ENMV2</v>
          </cell>
          <cell r="B78">
            <v>78</v>
          </cell>
          <cell r="C78"/>
          <cell r="D78"/>
          <cell r="E78"/>
          <cell r="F78"/>
          <cell r="G78"/>
          <cell r="H78"/>
          <cell r="I78"/>
          <cell r="J78"/>
          <cell r="K78"/>
          <cell r="L78"/>
          <cell r="M78"/>
          <cell r="N78"/>
          <cell r="O78"/>
          <cell r="P78"/>
          <cell r="U78"/>
          <cell r="V78"/>
          <cell r="W78"/>
          <cell r="X78"/>
          <cell r="Y78"/>
          <cell r="Z78"/>
          <cell r="AA78"/>
          <cell r="AB78"/>
          <cell r="AC78"/>
          <cell r="AH78"/>
          <cell r="AI78"/>
          <cell r="AJ78"/>
          <cell r="AK78"/>
          <cell r="AL78"/>
          <cell r="AM78"/>
          <cell r="AN78"/>
          <cell r="AO78"/>
          <cell r="AP78"/>
          <cell r="AQ78"/>
          <cell r="AR78"/>
          <cell r="AS78"/>
          <cell r="AT78"/>
          <cell r="AU78"/>
          <cell r="AV78"/>
          <cell r="AW78"/>
          <cell r="AX78"/>
          <cell r="BA78"/>
          <cell r="BB78"/>
          <cell r="BC78"/>
          <cell r="BI78"/>
          <cell r="BN78"/>
          <cell r="BV78"/>
          <cell r="CA78"/>
          <cell r="CI78"/>
          <cell r="CJ78"/>
          <cell r="CK78"/>
          <cell r="CL78"/>
          <cell r="CM78"/>
          <cell r="CN78"/>
          <cell r="CO78"/>
          <cell r="CP78"/>
          <cell r="CQ78"/>
          <cell r="CS78"/>
          <cell r="CX78"/>
          <cell r="CY78"/>
          <cell r="CZ78"/>
          <cell r="DA78"/>
          <cell r="DB78"/>
          <cell r="DC78"/>
          <cell r="DD78"/>
          <cell r="DE78"/>
          <cell r="DF78"/>
          <cell r="DG78"/>
          <cell r="DH78"/>
          <cell r="DI78"/>
          <cell r="DJ78"/>
          <cell r="DK78"/>
          <cell r="DL78"/>
          <cell r="DM78"/>
          <cell r="DN78"/>
          <cell r="DO78"/>
          <cell r="DP78"/>
          <cell r="DQ78"/>
          <cell r="DR78"/>
          <cell r="DS78"/>
          <cell r="DT78"/>
          <cell r="DU78"/>
          <cell r="DV78">
            <v>4</v>
          </cell>
          <cell r="DW78">
            <v>5</v>
          </cell>
          <cell r="DX78">
            <v>5</v>
          </cell>
          <cell r="DY78">
            <v>5</v>
          </cell>
          <cell r="DZ78">
            <v>5</v>
          </cell>
          <cell r="EA78"/>
          <cell r="EB78"/>
          <cell r="EC78"/>
          <cell r="ED78"/>
          <cell r="EE78"/>
          <cell r="EF78"/>
          <cell r="EH78"/>
          <cell r="EI78"/>
          <cell r="EJ78"/>
          <cell r="EK78"/>
          <cell r="EL78"/>
          <cell r="EM78"/>
        </row>
        <row r="79">
          <cell r="A79" t="str">
            <v>ENMV3</v>
          </cell>
          <cell r="B79">
            <v>79</v>
          </cell>
          <cell r="C79"/>
          <cell r="D79"/>
          <cell r="E79"/>
          <cell r="F79"/>
          <cell r="G79"/>
          <cell r="H79"/>
          <cell r="I79"/>
          <cell r="J79"/>
          <cell r="K79"/>
          <cell r="L79"/>
          <cell r="M79"/>
          <cell r="N79"/>
          <cell r="O79"/>
          <cell r="P79"/>
          <cell r="U79"/>
          <cell r="V79"/>
          <cell r="W79"/>
          <cell r="X79"/>
          <cell r="Y79"/>
          <cell r="Z79"/>
          <cell r="AA79"/>
          <cell r="AB79"/>
          <cell r="AC79"/>
          <cell r="AH79"/>
          <cell r="AI79"/>
          <cell r="AJ79"/>
          <cell r="AK79"/>
          <cell r="AL79"/>
          <cell r="AM79"/>
          <cell r="AN79"/>
          <cell r="AO79"/>
          <cell r="AP79"/>
          <cell r="AQ79"/>
          <cell r="AR79"/>
          <cell r="AS79"/>
          <cell r="AT79"/>
          <cell r="AU79"/>
          <cell r="AV79"/>
          <cell r="AW79"/>
          <cell r="AX79"/>
          <cell r="BA79"/>
          <cell r="BB79"/>
          <cell r="BC79"/>
          <cell r="BI79"/>
          <cell r="BN79"/>
          <cell r="BV79"/>
          <cell r="CA79"/>
          <cell r="CI79"/>
          <cell r="CJ79"/>
          <cell r="CK79"/>
          <cell r="CL79"/>
          <cell r="CM79"/>
          <cell r="CN79"/>
          <cell r="CO79"/>
          <cell r="CP79"/>
          <cell r="CQ79"/>
          <cell r="CS79"/>
          <cell r="CX79"/>
          <cell r="CY79"/>
          <cell r="CZ79"/>
          <cell r="DA79"/>
          <cell r="DB79"/>
          <cell r="DC79"/>
          <cell r="DD79"/>
          <cell r="DE79"/>
          <cell r="DF79"/>
          <cell r="DG79"/>
          <cell r="DH79"/>
          <cell r="DI79"/>
          <cell r="DJ79"/>
          <cell r="DK79"/>
          <cell r="DL79"/>
          <cell r="DM79"/>
          <cell r="DN79"/>
          <cell r="DO79"/>
          <cell r="DP79"/>
          <cell r="DQ79"/>
          <cell r="DR79"/>
          <cell r="DS79"/>
          <cell r="DT79"/>
          <cell r="DU79"/>
          <cell r="DV79">
            <v>134</v>
          </cell>
          <cell r="DW79">
            <v>134</v>
          </cell>
          <cell r="DX79">
            <v>134</v>
          </cell>
          <cell r="DY79">
            <v>134</v>
          </cell>
          <cell r="DZ79">
            <v>134</v>
          </cell>
          <cell r="EA79"/>
          <cell r="EB79"/>
          <cell r="EC79"/>
          <cell r="ED79"/>
          <cell r="EE79"/>
          <cell r="EF79"/>
          <cell r="EH79"/>
          <cell r="EI79"/>
          <cell r="EJ79"/>
          <cell r="EK79"/>
          <cell r="EL79"/>
          <cell r="EM79"/>
        </row>
        <row r="80">
          <cell r="A80" t="str">
            <v/>
          </cell>
          <cell r="B80">
            <v>80</v>
          </cell>
          <cell r="C80"/>
          <cell r="D80"/>
          <cell r="E80"/>
          <cell r="F80"/>
          <cell r="G80"/>
          <cell r="H80"/>
          <cell r="I80"/>
          <cell r="J80"/>
          <cell r="K80"/>
          <cell r="L80"/>
          <cell r="M80"/>
          <cell r="N80"/>
          <cell r="O80"/>
          <cell r="P80"/>
          <cell r="U80"/>
          <cell r="V80"/>
          <cell r="W80"/>
          <cell r="X80"/>
          <cell r="Y80"/>
          <cell r="Z80"/>
          <cell r="AA80"/>
          <cell r="AB80"/>
          <cell r="AC80"/>
          <cell r="AH80"/>
          <cell r="AI80"/>
          <cell r="AJ80"/>
          <cell r="AK80"/>
          <cell r="AL80"/>
          <cell r="AM80"/>
          <cell r="AN80"/>
          <cell r="AO80"/>
          <cell r="AP80"/>
          <cell r="AQ80"/>
          <cell r="AR80"/>
          <cell r="AS80"/>
          <cell r="AT80"/>
          <cell r="AU80"/>
          <cell r="AV80"/>
          <cell r="AW80"/>
          <cell r="AX80"/>
          <cell r="BA80"/>
          <cell r="BB80"/>
          <cell r="BC80"/>
          <cell r="BI80"/>
          <cell r="BN80"/>
          <cell r="BV80"/>
          <cell r="CA80"/>
          <cell r="CI80"/>
          <cell r="CJ80"/>
          <cell r="CK80"/>
          <cell r="CL80"/>
          <cell r="CM80"/>
          <cell r="CN80"/>
          <cell r="CO80"/>
          <cell r="CP80"/>
          <cell r="CQ80"/>
          <cell r="CS80"/>
          <cell r="CX80"/>
          <cell r="CY80"/>
          <cell r="CZ80"/>
          <cell r="DA80"/>
          <cell r="DB80"/>
          <cell r="DC80"/>
          <cell r="DD80"/>
          <cell r="DE80"/>
          <cell r="DF80"/>
          <cell r="DG80"/>
          <cell r="DH80"/>
          <cell r="DI80"/>
          <cell r="DJ80"/>
          <cell r="DK80"/>
          <cell r="DL80"/>
          <cell r="DM80"/>
          <cell r="DN80"/>
          <cell r="DO80"/>
          <cell r="DP80"/>
          <cell r="DQ80"/>
          <cell r="DR80"/>
          <cell r="DS80"/>
          <cell r="DT80"/>
          <cell r="DU80"/>
          <cell r="DV80"/>
          <cell r="DW80"/>
          <cell r="DX80"/>
          <cell r="DY80"/>
          <cell r="DZ80"/>
          <cell r="EA80"/>
          <cell r="EB80"/>
          <cell r="EC80"/>
          <cell r="ED80"/>
          <cell r="EE80"/>
          <cell r="EF80"/>
          <cell r="EH80"/>
          <cell r="EI80"/>
          <cell r="EJ80"/>
          <cell r="EK80"/>
          <cell r="EL80"/>
          <cell r="EM80"/>
        </row>
        <row r="81">
          <cell r="A81" t="str">
            <v>ESDE1</v>
          </cell>
          <cell r="B81">
            <v>81</v>
          </cell>
          <cell r="C81"/>
          <cell r="D81"/>
          <cell r="E81"/>
          <cell r="F81"/>
          <cell r="G81"/>
          <cell r="H81"/>
          <cell r="I81"/>
          <cell r="J81"/>
          <cell r="K81"/>
          <cell r="L81"/>
          <cell r="M81"/>
          <cell r="N81"/>
          <cell r="O81"/>
          <cell r="P81"/>
          <cell r="U81"/>
          <cell r="V81"/>
          <cell r="W81"/>
          <cell r="X81"/>
          <cell r="Y81"/>
          <cell r="Z81"/>
          <cell r="AA81"/>
          <cell r="AB81"/>
          <cell r="AC81"/>
          <cell r="AH81"/>
          <cell r="AI81"/>
          <cell r="AJ81"/>
          <cell r="AK81"/>
          <cell r="AL81"/>
          <cell r="AM81"/>
          <cell r="AN81"/>
          <cell r="AO81"/>
          <cell r="AP81"/>
          <cell r="AQ81"/>
          <cell r="AR81"/>
          <cell r="AS81"/>
          <cell r="AT81"/>
          <cell r="AU81"/>
          <cell r="AV81"/>
          <cell r="AW81"/>
          <cell r="AX81"/>
          <cell r="BA81"/>
          <cell r="BB81"/>
          <cell r="BC81"/>
          <cell r="BI81"/>
          <cell r="BN81"/>
          <cell r="BV81"/>
          <cell r="CA81"/>
          <cell r="CI81"/>
          <cell r="CJ81"/>
          <cell r="CK81"/>
          <cell r="CL81"/>
          <cell r="CM81"/>
          <cell r="CN81"/>
          <cell r="CO81"/>
          <cell r="CP81"/>
          <cell r="CQ81"/>
          <cell r="CS81"/>
          <cell r="CX81"/>
          <cell r="CY81"/>
          <cell r="CZ81"/>
          <cell r="DA81"/>
          <cell r="DB81"/>
          <cell r="DC81"/>
          <cell r="DD81"/>
          <cell r="DE81"/>
          <cell r="DF81"/>
          <cell r="DG81"/>
          <cell r="DH81"/>
          <cell r="DI81"/>
          <cell r="DJ81"/>
          <cell r="DK81"/>
          <cell r="DL81"/>
          <cell r="DM81"/>
          <cell r="DN81"/>
          <cell r="DO81"/>
          <cell r="DP81"/>
          <cell r="DQ81"/>
          <cell r="DR81"/>
          <cell r="DS81"/>
          <cell r="DT81"/>
          <cell r="DU81"/>
          <cell r="DV81">
            <v>3</v>
          </cell>
          <cell r="DW81">
            <v>4</v>
          </cell>
          <cell r="DX81">
            <v>4</v>
          </cell>
          <cell r="DY81">
            <v>4</v>
          </cell>
          <cell r="DZ81">
            <v>4</v>
          </cell>
          <cell r="EA81"/>
          <cell r="EB81"/>
          <cell r="EC81"/>
          <cell r="ED81"/>
          <cell r="EE81"/>
          <cell r="EF81"/>
          <cell r="EH81"/>
          <cell r="EI81"/>
          <cell r="EJ81"/>
          <cell r="EK81"/>
          <cell r="EL81"/>
          <cell r="EM81"/>
        </row>
        <row r="82">
          <cell r="A82" t="str">
            <v>ESDE2</v>
          </cell>
          <cell r="B82">
            <v>82</v>
          </cell>
          <cell r="C82"/>
          <cell r="D82"/>
          <cell r="E82"/>
          <cell r="F82"/>
          <cell r="G82"/>
          <cell r="H82"/>
          <cell r="I82"/>
          <cell r="J82"/>
          <cell r="K82"/>
          <cell r="L82"/>
          <cell r="M82"/>
          <cell r="N82"/>
          <cell r="O82"/>
          <cell r="P82"/>
          <cell r="U82"/>
          <cell r="V82"/>
          <cell r="W82"/>
          <cell r="X82"/>
          <cell r="Y82"/>
          <cell r="Z82"/>
          <cell r="AA82"/>
          <cell r="AB82"/>
          <cell r="AC82"/>
          <cell r="AH82"/>
          <cell r="AI82"/>
          <cell r="AJ82"/>
          <cell r="AK82"/>
          <cell r="AL82"/>
          <cell r="AM82"/>
          <cell r="AN82"/>
          <cell r="AO82"/>
          <cell r="AP82"/>
          <cell r="AQ82"/>
          <cell r="AR82"/>
          <cell r="AS82"/>
          <cell r="AT82"/>
          <cell r="AU82"/>
          <cell r="AV82"/>
          <cell r="AW82"/>
          <cell r="AX82"/>
          <cell r="BA82"/>
          <cell r="BB82"/>
          <cell r="BC82"/>
          <cell r="BI82"/>
          <cell r="BN82"/>
          <cell r="BV82"/>
          <cell r="CA82"/>
          <cell r="CI82"/>
          <cell r="CJ82"/>
          <cell r="CK82"/>
          <cell r="CL82"/>
          <cell r="CM82"/>
          <cell r="CN82"/>
          <cell r="CO82"/>
          <cell r="CP82"/>
          <cell r="CQ82"/>
          <cell r="CS82"/>
          <cell r="CX82"/>
          <cell r="CY82"/>
          <cell r="CZ82"/>
          <cell r="DA82"/>
          <cell r="DB82"/>
          <cell r="DC82"/>
          <cell r="DD82"/>
          <cell r="DE82"/>
          <cell r="DF82"/>
          <cell r="DG82"/>
          <cell r="DH82"/>
          <cell r="DI82"/>
          <cell r="DJ82"/>
          <cell r="DK82"/>
          <cell r="DL82"/>
          <cell r="DM82"/>
          <cell r="DN82"/>
          <cell r="DO82"/>
          <cell r="DP82"/>
          <cell r="DQ82"/>
          <cell r="DR82"/>
          <cell r="DS82"/>
          <cell r="DT82"/>
          <cell r="DU82"/>
          <cell r="DV82"/>
          <cell r="DW82"/>
          <cell r="DX82"/>
          <cell r="DY82"/>
          <cell r="DZ82"/>
          <cell r="EA82"/>
          <cell r="EB82"/>
          <cell r="EC82"/>
          <cell r="ED82"/>
          <cell r="EE82"/>
          <cell r="EF82"/>
          <cell r="EH82"/>
          <cell r="EI82"/>
          <cell r="EJ82"/>
          <cell r="EK82"/>
          <cell r="EL82"/>
          <cell r="EM82"/>
        </row>
        <row r="83">
          <cell r="A83" t="str">
            <v>ESDE3</v>
          </cell>
          <cell r="B83">
            <v>83</v>
          </cell>
          <cell r="C83"/>
          <cell r="D83"/>
          <cell r="E83"/>
          <cell r="F83"/>
          <cell r="G83"/>
          <cell r="H83"/>
          <cell r="I83"/>
          <cell r="J83"/>
          <cell r="K83"/>
          <cell r="L83"/>
          <cell r="M83"/>
          <cell r="N83"/>
          <cell r="O83"/>
          <cell r="P83"/>
          <cell r="U83"/>
          <cell r="V83"/>
          <cell r="W83"/>
          <cell r="X83"/>
          <cell r="Y83"/>
          <cell r="Z83"/>
          <cell r="AA83"/>
          <cell r="AB83"/>
          <cell r="AC83"/>
          <cell r="AH83"/>
          <cell r="AI83"/>
          <cell r="AJ83"/>
          <cell r="AK83"/>
          <cell r="AL83"/>
          <cell r="AM83"/>
          <cell r="AN83"/>
          <cell r="AO83"/>
          <cell r="AP83"/>
          <cell r="AQ83"/>
          <cell r="AR83"/>
          <cell r="AS83"/>
          <cell r="AT83"/>
          <cell r="AU83"/>
          <cell r="AV83"/>
          <cell r="AW83"/>
          <cell r="AX83"/>
          <cell r="BA83"/>
          <cell r="BB83"/>
          <cell r="BC83"/>
          <cell r="BI83"/>
          <cell r="BN83"/>
          <cell r="BV83"/>
          <cell r="CA83"/>
          <cell r="CI83"/>
          <cell r="CJ83"/>
          <cell r="CK83"/>
          <cell r="CL83"/>
          <cell r="CM83"/>
          <cell r="CN83"/>
          <cell r="CO83"/>
          <cell r="CP83"/>
          <cell r="CQ83"/>
          <cell r="CS83"/>
          <cell r="CX83"/>
          <cell r="CY83"/>
          <cell r="CZ83"/>
          <cell r="DA83"/>
          <cell r="DB83"/>
          <cell r="DC83"/>
          <cell r="DD83"/>
          <cell r="DE83"/>
          <cell r="DF83"/>
          <cell r="DG83"/>
          <cell r="DH83"/>
          <cell r="DI83"/>
          <cell r="DJ83"/>
          <cell r="DK83"/>
          <cell r="DL83"/>
          <cell r="DM83"/>
          <cell r="DN83"/>
          <cell r="DO83"/>
          <cell r="DP83"/>
          <cell r="DQ83"/>
          <cell r="DR83"/>
          <cell r="DS83"/>
          <cell r="DT83"/>
          <cell r="DU83"/>
          <cell r="DV83">
            <v>4</v>
          </cell>
          <cell r="DW83">
            <v>30</v>
          </cell>
          <cell r="DX83"/>
          <cell r="DY83">
            <v>16</v>
          </cell>
          <cell r="DZ83"/>
          <cell r="EA83"/>
          <cell r="EB83"/>
          <cell r="EC83"/>
          <cell r="ED83"/>
          <cell r="EE83"/>
          <cell r="EF83"/>
          <cell r="EH83"/>
          <cell r="EI83"/>
          <cell r="EJ83"/>
          <cell r="EK83"/>
          <cell r="EL83"/>
          <cell r="EM83"/>
        </row>
        <row r="84">
          <cell r="A84" t="str">
            <v>ESDR1</v>
          </cell>
          <cell r="B84">
            <v>84</v>
          </cell>
          <cell r="C84"/>
          <cell r="D84"/>
          <cell r="E84"/>
          <cell r="F84"/>
          <cell r="G84"/>
          <cell r="H84"/>
          <cell r="I84"/>
          <cell r="J84"/>
          <cell r="K84"/>
          <cell r="L84"/>
          <cell r="M84"/>
          <cell r="N84"/>
          <cell r="O84"/>
          <cell r="P84"/>
          <cell r="U84"/>
          <cell r="V84"/>
          <cell r="W84"/>
          <cell r="X84"/>
          <cell r="Y84"/>
          <cell r="Z84"/>
          <cell r="AA84"/>
          <cell r="AB84"/>
          <cell r="AC84"/>
          <cell r="AH84"/>
          <cell r="AI84"/>
          <cell r="AJ84"/>
          <cell r="AK84"/>
          <cell r="AL84"/>
          <cell r="AM84"/>
          <cell r="AN84"/>
          <cell r="AO84"/>
          <cell r="AP84"/>
          <cell r="AQ84"/>
          <cell r="AR84"/>
          <cell r="AS84"/>
          <cell r="AT84"/>
          <cell r="AU84"/>
          <cell r="AV84"/>
          <cell r="AW84"/>
          <cell r="AX84"/>
          <cell r="BA84"/>
          <cell r="BB84"/>
          <cell r="BC84"/>
          <cell r="BI84"/>
          <cell r="BN84"/>
          <cell r="BV84"/>
          <cell r="CA84"/>
          <cell r="CI84"/>
          <cell r="CJ84"/>
          <cell r="CK84"/>
          <cell r="CL84"/>
          <cell r="CM84"/>
          <cell r="CN84"/>
          <cell r="CO84"/>
          <cell r="CP84"/>
          <cell r="CQ84"/>
          <cell r="CS84"/>
          <cell r="CX84"/>
          <cell r="CY84"/>
          <cell r="CZ84"/>
          <cell r="DA84"/>
          <cell r="DB84"/>
          <cell r="DC84"/>
          <cell r="DD84"/>
          <cell r="DE84"/>
          <cell r="DF84"/>
          <cell r="DG84"/>
          <cell r="DH84"/>
          <cell r="DI84"/>
          <cell r="DJ84"/>
          <cell r="DK84"/>
          <cell r="DL84"/>
          <cell r="DM84"/>
          <cell r="DN84"/>
          <cell r="DO84"/>
          <cell r="DP84"/>
          <cell r="DQ84"/>
          <cell r="DR84"/>
          <cell r="DS84"/>
          <cell r="DT84"/>
          <cell r="DU84"/>
          <cell r="DV84">
            <v>9</v>
          </cell>
          <cell r="DW84">
            <v>7</v>
          </cell>
          <cell r="DX84">
            <v>3</v>
          </cell>
          <cell r="DY84">
            <v>4</v>
          </cell>
          <cell r="DZ84">
            <v>5</v>
          </cell>
          <cell r="EA84"/>
          <cell r="EB84"/>
          <cell r="EC84"/>
          <cell r="ED84"/>
          <cell r="EE84"/>
          <cell r="EF84"/>
          <cell r="EH84"/>
          <cell r="EI84"/>
          <cell r="EJ84"/>
          <cell r="EK84"/>
          <cell r="EL84"/>
          <cell r="EM84"/>
        </row>
        <row r="85">
          <cell r="A85" t="str">
            <v>ESTB1</v>
          </cell>
          <cell r="B85">
            <v>85</v>
          </cell>
          <cell r="C85"/>
          <cell r="D85"/>
          <cell r="E85"/>
          <cell r="F85"/>
          <cell r="G85"/>
          <cell r="H85"/>
          <cell r="I85"/>
          <cell r="J85"/>
          <cell r="K85"/>
          <cell r="L85"/>
          <cell r="M85"/>
          <cell r="N85"/>
          <cell r="O85"/>
          <cell r="P85"/>
          <cell r="U85"/>
          <cell r="V85"/>
          <cell r="W85"/>
          <cell r="X85"/>
          <cell r="Y85"/>
          <cell r="Z85"/>
          <cell r="AA85"/>
          <cell r="AB85"/>
          <cell r="AC85"/>
          <cell r="AH85"/>
          <cell r="AI85"/>
          <cell r="AJ85"/>
          <cell r="AK85"/>
          <cell r="AL85"/>
          <cell r="AM85"/>
          <cell r="AN85"/>
          <cell r="AO85"/>
          <cell r="AP85"/>
          <cell r="AQ85"/>
          <cell r="AR85"/>
          <cell r="AS85"/>
          <cell r="AT85"/>
          <cell r="AV85"/>
          <cell r="AW85"/>
          <cell r="AX85"/>
          <cell r="BA85"/>
          <cell r="BB85"/>
          <cell r="BC85"/>
          <cell r="BN85"/>
          <cell r="CA85"/>
          <cell r="CI85"/>
          <cell r="CJ85"/>
          <cell r="CK85"/>
          <cell r="CL85"/>
          <cell r="CM85"/>
          <cell r="CN85"/>
          <cell r="CO85"/>
          <cell r="CP85"/>
          <cell r="CQ85"/>
          <cell r="CS85"/>
          <cell r="CX85"/>
          <cell r="CY85"/>
          <cell r="CZ85"/>
          <cell r="DA85"/>
          <cell r="DB85"/>
          <cell r="DC85"/>
          <cell r="DD85"/>
          <cell r="DE85"/>
          <cell r="DF85"/>
          <cell r="DG85"/>
          <cell r="DH85"/>
          <cell r="DI85"/>
          <cell r="DJ85"/>
          <cell r="DK85"/>
          <cell r="DL85"/>
          <cell r="DM85"/>
          <cell r="DN85"/>
          <cell r="DO85"/>
          <cell r="DP85"/>
          <cell r="DQ85"/>
          <cell r="DR85"/>
          <cell r="DS85"/>
          <cell r="DT85"/>
          <cell r="DU85"/>
          <cell r="DV85"/>
          <cell r="DW85"/>
          <cell r="DX85"/>
          <cell r="DY85"/>
          <cell r="DZ85"/>
          <cell r="EA85"/>
          <cell r="EB85"/>
          <cell r="EC85"/>
          <cell r="ED85"/>
          <cell r="EE85"/>
          <cell r="EF85"/>
          <cell r="EH85"/>
          <cell r="EI85"/>
          <cell r="EJ85"/>
          <cell r="EK85"/>
          <cell r="EL85"/>
          <cell r="EM85"/>
        </row>
        <row r="86">
          <cell r="A86" t="str">
            <v>ESTE1</v>
          </cell>
          <cell r="B86">
            <v>86</v>
          </cell>
          <cell r="C86"/>
          <cell r="D86"/>
          <cell r="E86"/>
          <cell r="F86"/>
          <cell r="G86"/>
          <cell r="H86"/>
          <cell r="I86"/>
          <cell r="J86"/>
          <cell r="K86"/>
          <cell r="L86"/>
          <cell r="M86"/>
          <cell r="N86"/>
          <cell r="O86"/>
          <cell r="P86"/>
          <cell r="U86"/>
          <cell r="V86"/>
          <cell r="W86"/>
          <cell r="X86"/>
          <cell r="Y86"/>
          <cell r="Z86"/>
          <cell r="AA86"/>
          <cell r="AB86"/>
          <cell r="AC86"/>
          <cell r="AH86"/>
          <cell r="AI86"/>
          <cell r="AJ86"/>
          <cell r="AK86"/>
          <cell r="AL86"/>
          <cell r="AM86"/>
          <cell r="AN86"/>
          <cell r="AO86"/>
          <cell r="AP86"/>
          <cell r="AQ86"/>
          <cell r="AR86"/>
          <cell r="AS86"/>
          <cell r="AT86"/>
          <cell r="AV86"/>
          <cell r="AW86"/>
          <cell r="AX86"/>
          <cell r="BA86"/>
          <cell r="BB86"/>
          <cell r="BC86"/>
          <cell r="BN86"/>
          <cell r="CA86"/>
          <cell r="CI86"/>
          <cell r="CJ86"/>
          <cell r="CK86"/>
          <cell r="CL86"/>
          <cell r="CM86"/>
          <cell r="CN86"/>
          <cell r="CO86"/>
          <cell r="CP86"/>
          <cell r="CQ86"/>
          <cell r="CS86"/>
          <cell r="CX86"/>
          <cell r="CY86"/>
          <cell r="CZ86"/>
          <cell r="DA86"/>
          <cell r="DB86"/>
          <cell r="DC86"/>
          <cell r="DD86"/>
          <cell r="DE86"/>
          <cell r="DF86"/>
          <cell r="DG86"/>
          <cell r="DH86"/>
          <cell r="DI86"/>
          <cell r="DJ86"/>
          <cell r="DK86"/>
          <cell r="DL86"/>
          <cell r="DM86"/>
          <cell r="DN86"/>
          <cell r="DO86"/>
          <cell r="DP86"/>
          <cell r="DQ86"/>
          <cell r="DR86"/>
          <cell r="DS86"/>
          <cell r="DT86"/>
          <cell r="DU86"/>
          <cell r="DV86">
            <v>115</v>
          </cell>
          <cell r="DW86">
            <v>115</v>
          </cell>
          <cell r="DX86">
            <v>115</v>
          </cell>
          <cell r="DY86">
            <v>115</v>
          </cell>
          <cell r="DZ86">
            <v>115</v>
          </cell>
          <cell r="EA86"/>
          <cell r="EB86"/>
          <cell r="EC86"/>
          <cell r="ED86"/>
          <cell r="EE86"/>
          <cell r="EF86"/>
          <cell r="EH86"/>
          <cell r="EI86"/>
          <cell r="EJ86"/>
          <cell r="EK86"/>
          <cell r="EL86"/>
          <cell r="EM86"/>
        </row>
        <row r="87">
          <cell r="A87" t="str">
            <v>ESTE2</v>
          </cell>
          <cell r="B87">
            <v>87</v>
          </cell>
          <cell r="C87"/>
          <cell r="D87"/>
          <cell r="E87"/>
          <cell r="F87"/>
          <cell r="G87"/>
          <cell r="H87"/>
          <cell r="I87"/>
          <cell r="J87"/>
          <cell r="K87"/>
          <cell r="L87"/>
          <cell r="M87"/>
          <cell r="N87"/>
          <cell r="O87"/>
          <cell r="P87"/>
          <cell r="U87"/>
          <cell r="V87"/>
          <cell r="W87"/>
          <cell r="X87"/>
          <cell r="Y87"/>
          <cell r="Z87"/>
          <cell r="AA87"/>
          <cell r="AB87"/>
          <cell r="AC87"/>
          <cell r="AH87"/>
          <cell r="AI87"/>
          <cell r="AJ87"/>
          <cell r="AK87"/>
          <cell r="AL87"/>
          <cell r="AM87"/>
          <cell r="AN87"/>
          <cell r="AO87"/>
          <cell r="AP87"/>
          <cell r="AQ87"/>
          <cell r="AR87"/>
          <cell r="AS87"/>
          <cell r="AT87"/>
          <cell r="AV87"/>
          <cell r="AW87"/>
          <cell r="AX87"/>
          <cell r="BA87"/>
          <cell r="BB87"/>
          <cell r="BC87"/>
          <cell r="BN87"/>
          <cell r="CA87"/>
          <cell r="CI87"/>
          <cell r="CJ87"/>
          <cell r="CK87"/>
          <cell r="CL87"/>
          <cell r="CM87"/>
          <cell r="CN87"/>
          <cell r="CO87"/>
          <cell r="CP87"/>
          <cell r="CQ87"/>
          <cell r="CS87"/>
          <cell r="CX87"/>
          <cell r="CY87"/>
          <cell r="CZ87"/>
          <cell r="DA87"/>
          <cell r="DB87"/>
          <cell r="DC87"/>
          <cell r="DD87"/>
          <cell r="DE87"/>
          <cell r="DF87"/>
          <cell r="DG87"/>
          <cell r="DH87"/>
          <cell r="DI87"/>
          <cell r="DJ87"/>
          <cell r="DK87"/>
          <cell r="DL87"/>
          <cell r="DM87"/>
          <cell r="DN87"/>
          <cell r="DO87"/>
          <cell r="DP87"/>
          <cell r="DQ87"/>
          <cell r="DR87"/>
          <cell r="DS87"/>
          <cell r="DT87"/>
          <cell r="DU87"/>
          <cell r="DV87">
            <v>216</v>
          </cell>
          <cell r="DW87">
            <v>216</v>
          </cell>
          <cell r="DX87">
            <v>216</v>
          </cell>
          <cell r="DY87">
            <v>216</v>
          </cell>
          <cell r="DZ87">
            <v>216</v>
          </cell>
          <cell r="EA87"/>
          <cell r="EB87"/>
          <cell r="EC87"/>
          <cell r="ED87"/>
          <cell r="EE87"/>
          <cell r="EF87"/>
          <cell r="EH87"/>
          <cell r="EI87"/>
          <cell r="EJ87"/>
          <cell r="EK87"/>
          <cell r="EL87"/>
          <cell r="EM87"/>
        </row>
        <row r="88">
          <cell r="A88" t="str">
            <v>ESTE3</v>
          </cell>
          <cell r="B88">
            <v>88</v>
          </cell>
          <cell r="C88"/>
          <cell r="D88"/>
          <cell r="E88"/>
          <cell r="F88"/>
          <cell r="G88"/>
          <cell r="H88"/>
          <cell r="I88"/>
          <cell r="J88"/>
          <cell r="K88"/>
          <cell r="L88"/>
          <cell r="M88"/>
          <cell r="N88"/>
          <cell r="O88"/>
          <cell r="P88"/>
          <cell r="U88"/>
          <cell r="V88"/>
          <cell r="W88"/>
          <cell r="X88"/>
          <cell r="Y88"/>
          <cell r="Z88"/>
          <cell r="AA88"/>
          <cell r="AB88"/>
          <cell r="AC88"/>
          <cell r="AH88"/>
          <cell r="AI88"/>
          <cell r="AJ88"/>
          <cell r="AK88"/>
          <cell r="AL88"/>
          <cell r="AM88"/>
          <cell r="AN88"/>
          <cell r="AO88"/>
          <cell r="AP88"/>
          <cell r="AQ88"/>
          <cell r="AR88"/>
          <cell r="AS88"/>
          <cell r="AT88"/>
          <cell r="AV88"/>
          <cell r="AW88"/>
          <cell r="AX88"/>
          <cell r="BA88"/>
          <cell r="BB88"/>
          <cell r="BC88"/>
          <cell r="BN88"/>
          <cell r="CA88"/>
          <cell r="CI88"/>
          <cell r="CJ88"/>
          <cell r="CK88"/>
          <cell r="CL88"/>
          <cell r="CM88"/>
          <cell r="CN88"/>
          <cell r="CO88"/>
          <cell r="CP88"/>
          <cell r="CQ88"/>
          <cell r="CS88"/>
          <cell r="CX88"/>
          <cell r="CY88"/>
          <cell r="CZ88"/>
          <cell r="DA88"/>
          <cell r="DB88"/>
          <cell r="DC88"/>
          <cell r="DD88"/>
          <cell r="DE88"/>
          <cell r="DF88"/>
          <cell r="DG88"/>
          <cell r="DH88"/>
          <cell r="DI88"/>
          <cell r="DJ88"/>
          <cell r="DK88"/>
          <cell r="DL88"/>
          <cell r="DM88"/>
          <cell r="DN88"/>
          <cell r="DO88"/>
          <cell r="DP88"/>
          <cell r="DQ88"/>
          <cell r="DR88"/>
          <cell r="DS88"/>
          <cell r="DT88"/>
          <cell r="DU88"/>
          <cell r="DV88">
            <v>67</v>
          </cell>
          <cell r="DW88">
            <v>67</v>
          </cell>
          <cell r="DX88">
            <v>67</v>
          </cell>
          <cell r="DY88">
            <v>67</v>
          </cell>
          <cell r="DZ88">
            <v>67</v>
          </cell>
          <cell r="EA88"/>
          <cell r="EB88"/>
          <cell r="EC88"/>
          <cell r="ED88"/>
          <cell r="EE88"/>
          <cell r="EF88"/>
          <cell r="EH88"/>
          <cell r="EI88"/>
          <cell r="EJ88"/>
          <cell r="EK88"/>
          <cell r="EL88"/>
          <cell r="EM88"/>
        </row>
        <row r="89">
          <cell r="A89" t="str">
            <v>ESTE4</v>
          </cell>
          <cell r="B89">
            <v>89</v>
          </cell>
          <cell r="C89"/>
          <cell r="D89"/>
          <cell r="E89"/>
          <cell r="F89"/>
          <cell r="G89"/>
          <cell r="H89"/>
          <cell r="I89"/>
          <cell r="J89"/>
          <cell r="K89"/>
          <cell r="L89"/>
          <cell r="M89"/>
          <cell r="N89"/>
          <cell r="O89"/>
          <cell r="P89"/>
          <cell r="U89"/>
          <cell r="V89"/>
          <cell r="W89"/>
          <cell r="X89"/>
          <cell r="Y89"/>
          <cell r="Z89"/>
          <cell r="AA89"/>
          <cell r="AB89"/>
          <cell r="AC89"/>
          <cell r="AH89"/>
          <cell r="AI89"/>
          <cell r="AJ89"/>
          <cell r="AK89"/>
          <cell r="AL89"/>
          <cell r="AM89"/>
          <cell r="AN89"/>
          <cell r="AO89"/>
          <cell r="AP89"/>
          <cell r="AQ89"/>
          <cell r="AR89"/>
          <cell r="AS89"/>
          <cell r="AT89"/>
          <cell r="AV89"/>
          <cell r="AW89"/>
          <cell r="AX89"/>
          <cell r="BA89"/>
          <cell r="BB89"/>
          <cell r="BC89"/>
          <cell r="BN89"/>
          <cell r="CA89"/>
          <cell r="CI89"/>
          <cell r="CJ89"/>
          <cell r="CK89"/>
          <cell r="CL89"/>
          <cell r="CM89"/>
          <cell r="CN89"/>
          <cell r="CO89"/>
          <cell r="CP89"/>
          <cell r="CQ89"/>
          <cell r="CS89"/>
          <cell r="CX89"/>
          <cell r="CY89"/>
          <cell r="CZ89"/>
          <cell r="DA89"/>
          <cell r="DB89"/>
          <cell r="DC89"/>
          <cell r="DD89"/>
          <cell r="DE89"/>
          <cell r="DF89"/>
          <cell r="DG89"/>
          <cell r="DH89"/>
          <cell r="DI89"/>
          <cell r="DJ89"/>
          <cell r="DK89"/>
          <cell r="DL89"/>
          <cell r="DM89"/>
          <cell r="DN89"/>
          <cell r="DO89"/>
          <cell r="DP89"/>
          <cell r="DQ89"/>
          <cell r="DR89"/>
          <cell r="DS89"/>
          <cell r="DT89"/>
          <cell r="DU89"/>
          <cell r="DV89">
            <v>5</v>
          </cell>
          <cell r="DW89">
            <v>5</v>
          </cell>
          <cell r="DX89">
            <v>5</v>
          </cell>
          <cell r="DY89">
            <v>5</v>
          </cell>
          <cell r="DZ89">
            <v>5</v>
          </cell>
          <cell r="EA89"/>
          <cell r="EB89"/>
          <cell r="EC89"/>
          <cell r="ED89"/>
          <cell r="EE89"/>
          <cell r="EF89"/>
          <cell r="EH89"/>
          <cell r="EI89"/>
          <cell r="EJ89"/>
          <cell r="EK89"/>
          <cell r="EL89"/>
          <cell r="EM89"/>
        </row>
        <row r="90">
          <cell r="A90" t="str">
            <v>EMMM1</v>
          </cell>
          <cell r="B90">
            <v>90</v>
          </cell>
          <cell r="C90"/>
          <cell r="D90"/>
          <cell r="E90"/>
          <cell r="F90"/>
          <cell r="G90"/>
          <cell r="H90"/>
          <cell r="I90"/>
          <cell r="J90"/>
          <cell r="K90"/>
          <cell r="L90"/>
          <cell r="M90"/>
          <cell r="N90"/>
          <cell r="O90"/>
          <cell r="P90"/>
          <cell r="U90"/>
          <cell r="V90"/>
          <cell r="W90"/>
          <cell r="X90"/>
          <cell r="Y90"/>
          <cell r="Z90"/>
          <cell r="AA90"/>
          <cell r="AB90"/>
          <cell r="AC90"/>
          <cell r="AH90"/>
          <cell r="AI90"/>
          <cell r="AJ90"/>
          <cell r="AK90"/>
          <cell r="AL90"/>
          <cell r="AM90"/>
          <cell r="AN90"/>
          <cell r="AO90"/>
          <cell r="AP90"/>
          <cell r="AQ90"/>
          <cell r="AR90"/>
          <cell r="AS90"/>
          <cell r="AT90"/>
          <cell r="AU90"/>
          <cell r="AV90"/>
          <cell r="AW90"/>
          <cell r="AX90"/>
          <cell r="BA90"/>
          <cell r="BB90"/>
          <cell r="BC90"/>
          <cell r="BI90"/>
          <cell r="BN90"/>
          <cell r="BV90"/>
          <cell r="CA90"/>
          <cell r="CI90"/>
          <cell r="CJ90"/>
          <cell r="CK90"/>
          <cell r="CL90"/>
          <cell r="CM90"/>
          <cell r="CN90"/>
          <cell r="CO90"/>
          <cell r="CP90"/>
          <cell r="CQ90"/>
          <cell r="CS90"/>
          <cell r="CX90"/>
          <cell r="CY90"/>
          <cell r="CZ90"/>
          <cell r="DA90"/>
          <cell r="DB90"/>
          <cell r="DC90"/>
          <cell r="DD90"/>
          <cell r="DE90"/>
          <cell r="DF90"/>
          <cell r="DG90"/>
          <cell r="DH90"/>
          <cell r="DI90"/>
          <cell r="DJ90"/>
          <cell r="DK90"/>
          <cell r="DL90"/>
          <cell r="DM90"/>
          <cell r="DN90"/>
          <cell r="DO90"/>
          <cell r="DP90"/>
          <cell r="DQ90"/>
          <cell r="DR90"/>
          <cell r="DS90"/>
          <cell r="DT90"/>
          <cell r="DU90"/>
          <cell r="DV90"/>
          <cell r="DW90"/>
          <cell r="DX90"/>
          <cell r="DY90"/>
          <cell r="DZ90"/>
          <cell r="EA90"/>
          <cell r="EB90"/>
          <cell r="EC90"/>
          <cell r="ED90"/>
          <cell r="EE90"/>
          <cell r="EF90"/>
          <cell r="EH90"/>
          <cell r="EI90"/>
          <cell r="EJ90"/>
          <cell r="EK90"/>
          <cell r="EL90"/>
          <cell r="EM90"/>
        </row>
        <row r="91">
          <cell r="A91" t="str">
            <v/>
          </cell>
          <cell r="B91">
            <v>91</v>
          </cell>
          <cell r="C91"/>
          <cell r="D91"/>
          <cell r="E91"/>
          <cell r="F91"/>
          <cell r="G91"/>
          <cell r="H91"/>
          <cell r="I91"/>
          <cell r="J91"/>
          <cell r="K91"/>
          <cell r="L91"/>
          <cell r="M91"/>
          <cell r="N91"/>
          <cell r="O91"/>
          <cell r="P91"/>
          <cell r="U91"/>
          <cell r="V91"/>
          <cell r="W91"/>
          <cell r="X91"/>
          <cell r="Y91"/>
          <cell r="Z91"/>
          <cell r="AA91"/>
          <cell r="AB91"/>
          <cell r="AC91"/>
          <cell r="AH91"/>
          <cell r="AI91"/>
          <cell r="AJ91"/>
          <cell r="AK91"/>
          <cell r="AL91"/>
          <cell r="AM91"/>
          <cell r="AN91"/>
          <cell r="AO91"/>
          <cell r="AP91"/>
          <cell r="AQ91"/>
          <cell r="AR91"/>
          <cell r="AS91"/>
          <cell r="AT91"/>
          <cell r="AU91"/>
          <cell r="AV91"/>
          <cell r="AW91"/>
          <cell r="AX91"/>
          <cell r="BA91"/>
          <cell r="BB91"/>
          <cell r="BC91"/>
          <cell r="BI91"/>
          <cell r="BN91"/>
          <cell r="BV91"/>
          <cell r="CA91"/>
          <cell r="CI91"/>
          <cell r="CJ91"/>
          <cell r="CK91"/>
          <cell r="CL91"/>
          <cell r="CM91"/>
          <cell r="CN91"/>
          <cell r="CO91"/>
          <cell r="CP91"/>
          <cell r="CQ91"/>
          <cell r="CS91"/>
          <cell r="CX91"/>
          <cell r="CY91"/>
          <cell r="CZ91"/>
          <cell r="DA91"/>
          <cell r="DB91"/>
          <cell r="DC91"/>
          <cell r="DD91"/>
          <cell r="DE91"/>
          <cell r="DF91"/>
          <cell r="DG91"/>
          <cell r="DH91"/>
          <cell r="DI91"/>
          <cell r="DJ91"/>
          <cell r="DK91"/>
          <cell r="DL91"/>
          <cell r="DM91"/>
          <cell r="DN91"/>
          <cell r="DO91"/>
          <cell r="DP91"/>
          <cell r="DQ91"/>
          <cell r="DR91"/>
          <cell r="DS91"/>
          <cell r="DT91"/>
          <cell r="DU91"/>
          <cell r="DV91"/>
          <cell r="DW91"/>
          <cell r="DX91"/>
          <cell r="DY91"/>
          <cell r="DZ91"/>
          <cell r="EA91"/>
          <cell r="EB91"/>
          <cell r="EC91"/>
          <cell r="ED91"/>
          <cell r="EE91"/>
          <cell r="EF91"/>
          <cell r="EH91"/>
          <cell r="EI91"/>
          <cell r="EJ91"/>
          <cell r="EK91"/>
          <cell r="EL91"/>
          <cell r="EM91"/>
        </row>
        <row r="92">
          <cell r="A92" t="str">
            <v>EMAM1</v>
          </cell>
          <cell r="B92">
            <v>92</v>
          </cell>
          <cell r="C92"/>
          <cell r="D92"/>
          <cell r="E92"/>
          <cell r="F92"/>
          <cell r="G92"/>
          <cell r="H92"/>
          <cell r="I92"/>
          <cell r="J92"/>
          <cell r="K92"/>
          <cell r="L92"/>
          <cell r="M92"/>
          <cell r="N92"/>
          <cell r="O92"/>
          <cell r="P92"/>
          <cell r="U92"/>
          <cell r="V92"/>
          <cell r="W92"/>
          <cell r="X92"/>
          <cell r="Y92"/>
          <cell r="Z92"/>
          <cell r="AA92"/>
          <cell r="AB92"/>
          <cell r="AC92"/>
          <cell r="AH92"/>
          <cell r="AI92"/>
          <cell r="AJ92"/>
          <cell r="AK92"/>
          <cell r="AL92"/>
          <cell r="AM92"/>
          <cell r="AN92"/>
          <cell r="AO92"/>
          <cell r="AP92"/>
          <cell r="AQ92"/>
          <cell r="AR92"/>
          <cell r="AS92"/>
          <cell r="AT92"/>
          <cell r="AU92"/>
          <cell r="AV92"/>
          <cell r="AW92"/>
          <cell r="AX92"/>
          <cell r="BA92"/>
          <cell r="BB92"/>
          <cell r="BC92"/>
          <cell r="BI92"/>
          <cell r="BN92"/>
          <cell r="BV92"/>
          <cell r="CA92"/>
          <cell r="CI92"/>
          <cell r="CJ92"/>
          <cell r="CK92"/>
          <cell r="CL92"/>
          <cell r="CM92"/>
          <cell r="CN92"/>
          <cell r="CO92"/>
          <cell r="CP92"/>
          <cell r="CQ92"/>
          <cell r="CS92"/>
          <cell r="CX92"/>
          <cell r="CY92"/>
          <cell r="CZ92"/>
          <cell r="DA92"/>
          <cell r="DB92"/>
          <cell r="DC92"/>
          <cell r="DD92"/>
          <cell r="DE92"/>
          <cell r="DF92"/>
          <cell r="DG92"/>
          <cell r="DH92"/>
          <cell r="DI92"/>
          <cell r="DJ92"/>
          <cell r="DK92"/>
          <cell r="DL92"/>
          <cell r="DM92"/>
          <cell r="DN92"/>
          <cell r="DO92"/>
          <cell r="DP92"/>
          <cell r="DQ92"/>
          <cell r="DR92"/>
          <cell r="DS92"/>
          <cell r="DT92"/>
          <cell r="DU92"/>
          <cell r="DV92">
            <v>241</v>
          </cell>
          <cell r="DW92">
            <v>100</v>
          </cell>
          <cell r="DX92">
            <v>100</v>
          </cell>
          <cell r="DY92">
            <v>100</v>
          </cell>
          <cell r="DZ92">
            <v>100</v>
          </cell>
          <cell r="EA92"/>
          <cell r="EB92"/>
          <cell r="EC92"/>
          <cell r="ED92"/>
          <cell r="EE92"/>
          <cell r="EF92"/>
          <cell r="EH92"/>
          <cell r="EI92"/>
          <cell r="EJ92"/>
          <cell r="EK92"/>
          <cell r="EL92"/>
          <cell r="EM92"/>
        </row>
        <row r="93">
          <cell r="A93" t="str">
            <v>EMAM2</v>
          </cell>
          <cell r="B93">
            <v>93</v>
          </cell>
          <cell r="C93"/>
          <cell r="D93"/>
          <cell r="E93"/>
          <cell r="F93"/>
          <cell r="G93"/>
          <cell r="H93"/>
          <cell r="I93"/>
          <cell r="J93"/>
          <cell r="K93"/>
          <cell r="L93"/>
          <cell r="M93"/>
          <cell r="N93"/>
          <cell r="O93"/>
          <cell r="P93"/>
          <cell r="U93"/>
          <cell r="V93"/>
          <cell r="W93"/>
          <cell r="X93"/>
          <cell r="Y93"/>
          <cell r="Z93"/>
          <cell r="AA93"/>
          <cell r="AB93"/>
          <cell r="AC93"/>
          <cell r="AH93"/>
          <cell r="AI93"/>
          <cell r="AJ93"/>
          <cell r="AK93"/>
          <cell r="AL93"/>
          <cell r="AM93"/>
          <cell r="AN93"/>
          <cell r="AO93"/>
          <cell r="AP93"/>
          <cell r="AQ93"/>
          <cell r="AR93"/>
          <cell r="AS93"/>
          <cell r="AT93"/>
          <cell r="AU93"/>
          <cell r="AV93"/>
          <cell r="AW93"/>
          <cell r="AX93"/>
          <cell r="BA93"/>
          <cell r="BB93"/>
          <cell r="BC93"/>
          <cell r="BI93"/>
          <cell r="BN93"/>
          <cell r="BV93"/>
          <cell r="CA93"/>
          <cell r="CI93"/>
          <cell r="CJ93"/>
          <cell r="CK93"/>
          <cell r="CL93"/>
          <cell r="CM93"/>
          <cell r="CN93"/>
          <cell r="CO93"/>
          <cell r="CP93"/>
          <cell r="CQ93"/>
          <cell r="CS93"/>
          <cell r="CX93"/>
          <cell r="CY93"/>
          <cell r="CZ93"/>
          <cell r="DA93"/>
          <cell r="DB93"/>
          <cell r="DC93"/>
          <cell r="DD93"/>
          <cell r="DE93"/>
          <cell r="DF93"/>
          <cell r="DG93"/>
          <cell r="DH93"/>
          <cell r="DI93"/>
          <cell r="DJ93"/>
          <cell r="DK93"/>
          <cell r="DL93"/>
          <cell r="DM93"/>
          <cell r="DN93"/>
          <cell r="DO93"/>
          <cell r="DP93"/>
          <cell r="DQ93"/>
          <cell r="DR93"/>
          <cell r="DS93"/>
          <cell r="DT93"/>
          <cell r="DU93"/>
          <cell r="DV93">
            <v>17</v>
          </cell>
          <cell r="DW93">
            <v>18</v>
          </cell>
          <cell r="DX93">
            <v>2</v>
          </cell>
          <cell r="DY93">
            <v>2</v>
          </cell>
          <cell r="DZ93">
            <v>2</v>
          </cell>
          <cell r="EA93"/>
          <cell r="EB93"/>
          <cell r="EC93"/>
          <cell r="ED93"/>
          <cell r="EE93"/>
          <cell r="EF93"/>
          <cell r="EH93"/>
          <cell r="EI93"/>
          <cell r="EJ93"/>
          <cell r="EK93"/>
          <cell r="EL93"/>
          <cell r="EM93"/>
        </row>
        <row r="94">
          <cell r="A94" t="str">
            <v>ENLV1</v>
          </cell>
          <cell r="B94">
            <v>94</v>
          </cell>
          <cell r="C94"/>
          <cell r="D94"/>
          <cell r="E94"/>
          <cell r="F94"/>
          <cell r="G94"/>
          <cell r="H94"/>
          <cell r="I94"/>
          <cell r="J94"/>
          <cell r="K94"/>
          <cell r="L94"/>
          <cell r="M94"/>
          <cell r="N94"/>
          <cell r="O94"/>
          <cell r="P94"/>
          <cell r="U94"/>
          <cell r="V94"/>
          <cell r="W94"/>
          <cell r="X94"/>
          <cell r="Y94"/>
          <cell r="Z94"/>
          <cell r="AA94"/>
          <cell r="AB94"/>
          <cell r="AC94"/>
          <cell r="AH94"/>
          <cell r="AI94"/>
          <cell r="AJ94"/>
          <cell r="AK94"/>
          <cell r="AL94"/>
          <cell r="AM94"/>
          <cell r="AN94"/>
          <cell r="AO94"/>
          <cell r="AP94"/>
          <cell r="AQ94"/>
          <cell r="AR94"/>
          <cell r="AS94"/>
          <cell r="AT94"/>
          <cell r="AV94"/>
          <cell r="AW94"/>
          <cell r="AX94"/>
          <cell r="BA94"/>
          <cell r="BB94"/>
          <cell r="BC94"/>
          <cell r="BN94"/>
          <cell r="CA94"/>
          <cell r="CI94"/>
          <cell r="CJ94"/>
          <cell r="CK94"/>
          <cell r="CL94"/>
          <cell r="CM94"/>
          <cell r="CN94"/>
          <cell r="CO94"/>
          <cell r="CP94"/>
          <cell r="CQ94"/>
          <cell r="CS94"/>
          <cell r="CX94"/>
          <cell r="CY94"/>
          <cell r="CZ94"/>
          <cell r="DA94"/>
          <cell r="DB94"/>
          <cell r="DC94"/>
          <cell r="DD94"/>
          <cell r="DE94"/>
          <cell r="DF94"/>
          <cell r="DG94"/>
          <cell r="DH94"/>
          <cell r="DI94"/>
          <cell r="DJ94"/>
          <cell r="DK94"/>
          <cell r="DL94"/>
          <cell r="DM94"/>
          <cell r="DN94"/>
          <cell r="DO94"/>
          <cell r="DP94"/>
          <cell r="DQ94"/>
          <cell r="DR94"/>
          <cell r="DS94"/>
          <cell r="DT94"/>
          <cell r="DU94"/>
          <cell r="DV94">
            <v>78500</v>
          </cell>
          <cell r="DW94">
            <v>76600</v>
          </cell>
          <cell r="DX94">
            <v>76600</v>
          </cell>
          <cell r="DY94">
            <v>76600</v>
          </cell>
          <cell r="DZ94">
            <v>76600</v>
          </cell>
          <cell r="EA94"/>
          <cell r="EB94"/>
          <cell r="EC94"/>
          <cell r="ED94"/>
          <cell r="EE94"/>
          <cell r="EF94"/>
          <cell r="EH94"/>
          <cell r="EI94"/>
          <cell r="EJ94"/>
          <cell r="EK94"/>
          <cell r="EL94"/>
          <cell r="EM94"/>
        </row>
        <row r="95">
          <cell r="A95" t="str">
            <v>ENLV2</v>
          </cell>
          <cell r="B95">
            <v>95</v>
          </cell>
          <cell r="C95"/>
          <cell r="D95"/>
          <cell r="E95"/>
          <cell r="F95"/>
          <cell r="G95"/>
          <cell r="H95"/>
          <cell r="I95"/>
          <cell r="J95"/>
          <cell r="K95"/>
          <cell r="L95"/>
          <cell r="M95"/>
          <cell r="N95"/>
          <cell r="O95"/>
          <cell r="P95"/>
          <cell r="U95"/>
          <cell r="V95"/>
          <cell r="W95"/>
          <cell r="X95"/>
          <cell r="Y95"/>
          <cell r="Z95"/>
          <cell r="AA95"/>
          <cell r="AB95"/>
          <cell r="AC95"/>
          <cell r="AH95"/>
          <cell r="AI95"/>
          <cell r="AJ95"/>
          <cell r="AK95"/>
          <cell r="AL95"/>
          <cell r="AM95"/>
          <cell r="AN95"/>
          <cell r="AO95"/>
          <cell r="AP95"/>
          <cell r="AQ95"/>
          <cell r="AR95"/>
          <cell r="AS95"/>
          <cell r="AT95"/>
          <cell r="AU95"/>
          <cell r="AV95"/>
          <cell r="AW95"/>
          <cell r="AX95"/>
          <cell r="BA95"/>
          <cell r="BB95"/>
          <cell r="BC95"/>
          <cell r="BI95"/>
          <cell r="BN95"/>
          <cell r="BV95"/>
          <cell r="CA95"/>
          <cell r="CI95"/>
          <cell r="CJ95"/>
          <cell r="CK95"/>
          <cell r="CL95"/>
          <cell r="CM95"/>
          <cell r="CN95"/>
          <cell r="CO95"/>
          <cell r="CP95"/>
          <cell r="CQ95"/>
          <cell r="CS95"/>
          <cell r="CX95"/>
          <cell r="CY95"/>
          <cell r="CZ95"/>
          <cell r="DA95"/>
          <cell r="DB95"/>
          <cell r="DC95"/>
          <cell r="DD95"/>
          <cell r="DE95"/>
          <cell r="DF95"/>
          <cell r="DG95"/>
          <cell r="DH95"/>
          <cell r="DI95"/>
          <cell r="DJ95"/>
          <cell r="DK95"/>
          <cell r="DL95"/>
          <cell r="DM95"/>
          <cell r="DN95"/>
          <cell r="DO95"/>
          <cell r="DP95"/>
          <cell r="DQ95"/>
          <cell r="DR95"/>
          <cell r="DS95"/>
          <cell r="DT95"/>
          <cell r="DU95"/>
          <cell r="DV95">
            <v>220</v>
          </cell>
          <cell r="DW95">
            <v>220</v>
          </cell>
          <cell r="DX95">
            <v>220</v>
          </cell>
          <cell r="DY95">
            <v>220</v>
          </cell>
          <cell r="DZ95">
            <v>220</v>
          </cell>
          <cell r="EA95"/>
          <cell r="EB95"/>
          <cell r="EC95"/>
          <cell r="ED95"/>
          <cell r="EE95"/>
          <cell r="EF95"/>
          <cell r="EH95"/>
          <cell r="EI95"/>
          <cell r="EJ95"/>
          <cell r="EK95"/>
          <cell r="EL95"/>
          <cell r="EM95"/>
        </row>
        <row r="96">
          <cell r="A96" t="str">
            <v/>
          </cell>
          <cell r="B96">
            <v>96</v>
          </cell>
          <cell r="C96"/>
          <cell r="D96"/>
          <cell r="E96"/>
          <cell r="F96"/>
          <cell r="G96"/>
          <cell r="H96"/>
          <cell r="I96"/>
          <cell r="J96"/>
          <cell r="K96"/>
          <cell r="L96"/>
          <cell r="M96"/>
          <cell r="N96"/>
          <cell r="O96"/>
          <cell r="P96"/>
          <cell r="U96"/>
          <cell r="V96"/>
          <cell r="W96"/>
          <cell r="X96"/>
          <cell r="Y96"/>
          <cell r="Z96"/>
          <cell r="AA96"/>
          <cell r="AB96"/>
          <cell r="AC96"/>
          <cell r="AH96"/>
          <cell r="AI96"/>
          <cell r="AJ96"/>
          <cell r="AK96"/>
          <cell r="AL96"/>
          <cell r="AM96"/>
          <cell r="AN96"/>
          <cell r="AO96"/>
          <cell r="AP96"/>
          <cell r="AQ96"/>
          <cell r="AR96"/>
          <cell r="AS96"/>
          <cell r="AT96"/>
          <cell r="AU96"/>
          <cell r="AV96"/>
          <cell r="AW96"/>
          <cell r="AX96"/>
          <cell r="BA96"/>
          <cell r="BB96"/>
          <cell r="BC96"/>
          <cell r="BI96"/>
          <cell r="BN96"/>
          <cell r="BV96"/>
          <cell r="CA96"/>
          <cell r="CI96"/>
          <cell r="CJ96"/>
          <cell r="CK96"/>
          <cell r="CL96"/>
          <cell r="CM96"/>
          <cell r="CN96"/>
          <cell r="CO96"/>
          <cell r="CP96"/>
          <cell r="CQ96"/>
          <cell r="CS96"/>
          <cell r="CX96"/>
          <cell r="CY96"/>
          <cell r="CZ96"/>
          <cell r="DA96"/>
          <cell r="DB96"/>
          <cell r="DC96"/>
          <cell r="DD96"/>
          <cell r="DE96"/>
          <cell r="DF96"/>
          <cell r="DG96"/>
          <cell r="DH96"/>
          <cell r="DI96"/>
          <cell r="DJ96"/>
          <cell r="DK96"/>
          <cell r="DL96"/>
          <cell r="DM96"/>
          <cell r="DN96"/>
          <cell r="DO96"/>
          <cell r="DP96"/>
          <cell r="DQ96"/>
          <cell r="DR96"/>
          <cell r="DS96"/>
          <cell r="DT96"/>
          <cell r="DU96"/>
          <cell r="DV96"/>
          <cell r="DW96"/>
          <cell r="DX96"/>
          <cell r="DY96"/>
          <cell r="DZ96"/>
          <cell r="EA96"/>
          <cell r="EB96"/>
          <cell r="EC96"/>
          <cell r="ED96"/>
          <cell r="EE96"/>
          <cell r="EF96"/>
          <cell r="EH96"/>
          <cell r="EI96"/>
          <cell r="EJ96"/>
          <cell r="EK96"/>
          <cell r="EL96"/>
          <cell r="EM96"/>
        </row>
        <row r="97">
          <cell r="A97" t="str">
            <v/>
          </cell>
          <cell r="B97">
            <v>97</v>
          </cell>
          <cell r="C97"/>
          <cell r="D97"/>
          <cell r="E97"/>
          <cell r="F97"/>
          <cell r="G97"/>
          <cell r="H97"/>
          <cell r="I97"/>
          <cell r="J97"/>
          <cell r="K97"/>
          <cell r="L97"/>
          <cell r="M97"/>
          <cell r="N97"/>
          <cell r="O97"/>
          <cell r="P97"/>
          <cell r="U97"/>
          <cell r="V97"/>
          <cell r="W97"/>
          <cell r="X97"/>
          <cell r="Y97"/>
          <cell r="Z97"/>
          <cell r="AA97"/>
          <cell r="AB97"/>
          <cell r="AC97"/>
          <cell r="AH97"/>
          <cell r="AI97"/>
          <cell r="AJ97"/>
          <cell r="AK97"/>
          <cell r="AL97"/>
          <cell r="AM97"/>
          <cell r="AN97"/>
          <cell r="AO97"/>
          <cell r="AP97"/>
          <cell r="AQ97"/>
          <cell r="AR97"/>
          <cell r="AS97"/>
          <cell r="AT97"/>
          <cell r="AU97"/>
          <cell r="AV97"/>
          <cell r="AW97"/>
          <cell r="AX97"/>
          <cell r="BA97"/>
          <cell r="BB97"/>
          <cell r="BC97"/>
          <cell r="BI97"/>
          <cell r="BN97"/>
          <cell r="BV97"/>
          <cell r="CA97"/>
          <cell r="CI97"/>
          <cell r="CJ97"/>
          <cell r="CK97"/>
          <cell r="CL97"/>
          <cell r="CM97"/>
          <cell r="CN97"/>
          <cell r="CO97"/>
          <cell r="CP97"/>
          <cell r="CQ97"/>
          <cell r="CS97"/>
          <cell r="CX97"/>
          <cell r="CY97"/>
          <cell r="CZ97"/>
          <cell r="DA97"/>
          <cell r="DB97"/>
          <cell r="DC97"/>
          <cell r="DD97"/>
          <cell r="DE97"/>
          <cell r="DF97"/>
          <cell r="DG97"/>
          <cell r="DH97"/>
          <cell r="DI97"/>
          <cell r="DJ97"/>
          <cell r="DK97"/>
          <cell r="DL97"/>
          <cell r="DM97"/>
          <cell r="DN97"/>
          <cell r="DO97"/>
          <cell r="DP97"/>
          <cell r="DQ97"/>
          <cell r="DR97"/>
          <cell r="DS97"/>
          <cell r="DT97"/>
          <cell r="DU97"/>
          <cell r="DV97"/>
          <cell r="DW97"/>
          <cell r="DX97"/>
          <cell r="DY97"/>
          <cell r="DZ97"/>
          <cell r="EA97"/>
          <cell r="EB97"/>
          <cell r="EC97"/>
          <cell r="ED97"/>
          <cell r="EE97"/>
          <cell r="EF97"/>
          <cell r="EH97"/>
          <cell r="EI97"/>
          <cell r="EJ97"/>
          <cell r="EK97"/>
          <cell r="EL97"/>
          <cell r="EM97"/>
        </row>
        <row r="98">
          <cell r="A98" t="str">
            <v>ENLH1</v>
          </cell>
          <cell r="B98">
            <v>98</v>
          </cell>
          <cell r="C98"/>
          <cell r="D98"/>
          <cell r="E98"/>
          <cell r="F98"/>
          <cell r="G98"/>
          <cell r="H98"/>
          <cell r="I98"/>
          <cell r="J98"/>
          <cell r="K98"/>
          <cell r="L98"/>
          <cell r="M98"/>
          <cell r="N98"/>
          <cell r="O98"/>
          <cell r="P98"/>
          <cell r="U98"/>
          <cell r="V98"/>
          <cell r="W98"/>
          <cell r="X98"/>
          <cell r="Y98"/>
          <cell r="Z98"/>
          <cell r="AA98"/>
          <cell r="AB98"/>
          <cell r="AC98"/>
          <cell r="AH98"/>
          <cell r="AI98"/>
          <cell r="AJ98"/>
          <cell r="AK98"/>
          <cell r="AL98"/>
          <cell r="AM98"/>
          <cell r="AN98"/>
          <cell r="AO98"/>
          <cell r="AP98"/>
          <cell r="AQ98"/>
          <cell r="AR98"/>
          <cell r="AS98"/>
          <cell r="AT98"/>
          <cell r="AU98"/>
          <cell r="AV98"/>
          <cell r="AW98"/>
          <cell r="AX98"/>
          <cell r="BA98"/>
          <cell r="BB98"/>
          <cell r="BC98"/>
          <cell r="BI98"/>
          <cell r="BN98"/>
          <cell r="BV98"/>
          <cell r="CA98"/>
          <cell r="CI98"/>
          <cell r="CJ98"/>
          <cell r="CK98"/>
          <cell r="CL98"/>
          <cell r="CM98"/>
          <cell r="CN98"/>
          <cell r="CO98"/>
          <cell r="CP98"/>
          <cell r="CQ98"/>
          <cell r="CS98"/>
          <cell r="CX98"/>
          <cell r="CY98"/>
          <cell r="CZ98"/>
          <cell r="DA98"/>
          <cell r="DB98"/>
          <cell r="DC98"/>
          <cell r="DD98"/>
          <cell r="DE98"/>
          <cell r="DF98"/>
          <cell r="DG98"/>
          <cell r="DH98"/>
          <cell r="DI98"/>
          <cell r="DJ98"/>
          <cell r="DK98"/>
          <cell r="DL98"/>
          <cell r="DM98"/>
          <cell r="DN98"/>
          <cell r="DO98"/>
          <cell r="DP98"/>
          <cell r="DQ98"/>
          <cell r="DR98"/>
          <cell r="DS98"/>
          <cell r="DT98"/>
          <cell r="DU98"/>
          <cell r="DV98"/>
          <cell r="DW98"/>
          <cell r="DX98"/>
          <cell r="DY98"/>
          <cell r="DZ98"/>
          <cell r="EA98"/>
          <cell r="EB98"/>
          <cell r="EC98"/>
          <cell r="ED98"/>
          <cell r="EE98"/>
          <cell r="EF98"/>
          <cell r="EH98"/>
          <cell r="EI98"/>
          <cell r="EJ98"/>
          <cell r="EK98"/>
          <cell r="EL98"/>
          <cell r="EM98"/>
        </row>
        <row r="99">
          <cell r="A99" t="str">
            <v>ECLV1</v>
          </cell>
          <cell r="B99">
            <v>99</v>
          </cell>
          <cell r="C99"/>
          <cell r="D99"/>
          <cell r="E99"/>
          <cell r="F99"/>
          <cell r="G99"/>
          <cell r="H99"/>
          <cell r="I99"/>
          <cell r="J99"/>
          <cell r="K99"/>
          <cell r="L99"/>
          <cell r="M99"/>
          <cell r="N99"/>
          <cell r="O99"/>
          <cell r="P99"/>
          <cell r="U99"/>
          <cell r="V99"/>
          <cell r="W99"/>
          <cell r="X99"/>
          <cell r="Y99"/>
          <cell r="Z99"/>
          <cell r="AA99"/>
          <cell r="AB99"/>
          <cell r="AC99"/>
          <cell r="AH99"/>
          <cell r="AI99"/>
          <cell r="AJ99"/>
          <cell r="AK99"/>
          <cell r="AL99"/>
          <cell r="AM99"/>
          <cell r="AN99"/>
          <cell r="AO99"/>
          <cell r="AP99"/>
          <cell r="AQ99"/>
          <cell r="AR99"/>
          <cell r="AS99"/>
          <cell r="AT99"/>
          <cell r="AU99"/>
          <cell r="AV99"/>
          <cell r="AW99"/>
          <cell r="AX99"/>
          <cell r="BA99"/>
          <cell r="BB99"/>
          <cell r="BC99"/>
          <cell r="BI99"/>
          <cell r="BN99"/>
          <cell r="BV99"/>
          <cell r="CA99"/>
          <cell r="CI99"/>
          <cell r="CJ99"/>
          <cell r="CK99"/>
          <cell r="CL99"/>
          <cell r="CM99"/>
          <cell r="CN99"/>
          <cell r="CO99"/>
          <cell r="CP99"/>
          <cell r="CQ99"/>
          <cell r="CS99"/>
          <cell r="CX99"/>
          <cell r="CY99"/>
          <cell r="CZ99"/>
          <cell r="DA99"/>
          <cell r="DB99"/>
          <cell r="DC99"/>
          <cell r="DD99"/>
          <cell r="DE99"/>
          <cell r="DF99"/>
          <cell r="DG99"/>
          <cell r="DH99"/>
          <cell r="DI99"/>
          <cell r="DJ99"/>
          <cell r="DK99"/>
          <cell r="DL99"/>
          <cell r="DM99"/>
          <cell r="DN99"/>
          <cell r="DO99"/>
          <cell r="DP99"/>
          <cell r="DQ99"/>
          <cell r="DR99"/>
          <cell r="DS99"/>
          <cell r="DT99"/>
          <cell r="DU99"/>
          <cell r="DV99">
            <v>1365</v>
          </cell>
          <cell r="DW99">
            <v>1215</v>
          </cell>
          <cell r="DX99">
            <v>1215</v>
          </cell>
          <cell r="DY99">
            <v>1215</v>
          </cell>
          <cell r="DZ99">
            <v>1215</v>
          </cell>
          <cell r="EA99"/>
          <cell r="EB99"/>
          <cell r="EC99"/>
          <cell r="ED99"/>
          <cell r="EE99"/>
          <cell r="EF99"/>
          <cell r="EH99"/>
          <cell r="EI99"/>
          <cell r="EJ99"/>
          <cell r="EK99"/>
          <cell r="EL99"/>
          <cell r="EM99"/>
        </row>
        <row r="100">
          <cell r="A100" t="str">
            <v>ECLV2</v>
          </cell>
          <cell r="B100">
            <v>100</v>
          </cell>
          <cell r="C100"/>
          <cell r="D100"/>
          <cell r="E100"/>
          <cell r="F100"/>
          <cell r="G100"/>
          <cell r="H100"/>
          <cell r="I100"/>
          <cell r="J100"/>
          <cell r="K100"/>
          <cell r="L100"/>
          <cell r="M100"/>
          <cell r="N100"/>
          <cell r="O100"/>
          <cell r="P100"/>
          <cell r="U100"/>
          <cell r="V100"/>
          <cell r="W100"/>
          <cell r="X100"/>
          <cell r="Y100"/>
          <cell r="Z100"/>
          <cell r="AA100"/>
          <cell r="AB100"/>
          <cell r="AC100"/>
          <cell r="AH100"/>
          <cell r="AI100"/>
          <cell r="AJ100"/>
          <cell r="AK100"/>
          <cell r="AL100"/>
          <cell r="AM100"/>
          <cell r="AN100"/>
          <cell r="AO100"/>
          <cell r="AP100"/>
          <cell r="AQ100"/>
          <cell r="AR100"/>
          <cell r="AS100"/>
          <cell r="AT100"/>
          <cell r="AU100"/>
          <cell r="AV100"/>
          <cell r="AW100"/>
          <cell r="AX100"/>
          <cell r="BA100"/>
          <cell r="BB100"/>
          <cell r="BC100"/>
          <cell r="BI100"/>
          <cell r="BN100"/>
          <cell r="BV100"/>
          <cell r="CA100"/>
          <cell r="CI100"/>
          <cell r="CJ100"/>
          <cell r="CK100"/>
          <cell r="CL100"/>
          <cell r="CM100"/>
          <cell r="CN100"/>
          <cell r="CO100"/>
          <cell r="CP100"/>
          <cell r="CQ100"/>
          <cell r="CS100"/>
          <cell r="CX100"/>
          <cell r="CY100"/>
          <cell r="CZ100"/>
          <cell r="DA100"/>
          <cell r="DB100"/>
          <cell r="DC100"/>
          <cell r="DD100"/>
          <cell r="DE100"/>
          <cell r="DF100"/>
          <cell r="DG100"/>
          <cell r="DH100"/>
          <cell r="DI100"/>
          <cell r="DJ100"/>
          <cell r="DK100"/>
          <cell r="DL100"/>
          <cell r="DM100"/>
          <cell r="DN100"/>
          <cell r="DO100"/>
          <cell r="DP100"/>
          <cell r="DQ100"/>
          <cell r="DR100"/>
          <cell r="DS100"/>
          <cell r="DT100"/>
          <cell r="DU100"/>
          <cell r="DV100">
            <v>3775</v>
          </cell>
          <cell r="DW100">
            <v>3775</v>
          </cell>
          <cell r="DX100">
            <v>3775</v>
          </cell>
          <cell r="DY100">
            <v>3775</v>
          </cell>
          <cell r="DZ100">
            <v>3775</v>
          </cell>
          <cell r="EA100"/>
          <cell r="EB100"/>
          <cell r="EC100"/>
          <cell r="ED100"/>
          <cell r="EE100"/>
          <cell r="EF100"/>
          <cell r="EH100"/>
          <cell r="EI100"/>
          <cell r="EJ100"/>
          <cell r="EK100"/>
          <cell r="EL100"/>
          <cell r="EM100"/>
        </row>
        <row r="101">
          <cell r="A101" t="str">
            <v>ECLV3</v>
          </cell>
          <cell r="B101">
            <v>101</v>
          </cell>
          <cell r="C101"/>
          <cell r="D101"/>
          <cell r="E101"/>
          <cell r="F101"/>
          <cell r="G101"/>
          <cell r="H101"/>
          <cell r="I101"/>
          <cell r="J101"/>
          <cell r="K101"/>
          <cell r="L101"/>
          <cell r="M101"/>
          <cell r="N101"/>
          <cell r="O101"/>
          <cell r="P101"/>
          <cell r="U101"/>
          <cell r="V101"/>
          <cell r="W101"/>
          <cell r="X101"/>
          <cell r="Y101"/>
          <cell r="Z101"/>
          <cell r="AA101"/>
          <cell r="AB101"/>
          <cell r="AC101"/>
          <cell r="AH101"/>
          <cell r="AI101"/>
          <cell r="AJ101"/>
          <cell r="AK101"/>
          <cell r="AL101"/>
          <cell r="AM101"/>
          <cell r="AN101"/>
          <cell r="AO101"/>
          <cell r="AP101"/>
          <cell r="AQ101"/>
          <cell r="AR101"/>
          <cell r="AS101"/>
          <cell r="AT101"/>
          <cell r="AU101"/>
          <cell r="AV101"/>
          <cell r="AW101"/>
          <cell r="AX101"/>
          <cell r="BA101"/>
          <cell r="BB101"/>
          <cell r="BC101"/>
          <cell r="BI101"/>
          <cell r="BN101"/>
          <cell r="BV101"/>
          <cell r="CA101"/>
          <cell r="CI101"/>
          <cell r="CJ101"/>
          <cell r="CK101"/>
          <cell r="CL101"/>
          <cell r="CM101"/>
          <cell r="CN101"/>
          <cell r="CO101"/>
          <cell r="CP101"/>
          <cell r="CQ101"/>
          <cell r="CS101"/>
          <cell r="CX101"/>
          <cell r="CY101"/>
          <cell r="CZ101"/>
          <cell r="DA101"/>
          <cell r="DB101"/>
          <cell r="DC101"/>
          <cell r="DD101"/>
          <cell r="DE101"/>
          <cell r="DF101"/>
          <cell r="DG101"/>
          <cell r="DH101"/>
          <cell r="DI101"/>
          <cell r="DJ101"/>
          <cell r="DK101"/>
          <cell r="DL101"/>
          <cell r="DM101"/>
          <cell r="DN101"/>
          <cell r="DO101"/>
          <cell r="DP101"/>
          <cell r="DQ101"/>
          <cell r="DR101"/>
          <cell r="DS101"/>
          <cell r="DT101"/>
          <cell r="DU101"/>
          <cell r="DV101"/>
          <cell r="DW101"/>
          <cell r="DX101"/>
          <cell r="DY101"/>
          <cell r="DZ101"/>
          <cell r="EA101"/>
          <cell r="EB101"/>
          <cell r="EC101"/>
          <cell r="ED101"/>
          <cell r="EE101"/>
          <cell r="EF101"/>
          <cell r="EH101"/>
          <cell r="EI101"/>
          <cell r="EJ101"/>
          <cell r="EK101"/>
          <cell r="EL101"/>
          <cell r="EM101"/>
        </row>
        <row r="102">
          <cell r="A102" t="str">
            <v>ECLV4</v>
          </cell>
          <cell r="B102">
            <v>102</v>
          </cell>
          <cell r="C102"/>
          <cell r="D102"/>
          <cell r="E102"/>
          <cell r="F102"/>
          <cell r="G102"/>
          <cell r="H102"/>
          <cell r="I102"/>
          <cell r="J102"/>
          <cell r="K102"/>
          <cell r="L102"/>
          <cell r="M102"/>
          <cell r="N102"/>
          <cell r="O102"/>
          <cell r="P102"/>
          <cell r="U102"/>
          <cell r="V102"/>
          <cell r="W102"/>
          <cell r="X102"/>
          <cell r="Y102"/>
          <cell r="Z102"/>
          <cell r="AA102"/>
          <cell r="AB102"/>
          <cell r="AC102"/>
          <cell r="AH102"/>
          <cell r="AI102"/>
          <cell r="AJ102"/>
          <cell r="AK102"/>
          <cell r="AL102"/>
          <cell r="AM102"/>
          <cell r="AN102"/>
          <cell r="AO102"/>
          <cell r="AP102"/>
          <cell r="AQ102"/>
          <cell r="AR102"/>
          <cell r="AS102"/>
          <cell r="AT102"/>
          <cell r="AU102"/>
          <cell r="AV102"/>
          <cell r="AW102"/>
          <cell r="AX102"/>
          <cell r="BA102"/>
          <cell r="BB102"/>
          <cell r="BC102"/>
          <cell r="BI102"/>
          <cell r="BN102"/>
          <cell r="BV102"/>
          <cell r="CA102"/>
          <cell r="CI102"/>
          <cell r="CJ102"/>
          <cell r="CK102"/>
          <cell r="CL102"/>
          <cell r="CM102"/>
          <cell r="CN102"/>
          <cell r="CO102"/>
          <cell r="CP102"/>
          <cell r="CQ102"/>
          <cell r="CS102"/>
          <cell r="CX102"/>
          <cell r="CY102"/>
          <cell r="CZ102"/>
          <cell r="DA102"/>
          <cell r="DB102"/>
          <cell r="DC102"/>
          <cell r="DD102"/>
          <cell r="DE102"/>
          <cell r="DF102"/>
          <cell r="DG102"/>
          <cell r="DH102"/>
          <cell r="DI102"/>
          <cell r="DJ102"/>
          <cell r="DK102"/>
          <cell r="DL102"/>
          <cell r="DM102"/>
          <cell r="DN102"/>
          <cell r="DO102"/>
          <cell r="DP102"/>
          <cell r="DQ102"/>
          <cell r="DR102"/>
          <cell r="DS102"/>
          <cell r="DT102"/>
          <cell r="DU102"/>
          <cell r="DV102">
            <v>900</v>
          </cell>
          <cell r="DW102">
            <v>900</v>
          </cell>
          <cell r="DX102">
            <v>900</v>
          </cell>
          <cell r="DY102">
            <v>900</v>
          </cell>
          <cell r="DZ102">
            <v>900</v>
          </cell>
          <cell r="EA102"/>
          <cell r="EB102"/>
          <cell r="EC102"/>
          <cell r="ED102"/>
          <cell r="EE102"/>
          <cell r="EF102"/>
          <cell r="EH102"/>
          <cell r="EI102"/>
          <cell r="EJ102"/>
          <cell r="EK102"/>
          <cell r="EL102"/>
          <cell r="EM102"/>
        </row>
        <row r="103">
          <cell r="A103" t="str">
            <v>ECLV5</v>
          </cell>
          <cell r="B103">
            <v>103</v>
          </cell>
          <cell r="C103"/>
          <cell r="D103"/>
          <cell r="E103"/>
          <cell r="F103"/>
          <cell r="G103"/>
          <cell r="H103"/>
          <cell r="I103"/>
          <cell r="J103"/>
          <cell r="K103"/>
          <cell r="L103"/>
          <cell r="M103"/>
          <cell r="N103"/>
          <cell r="O103"/>
          <cell r="P103"/>
          <cell r="U103"/>
          <cell r="V103"/>
          <cell r="W103"/>
          <cell r="X103"/>
          <cell r="Y103"/>
          <cell r="Z103"/>
          <cell r="AA103"/>
          <cell r="AB103"/>
          <cell r="AC103"/>
          <cell r="AH103"/>
          <cell r="AI103"/>
          <cell r="AJ103"/>
          <cell r="AK103"/>
          <cell r="AL103"/>
          <cell r="AM103"/>
          <cell r="AN103"/>
          <cell r="AO103"/>
          <cell r="AP103"/>
          <cell r="AQ103"/>
          <cell r="AR103"/>
          <cell r="AS103"/>
          <cell r="AT103"/>
          <cell r="AU103"/>
          <cell r="AV103"/>
          <cell r="AW103"/>
          <cell r="AX103"/>
          <cell r="BA103"/>
          <cell r="BB103"/>
          <cell r="BC103"/>
          <cell r="BI103"/>
          <cell r="BN103"/>
          <cell r="BV103"/>
          <cell r="CA103"/>
          <cell r="CI103"/>
          <cell r="CJ103"/>
          <cell r="CK103"/>
          <cell r="CL103"/>
          <cell r="CM103"/>
          <cell r="CN103"/>
          <cell r="CO103"/>
          <cell r="CP103"/>
          <cell r="CQ103"/>
          <cell r="CS103"/>
          <cell r="CX103"/>
          <cell r="CY103"/>
          <cell r="CZ103"/>
          <cell r="DA103"/>
          <cell r="DB103"/>
          <cell r="DC103"/>
          <cell r="DD103"/>
          <cell r="DE103"/>
          <cell r="DF103"/>
          <cell r="DG103"/>
          <cell r="DH103"/>
          <cell r="DI103"/>
          <cell r="DJ103"/>
          <cell r="DK103"/>
          <cell r="DL103"/>
          <cell r="DM103"/>
          <cell r="DN103"/>
          <cell r="DO103"/>
          <cell r="DP103"/>
          <cell r="DQ103"/>
          <cell r="DR103"/>
          <cell r="DS103"/>
          <cell r="DT103"/>
          <cell r="DU103"/>
          <cell r="DV103">
            <v>1147</v>
          </cell>
          <cell r="DW103">
            <v>1147</v>
          </cell>
          <cell r="DX103">
            <v>1147</v>
          </cell>
          <cell r="DY103">
            <v>1147</v>
          </cell>
          <cell r="DZ103">
            <v>1147</v>
          </cell>
          <cell r="EA103"/>
          <cell r="EB103"/>
          <cell r="EC103"/>
          <cell r="ED103"/>
          <cell r="EE103"/>
          <cell r="EF103"/>
          <cell r="EH103"/>
          <cell r="EI103"/>
          <cell r="EJ103"/>
          <cell r="EK103"/>
          <cell r="EL103"/>
          <cell r="EM103"/>
        </row>
        <row r="104">
          <cell r="A104" t="str">
            <v>EMML1</v>
          </cell>
          <cell r="B104">
            <v>104</v>
          </cell>
          <cell r="C104"/>
          <cell r="D104"/>
          <cell r="E104"/>
          <cell r="F104"/>
          <cell r="G104"/>
          <cell r="H104"/>
          <cell r="I104"/>
          <cell r="J104"/>
          <cell r="K104"/>
          <cell r="L104"/>
          <cell r="M104"/>
          <cell r="N104"/>
          <cell r="O104"/>
          <cell r="P104"/>
          <cell r="U104"/>
          <cell r="V104"/>
          <cell r="W104"/>
          <cell r="X104"/>
          <cell r="Y104"/>
          <cell r="Z104"/>
          <cell r="AA104"/>
          <cell r="AB104"/>
          <cell r="AC104"/>
          <cell r="AH104"/>
          <cell r="AI104"/>
          <cell r="AJ104"/>
          <cell r="AK104"/>
          <cell r="AL104"/>
          <cell r="AM104"/>
          <cell r="AN104"/>
          <cell r="AO104"/>
          <cell r="AP104"/>
          <cell r="AQ104"/>
          <cell r="AR104"/>
          <cell r="AS104"/>
          <cell r="AT104"/>
          <cell r="AU104"/>
          <cell r="AV104"/>
          <cell r="AW104"/>
          <cell r="AX104"/>
          <cell r="BA104"/>
          <cell r="BB104"/>
          <cell r="BC104"/>
          <cell r="BI104"/>
          <cell r="BN104"/>
          <cell r="BV104"/>
          <cell r="CA104"/>
          <cell r="CI104"/>
          <cell r="CJ104"/>
          <cell r="CK104"/>
          <cell r="CL104"/>
          <cell r="CM104"/>
          <cell r="CN104"/>
          <cell r="CO104"/>
          <cell r="CP104"/>
          <cell r="CQ104"/>
          <cell r="CS104"/>
          <cell r="CX104"/>
          <cell r="CY104"/>
          <cell r="CZ104"/>
          <cell r="DA104"/>
          <cell r="DB104"/>
          <cell r="DC104"/>
          <cell r="DD104"/>
          <cell r="DE104"/>
          <cell r="DF104"/>
          <cell r="DG104"/>
          <cell r="DH104"/>
          <cell r="DI104"/>
          <cell r="DJ104"/>
          <cell r="DK104"/>
          <cell r="DL104"/>
          <cell r="DM104"/>
          <cell r="DN104"/>
          <cell r="DO104"/>
          <cell r="DP104"/>
          <cell r="DQ104"/>
          <cell r="DR104"/>
          <cell r="DS104"/>
          <cell r="DT104"/>
          <cell r="DU104"/>
          <cell r="DV104">
            <v>8530</v>
          </cell>
          <cell r="DW104">
            <v>1589</v>
          </cell>
          <cell r="DX104"/>
          <cell r="DY104"/>
          <cell r="DZ104"/>
          <cell r="EA104"/>
          <cell r="EB104"/>
          <cell r="EC104"/>
          <cell r="ED104"/>
          <cell r="EE104"/>
          <cell r="EF104"/>
          <cell r="EH104"/>
          <cell r="EI104"/>
          <cell r="EJ104"/>
          <cell r="EK104"/>
          <cell r="EL104"/>
          <cell r="EM104"/>
        </row>
        <row r="105">
          <cell r="A105" t="str">
            <v>EMML2</v>
          </cell>
          <cell r="B105">
            <v>105</v>
          </cell>
          <cell r="C105"/>
          <cell r="D105"/>
          <cell r="E105"/>
          <cell r="F105"/>
          <cell r="G105"/>
          <cell r="H105"/>
          <cell r="I105"/>
          <cell r="J105"/>
          <cell r="K105"/>
          <cell r="L105"/>
          <cell r="M105"/>
          <cell r="N105"/>
          <cell r="O105"/>
          <cell r="P105"/>
          <cell r="U105"/>
          <cell r="V105"/>
          <cell r="W105"/>
          <cell r="X105"/>
          <cell r="Y105"/>
          <cell r="Z105"/>
          <cell r="AA105"/>
          <cell r="AB105"/>
          <cell r="AC105"/>
          <cell r="AH105"/>
          <cell r="AI105"/>
          <cell r="AJ105"/>
          <cell r="AK105"/>
          <cell r="AL105"/>
          <cell r="AM105"/>
          <cell r="AN105"/>
          <cell r="AO105"/>
          <cell r="AP105"/>
          <cell r="AQ105"/>
          <cell r="AR105"/>
          <cell r="AS105"/>
          <cell r="AT105"/>
          <cell r="AU105"/>
          <cell r="AV105"/>
          <cell r="AW105"/>
          <cell r="AX105"/>
          <cell r="BA105"/>
          <cell r="BB105"/>
          <cell r="BC105"/>
          <cell r="BI105"/>
          <cell r="BN105"/>
          <cell r="BV105"/>
          <cell r="CA105"/>
          <cell r="CI105"/>
          <cell r="CJ105"/>
          <cell r="CK105"/>
          <cell r="CL105"/>
          <cell r="CM105"/>
          <cell r="CN105"/>
          <cell r="CO105"/>
          <cell r="CP105"/>
          <cell r="CQ105"/>
          <cell r="CS105"/>
          <cell r="CX105"/>
          <cell r="CY105"/>
          <cell r="CZ105"/>
          <cell r="DA105"/>
          <cell r="DB105"/>
          <cell r="DC105"/>
          <cell r="DD105"/>
          <cell r="DE105"/>
          <cell r="DF105"/>
          <cell r="DG105"/>
          <cell r="DH105"/>
          <cell r="DI105"/>
          <cell r="DJ105"/>
          <cell r="DK105"/>
          <cell r="DL105"/>
          <cell r="DM105"/>
          <cell r="DN105"/>
          <cell r="DO105"/>
          <cell r="DP105"/>
          <cell r="DQ105"/>
          <cell r="DR105"/>
          <cell r="DS105"/>
          <cell r="DT105"/>
          <cell r="DU105"/>
          <cell r="DV105">
            <v>15027</v>
          </cell>
          <cell r="DW105">
            <v>14086</v>
          </cell>
          <cell r="DX105">
            <v>14086</v>
          </cell>
          <cell r="DY105">
            <v>14086</v>
          </cell>
          <cell r="DZ105">
            <v>14086</v>
          </cell>
          <cell r="EA105"/>
          <cell r="EB105"/>
          <cell r="EC105"/>
          <cell r="ED105"/>
          <cell r="EE105"/>
          <cell r="EF105"/>
          <cell r="EH105"/>
          <cell r="EI105"/>
          <cell r="EJ105"/>
          <cell r="EK105"/>
          <cell r="EL105"/>
          <cell r="EM105"/>
        </row>
        <row r="106">
          <cell r="A106" t="str">
            <v/>
          </cell>
          <cell r="B106">
            <v>106</v>
          </cell>
          <cell r="C106"/>
          <cell r="D106"/>
          <cell r="E106"/>
          <cell r="F106"/>
          <cell r="G106"/>
          <cell r="H106"/>
          <cell r="I106"/>
          <cell r="J106"/>
          <cell r="K106"/>
          <cell r="L106"/>
          <cell r="M106"/>
          <cell r="N106"/>
          <cell r="O106"/>
          <cell r="P106"/>
          <cell r="U106"/>
          <cell r="V106"/>
          <cell r="W106"/>
          <cell r="X106"/>
          <cell r="Y106"/>
          <cell r="Z106"/>
          <cell r="AA106"/>
          <cell r="AB106"/>
          <cell r="AC106"/>
          <cell r="AH106"/>
          <cell r="AI106"/>
          <cell r="AJ106"/>
          <cell r="AK106"/>
          <cell r="AL106"/>
          <cell r="AM106"/>
          <cell r="AN106"/>
          <cell r="AO106"/>
          <cell r="AP106"/>
          <cell r="AQ106"/>
          <cell r="AR106"/>
          <cell r="AS106"/>
          <cell r="AT106"/>
          <cell r="AU106"/>
          <cell r="AV106"/>
          <cell r="AW106"/>
          <cell r="AX106"/>
          <cell r="BA106"/>
          <cell r="BB106"/>
          <cell r="BC106"/>
          <cell r="BI106"/>
          <cell r="BN106"/>
          <cell r="BV106"/>
          <cell r="CA106"/>
          <cell r="CI106"/>
          <cell r="CJ106"/>
          <cell r="CK106"/>
          <cell r="CL106"/>
          <cell r="CM106"/>
          <cell r="CN106"/>
          <cell r="CO106"/>
          <cell r="CP106"/>
          <cell r="CQ106"/>
          <cell r="CS106"/>
          <cell r="CX106"/>
          <cell r="CY106"/>
          <cell r="CZ106"/>
          <cell r="DA106"/>
          <cell r="DB106"/>
          <cell r="DC106"/>
          <cell r="DD106"/>
          <cell r="DE106"/>
          <cell r="DF106"/>
          <cell r="DG106"/>
          <cell r="DH106"/>
          <cell r="DI106"/>
          <cell r="DJ106"/>
          <cell r="DK106"/>
          <cell r="DL106"/>
          <cell r="DM106"/>
          <cell r="DN106"/>
          <cell r="DO106"/>
          <cell r="DP106"/>
          <cell r="DQ106"/>
          <cell r="DR106"/>
          <cell r="DS106"/>
          <cell r="DT106"/>
          <cell r="DU106"/>
          <cell r="DV106"/>
          <cell r="DW106"/>
          <cell r="DX106"/>
          <cell r="DY106"/>
          <cell r="DZ106"/>
          <cell r="EA106"/>
          <cell r="EB106"/>
          <cell r="EC106"/>
          <cell r="ED106"/>
          <cell r="EE106"/>
          <cell r="EF106"/>
          <cell r="EH106"/>
          <cell r="EI106"/>
          <cell r="EJ106"/>
          <cell r="EK106"/>
          <cell r="EL106"/>
          <cell r="EM106"/>
        </row>
        <row r="107">
          <cell r="A107" t="str">
            <v>EMAL1</v>
          </cell>
          <cell r="B107">
            <v>107</v>
          </cell>
          <cell r="C107"/>
          <cell r="D107"/>
          <cell r="E107"/>
          <cell r="F107"/>
          <cell r="G107"/>
          <cell r="H107"/>
          <cell r="I107"/>
          <cell r="J107"/>
          <cell r="K107"/>
          <cell r="L107"/>
          <cell r="M107"/>
          <cell r="N107"/>
          <cell r="O107"/>
          <cell r="P107"/>
          <cell r="U107"/>
          <cell r="V107"/>
          <cell r="W107"/>
          <cell r="X107"/>
          <cell r="Y107"/>
          <cell r="Z107"/>
          <cell r="AA107"/>
          <cell r="AB107"/>
          <cell r="AC107"/>
          <cell r="AH107"/>
          <cell r="AI107"/>
          <cell r="AJ107"/>
          <cell r="AK107"/>
          <cell r="AL107"/>
          <cell r="AM107"/>
          <cell r="AN107"/>
          <cell r="AO107"/>
          <cell r="AP107"/>
          <cell r="AQ107"/>
          <cell r="AR107"/>
          <cell r="AS107"/>
          <cell r="AT107"/>
          <cell r="AU107"/>
          <cell r="AV107"/>
          <cell r="AW107"/>
          <cell r="AX107"/>
          <cell r="BA107"/>
          <cell r="BB107"/>
          <cell r="BC107"/>
          <cell r="BI107"/>
          <cell r="BN107"/>
          <cell r="BV107"/>
          <cell r="CA107"/>
          <cell r="CI107"/>
          <cell r="CJ107"/>
          <cell r="CK107"/>
          <cell r="CL107"/>
          <cell r="CM107"/>
          <cell r="CN107"/>
          <cell r="CO107"/>
          <cell r="CP107"/>
          <cell r="CQ107"/>
          <cell r="CS107"/>
          <cell r="CX107"/>
          <cell r="CY107"/>
          <cell r="CZ107"/>
          <cell r="DA107"/>
          <cell r="DB107"/>
          <cell r="DC107"/>
          <cell r="DD107"/>
          <cell r="DE107"/>
          <cell r="DF107"/>
          <cell r="DG107"/>
          <cell r="DH107"/>
          <cell r="DI107"/>
          <cell r="DJ107"/>
          <cell r="DK107"/>
          <cell r="DL107"/>
          <cell r="DM107"/>
          <cell r="DN107"/>
          <cell r="DO107"/>
          <cell r="DP107"/>
          <cell r="DQ107"/>
          <cell r="DR107"/>
          <cell r="DS107"/>
          <cell r="DT107"/>
          <cell r="DU107"/>
          <cell r="DV107"/>
          <cell r="DW107"/>
          <cell r="DX107">
            <v>25000</v>
          </cell>
          <cell r="DY107">
            <v>25000</v>
          </cell>
          <cell r="DZ107">
            <v>25000</v>
          </cell>
          <cell r="EA107"/>
          <cell r="EB107"/>
          <cell r="EC107"/>
          <cell r="ED107"/>
          <cell r="EE107"/>
          <cell r="EF107"/>
          <cell r="EH107"/>
          <cell r="EI107"/>
          <cell r="EJ107"/>
          <cell r="EK107"/>
          <cell r="EL107"/>
          <cell r="EM107"/>
        </row>
        <row r="108">
          <cell r="A108" t="str">
            <v>EMAL2</v>
          </cell>
          <cell r="B108">
            <v>108</v>
          </cell>
          <cell r="C108"/>
          <cell r="D108"/>
          <cell r="E108"/>
          <cell r="F108"/>
          <cell r="G108"/>
          <cell r="H108"/>
          <cell r="I108"/>
          <cell r="J108"/>
          <cell r="K108"/>
          <cell r="L108"/>
          <cell r="M108"/>
          <cell r="N108"/>
          <cell r="O108"/>
          <cell r="P108"/>
          <cell r="U108"/>
          <cell r="V108"/>
          <cell r="W108"/>
          <cell r="X108"/>
          <cell r="Y108"/>
          <cell r="Z108"/>
          <cell r="AA108"/>
          <cell r="AB108"/>
          <cell r="AC108"/>
          <cell r="AH108"/>
          <cell r="AI108"/>
          <cell r="AJ108"/>
          <cell r="AK108"/>
          <cell r="AL108"/>
          <cell r="AM108"/>
          <cell r="AN108"/>
          <cell r="AO108"/>
          <cell r="AP108"/>
          <cell r="AQ108"/>
          <cell r="AR108"/>
          <cell r="AS108"/>
          <cell r="AT108"/>
          <cell r="AU108"/>
          <cell r="AV108"/>
          <cell r="AW108"/>
          <cell r="AX108"/>
          <cell r="BA108"/>
          <cell r="BB108"/>
          <cell r="BC108"/>
          <cell r="BI108"/>
          <cell r="BN108"/>
          <cell r="BV108"/>
          <cell r="CA108"/>
          <cell r="CI108"/>
          <cell r="CJ108"/>
          <cell r="CK108"/>
          <cell r="CL108"/>
          <cell r="CM108"/>
          <cell r="CN108"/>
          <cell r="CO108"/>
          <cell r="CP108"/>
          <cell r="CQ108"/>
          <cell r="CS108"/>
          <cell r="CX108"/>
          <cell r="CY108"/>
          <cell r="CZ108"/>
          <cell r="DA108"/>
          <cell r="DB108"/>
          <cell r="DC108"/>
          <cell r="DD108"/>
          <cell r="DE108"/>
          <cell r="DF108"/>
          <cell r="DG108"/>
          <cell r="DH108"/>
          <cell r="DI108"/>
          <cell r="DJ108"/>
          <cell r="DK108"/>
          <cell r="DL108"/>
          <cell r="DM108"/>
          <cell r="DN108"/>
          <cell r="DO108"/>
          <cell r="DP108"/>
          <cell r="DQ108"/>
          <cell r="DR108"/>
          <cell r="DS108"/>
          <cell r="DT108"/>
          <cell r="DU108"/>
          <cell r="DV108">
            <v>150</v>
          </cell>
          <cell r="DW108">
            <v>160</v>
          </cell>
          <cell r="DX108"/>
          <cell r="DY108"/>
          <cell r="DZ108"/>
          <cell r="EA108"/>
          <cell r="EB108"/>
          <cell r="EC108"/>
          <cell r="ED108"/>
          <cell r="EE108"/>
          <cell r="EF108"/>
          <cell r="EH108"/>
          <cell r="EI108"/>
          <cell r="EJ108"/>
          <cell r="EK108"/>
          <cell r="EL108"/>
          <cell r="EM108"/>
        </row>
        <row r="109">
          <cell r="A109" t="str">
            <v>EMAL3</v>
          </cell>
          <cell r="B109">
            <v>109</v>
          </cell>
          <cell r="C109"/>
          <cell r="D109"/>
          <cell r="E109"/>
          <cell r="F109"/>
          <cell r="G109"/>
          <cell r="H109"/>
          <cell r="I109"/>
          <cell r="J109"/>
          <cell r="K109"/>
          <cell r="L109"/>
          <cell r="M109"/>
          <cell r="N109"/>
          <cell r="O109"/>
          <cell r="P109"/>
          <cell r="U109"/>
          <cell r="V109"/>
          <cell r="W109"/>
          <cell r="X109"/>
          <cell r="Y109"/>
          <cell r="Z109"/>
          <cell r="AA109"/>
          <cell r="AB109"/>
          <cell r="AC109"/>
          <cell r="AH109"/>
          <cell r="AI109"/>
          <cell r="AJ109"/>
          <cell r="AK109"/>
          <cell r="AL109"/>
          <cell r="AM109"/>
          <cell r="AN109"/>
          <cell r="AO109"/>
          <cell r="AP109"/>
          <cell r="AQ109"/>
          <cell r="AR109"/>
          <cell r="AS109"/>
          <cell r="AT109"/>
          <cell r="AU109"/>
          <cell r="AV109"/>
          <cell r="AW109"/>
          <cell r="AX109"/>
          <cell r="BA109"/>
          <cell r="BB109"/>
          <cell r="BC109"/>
          <cell r="BI109"/>
          <cell r="BN109"/>
          <cell r="BV109"/>
          <cell r="CA109"/>
          <cell r="CI109"/>
          <cell r="CJ109"/>
          <cell r="CK109"/>
          <cell r="CL109"/>
          <cell r="CM109"/>
          <cell r="CN109"/>
          <cell r="CO109"/>
          <cell r="CP109"/>
          <cell r="CQ109"/>
          <cell r="CS109"/>
          <cell r="CX109"/>
          <cell r="CY109"/>
          <cell r="CZ109"/>
          <cell r="DA109"/>
          <cell r="DB109"/>
          <cell r="DC109"/>
          <cell r="DD109"/>
          <cell r="DE109"/>
          <cell r="DF109"/>
          <cell r="DG109"/>
          <cell r="DH109"/>
          <cell r="DI109"/>
          <cell r="DJ109"/>
          <cell r="DK109"/>
          <cell r="DL109"/>
          <cell r="DM109"/>
          <cell r="DN109"/>
          <cell r="DO109"/>
          <cell r="DP109"/>
          <cell r="DQ109"/>
          <cell r="DR109"/>
          <cell r="DS109"/>
          <cell r="DT109"/>
          <cell r="DU109"/>
          <cell r="DV109">
            <v>4000</v>
          </cell>
          <cell r="DW109"/>
          <cell r="DX109"/>
          <cell r="DY109"/>
          <cell r="DZ109"/>
          <cell r="EA109"/>
          <cell r="EB109"/>
          <cell r="EC109"/>
          <cell r="ED109"/>
          <cell r="EE109"/>
          <cell r="EF109"/>
          <cell r="EH109"/>
          <cell r="EI109"/>
          <cell r="EJ109"/>
          <cell r="EK109"/>
          <cell r="EL109"/>
          <cell r="EM109"/>
        </row>
        <row r="110">
          <cell r="A110" t="str">
            <v/>
          </cell>
          <cell r="B110">
            <v>110</v>
          </cell>
          <cell r="C110"/>
          <cell r="D110"/>
          <cell r="E110"/>
          <cell r="F110"/>
          <cell r="G110"/>
          <cell r="H110"/>
          <cell r="I110"/>
          <cell r="J110"/>
          <cell r="K110"/>
          <cell r="L110"/>
          <cell r="M110"/>
          <cell r="N110"/>
          <cell r="O110"/>
          <cell r="P110"/>
          <cell r="U110"/>
          <cell r="V110"/>
          <cell r="W110"/>
          <cell r="X110"/>
          <cell r="Y110"/>
          <cell r="Z110"/>
          <cell r="AA110"/>
          <cell r="AB110"/>
          <cell r="AC110"/>
          <cell r="AH110"/>
          <cell r="AI110"/>
          <cell r="AJ110"/>
          <cell r="AK110"/>
          <cell r="AL110"/>
          <cell r="AM110"/>
          <cell r="AN110"/>
          <cell r="AO110"/>
          <cell r="AP110"/>
          <cell r="AQ110"/>
          <cell r="AR110"/>
          <cell r="AS110"/>
          <cell r="AT110"/>
          <cell r="AU110"/>
          <cell r="AV110"/>
          <cell r="AW110"/>
          <cell r="AX110"/>
          <cell r="BA110"/>
          <cell r="BB110"/>
          <cell r="BC110"/>
          <cell r="BI110"/>
          <cell r="BN110"/>
          <cell r="BV110"/>
          <cell r="CA110"/>
          <cell r="CI110"/>
          <cell r="CJ110"/>
          <cell r="CK110"/>
          <cell r="CL110"/>
          <cell r="CM110"/>
          <cell r="CN110"/>
          <cell r="CO110"/>
          <cell r="CP110"/>
          <cell r="CQ110"/>
          <cell r="CS110"/>
          <cell r="CX110"/>
          <cell r="CY110"/>
          <cell r="CZ110"/>
          <cell r="DA110"/>
          <cell r="DB110"/>
          <cell r="DC110"/>
          <cell r="DD110"/>
          <cell r="DE110"/>
          <cell r="DF110"/>
          <cell r="DG110"/>
          <cell r="DH110"/>
          <cell r="DI110"/>
          <cell r="DJ110"/>
          <cell r="DK110"/>
          <cell r="DL110"/>
          <cell r="DM110"/>
          <cell r="DN110"/>
          <cell r="DO110"/>
          <cell r="DP110"/>
          <cell r="DQ110"/>
          <cell r="DR110"/>
          <cell r="DS110"/>
          <cell r="DT110"/>
          <cell r="DU110"/>
          <cell r="DV110"/>
          <cell r="DW110"/>
          <cell r="DX110"/>
          <cell r="DY110"/>
          <cell r="DZ110"/>
          <cell r="EA110"/>
          <cell r="EB110"/>
          <cell r="EC110"/>
          <cell r="ED110"/>
          <cell r="EE110"/>
          <cell r="EF110"/>
          <cell r="EH110"/>
          <cell r="EI110"/>
          <cell r="EJ110"/>
          <cell r="EK110"/>
          <cell r="EL110"/>
          <cell r="EM110"/>
        </row>
        <row r="111">
          <cell r="A111" t="str">
            <v>EDSI1</v>
          </cell>
          <cell r="B111">
            <v>111</v>
          </cell>
          <cell r="C111"/>
          <cell r="D111"/>
          <cell r="E111"/>
          <cell r="F111"/>
          <cell r="G111"/>
          <cell r="H111"/>
          <cell r="I111"/>
          <cell r="J111"/>
          <cell r="K111"/>
          <cell r="L111"/>
          <cell r="M111"/>
          <cell r="N111"/>
          <cell r="O111"/>
          <cell r="P111"/>
          <cell r="U111"/>
          <cell r="V111"/>
          <cell r="W111"/>
          <cell r="X111"/>
          <cell r="Y111"/>
          <cell r="Z111"/>
          <cell r="AA111"/>
          <cell r="AB111"/>
          <cell r="AC111"/>
          <cell r="AH111"/>
          <cell r="AI111"/>
          <cell r="AJ111"/>
          <cell r="AK111"/>
          <cell r="AL111"/>
          <cell r="AM111"/>
          <cell r="AN111"/>
          <cell r="AO111"/>
          <cell r="AP111"/>
          <cell r="AQ111"/>
          <cell r="AR111"/>
          <cell r="AS111"/>
          <cell r="AT111"/>
          <cell r="AU111"/>
          <cell r="AV111"/>
          <cell r="AW111"/>
          <cell r="AX111"/>
          <cell r="BA111"/>
          <cell r="BB111"/>
          <cell r="BC111"/>
          <cell r="BI111"/>
          <cell r="BN111"/>
          <cell r="BV111"/>
          <cell r="CA111"/>
          <cell r="CI111"/>
          <cell r="CJ111"/>
          <cell r="CK111"/>
          <cell r="CL111"/>
          <cell r="CM111"/>
          <cell r="CN111"/>
          <cell r="CO111"/>
          <cell r="CP111"/>
          <cell r="CQ111"/>
          <cell r="CS111"/>
          <cell r="CX111"/>
          <cell r="CY111"/>
          <cell r="CZ111"/>
          <cell r="DA111"/>
          <cell r="DB111"/>
          <cell r="DC111"/>
          <cell r="DD111"/>
          <cell r="DE111"/>
          <cell r="DF111"/>
          <cell r="DG111"/>
          <cell r="DH111"/>
          <cell r="DI111"/>
          <cell r="DJ111"/>
          <cell r="DK111"/>
          <cell r="DL111"/>
          <cell r="DM111"/>
          <cell r="DN111"/>
          <cell r="DO111"/>
          <cell r="DP111"/>
          <cell r="DQ111"/>
          <cell r="DR111"/>
          <cell r="DS111"/>
          <cell r="DT111"/>
          <cell r="DU111"/>
          <cell r="DV111">
            <v>65600</v>
          </cell>
          <cell r="DW111">
            <v>15600</v>
          </cell>
          <cell r="DX111">
            <v>15600</v>
          </cell>
          <cell r="DY111">
            <v>15600</v>
          </cell>
          <cell r="DZ111">
            <v>15600</v>
          </cell>
          <cell r="EA111"/>
          <cell r="EB111"/>
          <cell r="EC111"/>
          <cell r="ED111"/>
          <cell r="EE111"/>
          <cell r="EF111"/>
          <cell r="EH111"/>
          <cell r="EI111"/>
          <cell r="EJ111"/>
          <cell r="EK111"/>
          <cell r="EL111"/>
          <cell r="EM111"/>
        </row>
        <row r="112">
          <cell r="A112" t="str">
            <v>EDSI2</v>
          </cell>
          <cell r="B112">
            <v>112</v>
          </cell>
          <cell r="C112"/>
          <cell r="D112"/>
          <cell r="E112"/>
          <cell r="F112"/>
          <cell r="G112"/>
          <cell r="H112"/>
          <cell r="I112"/>
          <cell r="J112"/>
          <cell r="K112"/>
          <cell r="L112"/>
          <cell r="M112"/>
          <cell r="N112"/>
          <cell r="O112"/>
          <cell r="P112"/>
          <cell r="U112"/>
          <cell r="V112"/>
          <cell r="W112"/>
          <cell r="X112"/>
          <cell r="Y112"/>
          <cell r="Z112"/>
          <cell r="AA112"/>
          <cell r="AB112"/>
          <cell r="AC112"/>
          <cell r="AH112"/>
          <cell r="AI112"/>
          <cell r="AJ112"/>
          <cell r="AK112"/>
          <cell r="AL112"/>
          <cell r="AM112"/>
          <cell r="AN112"/>
          <cell r="AO112"/>
          <cell r="AP112"/>
          <cell r="AQ112"/>
          <cell r="AR112"/>
          <cell r="AS112"/>
          <cell r="AT112"/>
          <cell r="AU112"/>
          <cell r="AV112"/>
          <cell r="AW112"/>
          <cell r="AX112"/>
          <cell r="BA112"/>
          <cell r="BB112"/>
          <cell r="BC112"/>
          <cell r="BI112"/>
          <cell r="BN112"/>
          <cell r="BV112"/>
          <cell r="CA112"/>
          <cell r="CI112"/>
          <cell r="CJ112"/>
          <cell r="CK112"/>
          <cell r="CL112"/>
          <cell r="CM112"/>
          <cell r="CN112"/>
          <cell r="CO112"/>
          <cell r="CP112"/>
          <cell r="CQ112"/>
          <cell r="CS112"/>
          <cell r="CX112"/>
          <cell r="CY112"/>
          <cell r="CZ112"/>
          <cell r="DA112"/>
          <cell r="DB112"/>
          <cell r="DC112"/>
          <cell r="DD112"/>
          <cell r="DE112"/>
          <cell r="DF112"/>
          <cell r="DG112"/>
          <cell r="DH112"/>
          <cell r="DI112"/>
          <cell r="DJ112"/>
          <cell r="DK112"/>
          <cell r="DL112"/>
          <cell r="DM112"/>
          <cell r="DN112"/>
          <cell r="DO112"/>
          <cell r="DP112"/>
          <cell r="DQ112"/>
          <cell r="DR112"/>
          <cell r="DS112"/>
          <cell r="DT112"/>
          <cell r="DU112"/>
          <cell r="DV112">
            <v>10600</v>
          </cell>
          <cell r="DW112">
            <v>3100</v>
          </cell>
          <cell r="DX112">
            <v>3100</v>
          </cell>
          <cell r="DY112">
            <v>3100</v>
          </cell>
          <cell r="DZ112">
            <v>3100</v>
          </cell>
          <cell r="EA112"/>
          <cell r="EB112"/>
          <cell r="EC112"/>
          <cell r="ED112"/>
          <cell r="EE112"/>
          <cell r="EF112"/>
          <cell r="EH112"/>
          <cell r="EI112"/>
          <cell r="EJ112"/>
          <cell r="EK112"/>
          <cell r="EL112"/>
          <cell r="EM112"/>
        </row>
        <row r="113">
          <cell r="A113" t="str">
            <v>EDSI3</v>
          </cell>
          <cell r="B113">
            <v>113</v>
          </cell>
          <cell r="C113"/>
          <cell r="D113"/>
          <cell r="E113"/>
          <cell r="F113"/>
          <cell r="G113"/>
          <cell r="H113"/>
          <cell r="I113"/>
          <cell r="J113"/>
          <cell r="K113"/>
          <cell r="L113"/>
          <cell r="M113"/>
          <cell r="N113"/>
          <cell r="O113"/>
          <cell r="P113"/>
          <cell r="U113"/>
          <cell r="V113"/>
          <cell r="W113"/>
          <cell r="X113"/>
          <cell r="Y113"/>
          <cell r="Z113"/>
          <cell r="AA113"/>
          <cell r="AB113"/>
          <cell r="AC113"/>
          <cell r="AH113"/>
          <cell r="AI113"/>
          <cell r="AJ113"/>
          <cell r="AK113"/>
          <cell r="AL113"/>
          <cell r="AM113"/>
          <cell r="AN113"/>
          <cell r="AO113"/>
          <cell r="AP113"/>
          <cell r="AQ113"/>
          <cell r="AR113"/>
          <cell r="AS113"/>
          <cell r="AT113"/>
          <cell r="AU113"/>
          <cell r="AV113"/>
          <cell r="AW113"/>
          <cell r="AX113"/>
          <cell r="BA113"/>
          <cell r="BB113"/>
          <cell r="BC113"/>
          <cell r="BI113"/>
          <cell r="BN113"/>
          <cell r="BV113"/>
          <cell r="CA113"/>
          <cell r="CI113"/>
          <cell r="CJ113"/>
          <cell r="CK113"/>
          <cell r="CL113"/>
          <cell r="CM113"/>
          <cell r="CN113"/>
          <cell r="CO113"/>
          <cell r="CP113"/>
          <cell r="CQ113"/>
          <cell r="CS113"/>
          <cell r="CX113"/>
          <cell r="CY113"/>
          <cell r="CZ113"/>
          <cell r="DA113"/>
          <cell r="DB113"/>
          <cell r="DC113"/>
          <cell r="DD113"/>
          <cell r="DE113"/>
          <cell r="DF113"/>
          <cell r="DG113"/>
          <cell r="DH113"/>
          <cell r="DI113"/>
          <cell r="DJ113"/>
          <cell r="DK113"/>
          <cell r="DL113"/>
          <cell r="DM113"/>
          <cell r="DN113"/>
          <cell r="DO113"/>
          <cell r="DP113"/>
          <cell r="DQ113"/>
          <cell r="DR113"/>
          <cell r="DS113"/>
          <cell r="DT113"/>
          <cell r="DU113"/>
          <cell r="DV113">
            <v>3000</v>
          </cell>
          <cell r="DW113">
            <v>500</v>
          </cell>
          <cell r="DX113">
            <v>500</v>
          </cell>
          <cell r="DY113">
            <v>500</v>
          </cell>
          <cell r="DZ113">
            <v>500</v>
          </cell>
          <cell r="EA113"/>
          <cell r="EB113"/>
          <cell r="EC113"/>
          <cell r="ED113"/>
          <cell r="EE113"/>
          <cell r="EF113"/>
          <cell r="EH113"/>
          <cell r="EI113"/>
          <cell r="EJ113"/>
          <cell r="EK113"/>
          <cell r="EL113"/>
          <cell r="EM113"/>
        </row>
        <row r="114">
          <cell r="A114" t="str">
            <v>EDSI4</v>
          </cell>
          <cell r="B114">
            <v>114</v>
          </cell>
          <cell r="C114"/>
          <cell r="D114"/>
          <cell r="E114"/>
          <cell r="F114"/>
          <cell r="G114"/>
          <cell r="H114"/>
          <cell r="I114"/>
          <cell r="J114"/>
          <cell r="K114"/>
          <cell r="L114"/>
          <cell r="M114"/>
          <cell r="N114"/>
          <cell r="O114"/>
          <cell r="P114"/>
          <cell r="U114"/>
          <cell r="V114"/>
          <cell r="W114"/>
          <cell r="X114"/>
          <cell r="Y114"/>
          <cell r="Z114"/>
          <cell r="AA114"/>
          <cell r="AB114"/>
          <cell r="AC114"/>
          <cell r="AH114"/>
          <cell r="AI114"/>
          <cell r="AJ114"/>
          <cell r="AK114"/>
          <cell r="AL114"/>
          <cell r="AM114"/>
          <cell r="AN114"/>
          <cell r="AO114"/>
          <cell r="AP114"/>
          <cell r="AQ114"/>
          <cell r="AR114"/>
          <cell r="AS114"/>
          <cell r="AT114"/>
          <cell r="AU114"/>
          <cell r="AV114"/>
          <cell r="AW114"/>
          <cell r="AX114"/>
          <cell r="BA114"/>
          <cell r="BB114"/>
          <cell r="BC114"/>
          <cell r="BI114"/>
          <cell r="BN114"/>
          <cell r="BV114"/>
          <cell r="CA114"/>
          <cell r="CI114"/>
          <cell r="CJ114"/>
          <cell r="CK114"/>
          <cell r="CL114"/>
          <cell r="CM114"/>
          <cell r="CN114"/>
          <cell r="CO114"/>
          <cell r="CP114"/>
          <cell r="CQ114"/>
          <cell r="CS114"/>
          <cell r="CX114"/>
          <cell r="CY114"/>
          <cell r="CZ114"/>
          <cell r="DA114"/>
          <cell r="DB114"/>
          <cell r="DC114"/>
          <cell r="DD114"/>
          <cell r="DE114"/>
          <cell r="DF114"/>
          <cell r="DG114"/>
          <cell r="DH114"/>
          <cell r="DI114"/>
          <cell r="DJ114"/>
          <cell r="DK114"/>
          <cell r="DL114"/>
          <cell r="DM114"/>
          <cell r="DN114"/>
          <cell r="DO114"/>
          <cell r="DP114"/>
          <cell r="DQ114"/>
          <cell r="DR114"/>
          <cell r="DS114"/>
          <cell r="DT114"/>
          <cell r="DU114"/>
          <cell r="DV114">
            <v>6</v>
          </cell>
          <cell r="DW114">
            <v>4</v>
          </cell>
          <cell r="DX114">
            <v>5</v>
          </cell>
          <cell r="DY114">
            <v>7</v>
          </cell>
          <cell r="DZ114">
            <v>3</v>
          </cell>
          <cell r="EA114"/>
          <cell r="EB114"/>
          <cell r="EC114"/>
          <cell r="ED114"/>
          <cell r="EE114"/>
          <cell r="EF114"/>
          <cell r="EH114"/>
          <cell r="EI114"/>
          <cell r="EJ114"/>
          <cell r="EK114"/>
          <cell r="EL114"/>
          <cell r="EM114"/>
        </row>
        <row r="115">
          <cell r="A115" t="str">
            <v>EDTS1</v>
          </cell>
          <cell r="B115">
            <v>115</v>
          </cell>
          <cell r="C115"/>
          <cell r="D115"/>
          <cell r="E115"/>
          <cell r="F115"/>
          <cell r="G115"/>
          <cell r="H115"/>
          <cell r="I115"/>
          <cell r="J115"/>
          <cell r="K115"/>
          <cell r="L115"/>
          <cell r="M115"/>
          <cell r="N115"/>
          <cell r="O115"/>
          <cell r="P115"/>
          <cell r="U115"/>
          <cell r="V115"/>
          <cell r="W115"/>
          <cell r="X115"/>
          <cell r="Y115"/>
          <cell r="Z115"/>
          <cell r="AA115"/>
          <cell r="AB115"/>
          <cell r="AC115"/>
          <cell r="AH115"/>
          <cell r="AI115"/>
          <cell r="AJ115"/>
          <cell r="AK115"/>
          <cell r="AL115"/>
          <cell r="AM115"/>
          <cell r="AN115"/>
          <cell r="AO115"/>
          <cell r="AP115"/>
          <cell r="AQ115"/>
          <cell r="AR115"/>
          <cell r="AS115"/>
          <cell r="AT115"/>
          <cell r="AU115"/>
          <cell r="AV115"/>
          <cell r="AW115"/>
          <cell r="AX115"/>
          <cell r="BA115"/>
          <cell r="BB115"/>
          <cell r="BC115"/>
          <cell r="BI115"/>
          <cell r="BN115"/>
          <cell r="BV115"/>
          <cell r="CA115"/>
          <cell r="CI115"/>
          <cell r="CJ115"/>
          <cell r="CK115"/>
          <cell r="CL115"/>
          <cell r="CM115"/>
          <cell r="CN115"/>
          <cell r="CO115"/>
          <cell r="CP115"/>
          <cell r="CQ115"/>
          <cell r="CS115"/>
          <cell r="CX115"/>
          <cell r="CY115"/>
          <cell r="CZ115"/>
          <cell r="DA115"/>
          <cell r="DB115"/>
          <cell r="DC115"/>
          <cell r="DD115"/>
          <cell r="DE115"/>
          <cell r="DF115"/>
          <cell r="DG115"/>
          <cell r="DH115"/>
          <cell r="DI115"/>
          <cell r="DJ115"/>
          <cell r="DK115"/>
          <cell r="DL115"/>
          <cell r="DM115"/>
          <cell r="DN115"/>
          <cell r="DO115"/>
          <cell r="DP115"/>
          <cell r="DQ115"/>
          <cell r="DR115"/>
          <cell r="DS115"/>
          <cell r="DT115"/>
          <cell r="DU115"/>
          <cell r="DV115">
            <v>80</v>
          </cell>
          <cell r="DW115">
            <v>80</v>
          </cell>
          <cell r="DX115">
            <v>80</v>
          </cell>
          <cell r="DY115">
            <v>80</v>
          </cell>
          <cell r="DZ115">
            <v>80</v>
          </cell>
          <cell r="EA115"/>
          <cell r="EB115"/>
          <cell r="EC115"/>
          <cell r="ED115"/>
          <cell r="EE115"/>
          <cell r="EF115"/>
          <cell r="EH115"/>
          <cell r="EI115"/>
          <cell r="EJ115"/>
          <cell r="EK115"/>
          <cell r="EL115"/>
          <cell r="EM115"/>
        </row>
        <row r="116">
          <cell r="A116" t="str">
            <v>ET2</v>
          </cell>
          <cell r="B116">
            <v>116</v>
          </cell>
          <cell r="C116"/>
          <cell r="D116"/>
          <cell r="E116"/>
          <cell r="F116"/>
          <cell r="G116"/>
          <cell r="H116"/>
          <cell r="I116"/>
          <cell r="J116"/>
          <cell r="K116"/>
          <cell r="L116"/>
          <cell r="M116"/>
          <cell r="N116"/>
          <cell r="O116"/>
          <cell r="P116"/>
          <cell r="U116"/>
          <cell r="V116"/>
          <cell r="W116"/>
          <cell r="X116"/>
          <cell r="Y116"/>
          <cell r="Z116"/>
          <cell r="AA116"/>
          <cell r="AB116"/>
          <cell r="AC116"/>
          <cell r="AH116"/>
          <cell r="AI116"/>
          <cell r="AJ116"/>
          <cell r="AK116"/>
          <cell r="AL116"/>
          <cell r="AM116"/>
          <cell r="AN116"/>
          <cell r="AO116"/>
          <cell r="AP116"/>
          <cell r="AQ116"/>
          <cell r="AR116"/>
          <cell r="AS116"/>
          <cell r="AT116"/>
          <cell r="AU116"/>
          <cell r="AV116"/>
          <cell r="AW116"/>
          <cell r="AX116"/>
          <cell r="BA116"/>
          <cell r="BB116"/>
          <cell r="BC116"/>
          <cell r="BI116"/>
          <cell r="BN116"/>
          <cell r="BV116"/>
          <cell r="CA116"/>
          <cell r="CI116"/>
          <cell r="CJ116"/>
          <cell r="CK116"/>
          <cell r="CL116"/>
          <cell r="CM116"/>
          <cell r="CN116"/>
          <cell r="CO116"/>
          <cell r="CP116"/>
          <cell r="CQ116"/>
          <cell r="CS116"/>
          <cell r="CX116"/>
          <cell r="CY116"/>
          <cell r="CZ116"/>
          <cell r="DA116"/>
          <cell r="DB116"/>
          <cell r="DC116"/>
          <cell r="DD116"/>
          <cell r="DE116"/>
          <cell r="DF116"/>
          <cell r="DG116"/>
          <cell r="DH116"/>
          <cell r="DI116"/>
          <cell r="DJ116"/>
          <cell r="DK116"/>
          <cell r="DL116"/>
          <cell r="DM116"/>
          <cell r="DN116"/>
          <cell r="DO116"/>
          <cell r="DP116">
            <v>0</v>
          </cell>
          <cell r="DQ116">
            <v>0</v>
          </cell>
          <cell r="DR116">
            <v>0</v>
          </cell>
          <cell r="DS116">
            <v>0</v>
          </cell>
          <cell r="DT116">
            <v>0</v>
          </cell>
          <cell r="DU116">
            <v>0</v>
          </cell>
          <cell r="DV116">
            <v>236397</v>
          </cell>
          <cell r="DW116">
            <v>160924</v>
          </cell>
          <cell r="DX116">
            <v>184122</v>
          </cell>
          <cell r="DY116">
            <v>184120</v>
          </cell>
          <cell r="DZ116">
            <v>184135</v>
          </cell>
          <cell r="EA116">
            <v>0</v>
          </cell>
          <cell r="EB116">
            <v>0</v>
          </cell>
          <cell r="EC116">
            <v>0</v>
          </cell>
          <cell r="ED116">
            <v>0</v>
          </cell>
          <cell r="EE116"/>
          <cell r="EF116"/>
          <cell r="EH116"/>
          <cell r="EI116"/>
          <cell r="EJ116"/>
          <cell r="EK116"/>
          <cell r="EL116"/>
          <cell r="EM116"/>
        </row>
        <row r="117">
          <cell r="A117" t="str">
            <v>x</v>
          </cell>
          <cell r="B117">
            <v>117</v>
          </cell>
          <cell r="C117"/>
          <cell r="D117"/>
          <cell r="E117"/>
          <cell r="F117"/>
          <cell r="G117"/>
          <cell r="H117"/>
          <cell r="I117"/>
          <cell r="J117"/>
          <cell r="K117"/>
          <cell r="L117"/>
          <cell r="M117"/>
          <cell r="N117"/>
          <cell r="O117"/>
          <cell r="P117"/>
          <cell r="U117"/>
          <cell r="V117"/>
          <cell r="W117"/>
          <cell r="X117"/>
          <cell r="Y117"/>
          <cell r="Z117"/>
          <cell r="AA117"/>
          <cell r="AB117"/>
          <cell r="AC117"/>
          <cell r="AH117"/>
          <cell r="AI117"/>
          <cell r="AJ117"/>
          <cell r="AK117"/>
          <cell r="AL117"/>
          <cell r="AM117"/>
          <cell r="AN117"/>
          <cell r="AO117"/>
          <cell r="AP117"/>
          <cell r="AQ117"/>
          <cell r="AR117"/>
          <cell r="AS117"/>
          <cell r="AT117"/>
          <cell r="AU117"/>
          <cell r="AV117"/>
          <cell r="AW117"/>
          <cell r="AX117"/>
          <cell r="BA117"/>
          <cell r="BB117"/>
          <cell r="BC117"/>
          <cell r="BI117"/>
          <cell r="BN117"/>
          <cell r="BV117"/>
          <cell r="CA117"/>
          <cell r="CI117"/>
          <cell r="CJ117"/>
          <cell r="CK117"/>
          <cell r="CL117"/>
          <cell r="CM117"/>
          <cell r="CN117"/>
          <cell r="CO117"/>
          <cell r="CP117"/>
          <cell r="CQ117"/>
          <cell r="CS117"/>
          <cell r="CX117"/>
          <cell r="CY117"/>
          <cell r="CZ117"/>
          <cell r="DA117"/>
          <cell r="DB117"/>
          <cell r="DC117"/>
          <cell r="DD117"/>
          <cell r="DE117"/>
          <cell r="DF117"/>
          <cell r="DG117"/>
          <cell r="DH117"/>
          <cell r="DI117"/>
          <cell r="DJ117"/>
          <cell r="DK117"/>
          <cell r="DL117"/>
          <cell r="DM117"/>
          <cell r="DN117"/>
          <cell r="DO117"/>
          <cell r="DP117"/>
          <cell r="DQ117"/>
          <cell r="DR117"/>
          <cell r="DS117"/>
          <cell r="DT117"/>
          <cell r="DU117"/>
          <cell r="DV117"/>
          <cell r="DW117"/>
          <cell r="DX117"/>
          <cell r="DY117"/>
          <cell r="DZ117"/>
          <cell r="EA117"/>
          <cell r="EB117"/>
          <cell r="EC117"/>
          <cell r="ED117"/>
          <cell r="EE117"/>
          <cell r="EF117"/>
          <cell r="EH117"/>
          <cell r="EI117"/>
          <cell r="EJ117"/>
          <cell r="EK117"/>
          <cell r="EL117"/>
          <cell r="EM117"/>
        </row>
        <row r="118">
          <cell r="A118"/>
          <cell r="B118"/>
          <cell r="C118"/>
          <cell r="D118"/>
          <cell r="E118"/>
          <cell r="F118"/>
          <cell r="G118"/>
          <cell r="H118"/>
          <cell r="I118"/>
          <cell r="J118"/>
          <cell r="K118"/>
          <cell r="L118"/>
          <cell r="M118"/>
          <cell r="N118"/>
          <cell r="O118"/>
          <cell r="P118"/>
          <cell r="U118"/>
          <cell r="V118"/>
          <cell r="W118"/>
          <cell r="X118"/>
          <cell r="Y118"/>
          <cell r="Z118"/>
          <cell r="AA118"/>
          <cell r="AB118"/>
          <cell r="AC118"/>
          <cell r="AH118"/>
          <cell r="AI118"/>
          <cell r="AJ118"/>
          <cell r="AK118"/>
          <cell r="AL118"/>
          <cell r="AM118"/>
          <cell r="AN118"/>
          <cell r="AO118"/>
          <cell r="AP118"/>
          <cell r="AQ118"/>
          <cell r="AR118"/>
          <cell r="AS118"/>
          <cell r="AT118"/>
          <cell r="AV118"/>
          <cell r="AW118"/>
          <cell r="AX118"/>
          <cell r="BA118"/>
          <cell r="BB118"/>
          <cell r="BC118"/>
          <cell r="BW118"/>
          <cell r="BX118"/>
          <cell r="BY118"/>
          <cell r="BZ118"/>
          <cell r="CA118"/>
          <cell r="CB118"/>
          <cell r="CC118"/>
          <cell r="CD118"/>
          <cell r="CF118"/>
          <cell r="CG118"/>
          <cell r="CH118"/>
          <cell r="CN118"/>
          <cell r="CO118"/>
          <cell r="CP118"/>
          <cell r="CQ118"/>
          <cell r="CS118"/>
          <cell r="CV118"/>
          <cell r="CW118"/>
          <cell r="DA118"/>
          <cell r="DP118"/>
          <cell r="DQ118"/>
          <cell r="DR118"/>
          <cell r="DS118"/>
          <cell r="DT118"/>
          <cell r="DU118"/>
          <cell r="DV118"/>
          <cell r="DW118"/>
          <cell r="DX118"/>
          <cell r="DY118"/>
          <cell r="EE118"/>
          <cell r="EF118"/>
          <cell r="EH118"/>
          <cell r="EI118"/>
          <cell r="EJ118"/>
          <cell r="EK118"/>
          <cell r="EL118"/>
          <cell r="EM118"/>
        </row>
        <row r="119">
          <cell r="A119"/>
          <cell r="B119"/>
          <cell r="C119"/>
          <cell r="D119"/>
          <cell r="E119"/>
          <cell r="F119"/>
          <cell r="G119"/>
          <cell r="H119"/>
          <cell r="I119"/>
          <cell r="J119"/>
          <cell r="K119"/>
          <cell r="L119"/>
          <cell r="M119"/>
          <cell r="N119"/>
          <cell r="O119"/>
          <cell r="P119"/>
          <cell r="U119"/>
          <cell r="V119"/>
          <cell r="W119"/>
          <cell r="X119"/>
          <cell r="Y119"/>
          <cell r="Z119"/>
          <cell r="AA119"/>
          <cell r="AB119"/>
          <cell r="AC119"/>
          <cell r="AH119"/>
          <cell r="AI119"/>
          <cell r="AJ119"/>
          <cell r="AK119"/>
          <cell r="AL119"/>
          <cell r="AM119"/>
          <cell r="AN119"/>
          <cell r="AO119"/>
          <cell r="AP119"/>
          <cell r="AQ119"/>
          <cell r="AR119"/>
          <cell r="AS119"/>
          <cell r="AT119"/>
          <cell r="AV119"/>
          <cell r="AW119"/>
          <cell r="AX119"/>
          <cell r="BA119"/>
          <cell r="BB119"/>
          <cell r="BC119"/>
          <cell r="BW119"/>
          <cell r="BX119"/>
          <cell r="BY119"/>
          <cell r="BZ119"/>
          <cell r="CA119"/>
          <cell r="CB119"/>
          <cell r="CC119"/>
          <cell r="CD119"/>
          <cell r="CF119"/>
          <cell r="CG119"/>
          <cell r="CH119"/>
          <cell r="CN119"/>
          <cell r="CO119"/>
          <cell r="CP119"/>
          <cell r="CQ119"/>
          <cell r="CS119"/>
          <cell r="CV119"/>
          <cell r="CW119"/>
          <cell r="DA119"/>
          <cell r="DP119"/>
          <cell r="DQ119"/>
          <cell r="DR119"/>
          <cell r="DS119"/>
          <cell r="DT119"/>
          <cell r="DU119"/>
          <cell r="DV119"/>
          <cell r="DW119"/>
          <cell r="DX119"/>
          <cell r="DY119"/>
          <cell r="EE119"/>
          <cell r="EF119"/>
          <cell r="EH119"/>
          <cell r="EI119"/>
          <cell r="EJ119"/>
          <cell r="EK119"/>
          <cell r="EL119"/>
          <cell r="EM119"/>
        </row>
        <row r="120">
          <cell r="A120"/>
          <cell r="B120"/>
          <cell r="C120"/>
          <cell r="D120"/>
          <cell r="E120"/>
          <cell r="F120"/>
          <cell r="G120"/>
          <cell r="H120"/>
          <cell r="I120"/>
          <cell r="J120"/>
          <cell r="K120"/>
          <cell r="L120"/>
          <cell r="M120"/>
          <cell r="N120"/>
          <cell r="O120"/>
          <cell r="P120"/>
          <cell r="R120"/>
          <cell r="S120"/>
          <cell r="T120"/>
          <cell r="U120"/>
          <cell r="V120"/>
          <cell r="W120"/>
          <cell r="X120"/>
          <cell r="Y120"/>
          <cell r="Z120"/>
          <cell r="AA120"/>
          <cell r="AB120"/>
          <cell r="AC120"/>
          <cell r="AE120"/>
          <cell r="AF120"/>
          <cell r="AG120"/>
          <cell r="AH120"/>
          <cell r="AI120"/>
          <cell r="AJ120"/>
          <cell r="AK120"/>
          <cell r="AL120"/>
          <cell r="AM120"/>
          <cell r="AN120"/>
          <cell r="AO120"/>
          <cell r="AP120"/>
          <cell r="AQ120"/>
          <cell r="AR120"/>
          <cell r="AS120"/>
          <cell r="AT120"/>
          <cell r="AV120"/>
          <cell r="AW120"/>
          <cell r="AX120"/>
          <cell r="BA120"/>
          <cell r="BB120"/>
          <cell r="BC120"/>
          <cell r="BW120"/>
          <cell r="BX120"/>
          <cell r="BY120"/>
          <cell r="BZ120"/>
          <cell r="CA120"/>
          <cell r="CB120"/>
          <cell r="CC120"/>
          <cell r="CD120"/>
          <cell r="CE120"/>
          <cell r="CF120"/>
          <cell r="CG120"/>
          <cell r="CH120"/>
          <cell r="CN120"/>
          <cell r="CO120"/>
          <cell r="CP120"/>
          <cell r="CQ120"/>
          <cell r="CS120"/>
          <cell r="CV120"/>
          <cell r="CW120"/>
          <cell r="DA120"/>
          <cell r="EE120"/>
          <cell r="EF120"/>
          <cell r="EH120"/>
          <cell r="EI120"/>
          <cell r="EJ120"/>
          <cell r="EK120"/>
          <cell r="EL120"/>
          <cell r="EM120"/>
        </row>
        <row r="121">
          <cell r="A121"/>
          <cell r="B121"/>
          <cell r="C121"/>
          <cell r="D121"/>
          <cell r="E121"/>
          <cell r="F121"/>
          <cell r="G121"/>
          <cell r="H121"/>
          <cell r="I121"/>
          <cell r="J121"/>
          <cell r="K121"/>
          <cell r="L121"/>
          <cell r="M121"/>
          <cell r="N121"/>
          <cell r="O121"/>
          <cell r="P121"/>
          <cell r="R121"/>
          <cell r="S121"/>
          <cell r="T121"/>
          <cell r="U121"/>
          <cell r="V121"/>
          <cell r="W121"/>
          <cell r="X121"/>
          <cell r="Y121"/>
          <cell r="Z121"/>
          <cell r="AA121"/>
          <cell r="AB121"/>
          <cell r="AC121"/>
          <cell r="AE121"/>
          <cell r="AF121"/>
          <cell r="AG121"/>
          <cell r="AH121"/>
          <cell r="AI121"/>
          <cell r="AJ121"/>
          <cell r="AK121"/>
          <cell r="AL121"/>
          <cell r="AM121"/>
          <cell r="AN121"/>
          <cell r="AO121"/>
          <cell r="AP121"/>
          <cell r="AQ121"/>
          <cell r="AR121"/>
          <cell r="AS121"/>
          <cell r="AT121"/>
          <cell r="AV121"/>
          <cell r="AW121"/>
          <cell r="AX121"/>
          <cell r="BA121"/>
          <cell r="BB121"/>
          <cell r="BC121"/>
          <cell r="BW121"/>
          <cell r="BX121"/>
          <cell r="BY121"/>
          <cell r="BZ121"/>
          <cell r="CA121"/>
          <cell r="CB121"/>
          <cell r="CC121"/>
          <cell r="CD121"/>
          <cell r="CE121"/>
          <cell r="CF121"/>
          <cell r="CG121"/>
          <cell r="CH121"/>
          <cell r="CN121"/>
          <cell r="CO121"/>
          <cell r="CP121"/>
          <cell r="CQ121"/>
          <cell r="CS121"/>
          <cell r="CV121"/>
          <cell r="CW121"/>
          <cell r="DA121"/>
          <cell r="EE121"/>
          <cell r="EF121"/>
          <cell r="EH121"/>
          <cell r="EI121"/>
          <cell r="EJ121"/>
          <cell r="EK121"/>
          <cell r="EL121"/>
          <cell r="EM121"/>
        </row>
        <row r="122">
          <cell r="A122"/>
          <cell r="B122"/>
          <cell r="C122"/>
          <cell r="D122"/>
          <cell r="E122"/>
          <cell r="F122"/>
          <cell r="G122"/>
          <cell r="H122"/>
          <cell r="I122"/>
          <cell r="J122"/>
          <cell r="K122"/>
          <cell r="L122"/>
          <cell r="M122"/>
          <cell r="N122"/>
          <cell r="O122"/>
          <cell r="P122"/>
          <cell r="Q122"/>
          <cell r="R122"/>
          <cell r="S122"/>
          <cell r="T122"/>
          <cell r="U122"/>
          <cell r="V122"/>
          <cell r="W122"/>
          <cell r="X122"/>
          <cell r="Y122"/>
          <cell r="Z122"/>
          <cell r="AA122"/>
          <cell r="AB122"/>
          <cell r="AC122"/>
          <cell r="AD122"/>
          <cell r="AE122"/>
          <cell r="AF122"/>
          <cell r="AG122"/>
          <cell r="AH122"/>
          <cell r="AI122"/>
          <cell r="AJ122"/>
          <cell r="AK122"/>
          <cell r="AL122"/>
          <cell r="AM122"/>
          <cell r="AN122"/>
          <cell r="AO122"/>
          <cell r="AP122"/>
          <cell r="AQ122"/>
          <cell r="AR122"/>
          <cell r="AS122"/>
          <cell r="AT122"/>
          <cell r="AV122"/>
          <cell r="AW122"/>
          <cell r="AX122"/>
          <cell r="BA122"/>
          <cell r="BB122"/>
          <cell r="BC122"/>
          <cell r="BD122"/>
          <cell r="BE122"/>
          <cell r="BF122"/>
          <cell r="BG122"/>
          <cell r="BH122"/>
          <cell r="BI122"/>
          <cell r="BJ122"/>
          <cell r="BK122"/>
          <cell r="BL122"/>
          <cell r="BM122"/>
          <cell r="BN122"/>
          <cell r="BO122"/>
          <cell r="BP122"/>
          <cell r="BQ122"/>
          <cell r="BR122"/>
          <cell r="BS122"/>
          <cell r="BT122"/>
          <cell r="BU122"/>
          <cell r="BV122"/>
          <cell r="BW122"/>
          <cell r="BX122"/>
          <cell r="BY122"/>
          <cell r="BZ122"/>
          <cell r="CA122"/>
          <cell r="CB122"/>
          <cell r="CC122"/>
          <cell r="CD122"/>
          <cell r="CE122"/>
          <cell r="CF122"/>
          <cell r="CG122"/>
          <cell r="CH122"/>
          <cell r="CN122"/>
          <cell r="CO122"/>
          <cell r="CP122"/>
          <cell r="CQ122"/>
          <cell r="CS122"/>
          <cell r="CT122"/>
          <cell r="CU122"/>
          <cell r="CV122"/>
          <cell r="CW122"/>
          <cell r="EE122"/>
          <cell r="EF122"/>
          <cell r="EH122"/>
          <cell r="EI122"/>
          <cell r="EJ122"/>
          <cell r="EK122"/>
          <cell r="EL122"/>
          <cell r="EM122"/>
        </row>
        <row r="123">
          <cell r="A123"/>
          <cell r="B123"/>
          <cell r="C123"/>
          <cell r="D123"/>
          <cell r="E123"/>
          <cell r="F123"/>
          <cell r="G123"/>
          <cell r="H123"/>
          <cell r="I123"/>
          <cell r="J123"/>
          <cell r="K123"/>
          <cell r="L123"/>
          <cell r="M123"/>
          <cell r="N123"/>
          <cell r="O123"/>
          <cell r="P123"/>
          <cell r="Q123"/>
          <cell r="R123"/>
          <cell r="S123"/>
          <cell r="T123"/>
          <cell r="U123"/>
          <cell r="V123"/>
          <cell r="W123"/>
          <cell r="X123"/>
          <cell r="Y123"/>
          <cell r="Z123"/>
          <cell r="AA123"/>
          <cell r="AB123"/>
          <cell r="AC123"/>
          <cell r="AD123"/>
          <cell r="AE123"/>
          <cell r="AF123"/>
          <cell r="AG123"/>
          <cell r="AH123"/>
          <cell r="AI123"/>
          <cell r="AJ123"/>
          <cell r="AK123"/>
          <cell r="AL123"/>
          <cell r="AM123"/>
          <cell r="AN123"/>
          <cell r="AO123"/>
          <cell r="AP123"/>
          <cell r="AQ123"/>
          <cell r="AR123"/>
          <cell r="AS123"/>
          <cell r="AT123"/>
          <cell r="AV123"/>
          <cell r="AW123"/>
          <cell r="AX123"/>
          <cell r="BA123"/>
          <cell r="BB123"/>
          <cell r="BC123"/>
          <cell r="BD123"/>
          <cell r="BE123"/>
          <cell r="BF123"/>
          <cell r="BG123"/>
          <cell r="BH123"/>
          <cell r="BI123"/>
          <cell r="BJ123"/>
          <cell r="BK123"/>
          <cell r="BL123"/>
          <cell r="BM123"/>
          <cell r="BN123"/>
          <cell r="BO123"/>
          <cell r="BP123"/>
          <cell r="BQ123"/>
          <cell r="BR123"/>
          <cell r="BS123"/>
          <cell r="BT123"/>
          <cell r="BU123"/>
          <cell r="BV123"/>
          <cell r="BW123"/>
          <cell r="BX123"/>
          <cell r="BY123"/>
          <cell r="BZ123"/>
          <cell r="CA123"/>
          <cell r="CB123"/>
          <cell r="CC123"/>
          <cell r="CD123"/>
          <cell r="CE123"/>
          <cell r="CF123"/>
          <cell r="CG123"/>
          <cell r="CH123"/>
          <cell r="CN123"/>
          <cell r="CO123"/>
          <cell r="CP123"/>
          <cell r="CQ123"/>
          <cell r="CS123"/>
          <cell r="CT123"/>
          <cell r="CU123"/>
          <cell r="CV123"/>
          <cell r="CW123"/>
          <cell r="EE123"/>
          <cell r="EF123"/>
          <cell r="EH123"/>
          <cell r="EI123"/>
          <cell r="EJ123"/>
          <cell r="EK123"/>
          <cell r="EL123"/>
          <cell r="EM123"/>
        </row>
        <row r="124">
          <cell r="A124"/>
          <cell r="B124"/>
          <cell r="C124"/>
          <cell r="D124"/>
          <cell r="E124"/>
          <cell r="F124"/>
          <cell r="G124"/>
          <cell r="H124"/>
          <cell r="I124"/>
          <cell r="J124"/>
          <cell r="K124"/>
          <cell r="L124"/>
          <cell r="M124"/>
          <cell r="N124"/>
          <cell r="O124"/>
          <cell r="P124"/>
          <cell r="Q124"/>
          <cell r="R124"/>
          <cell r="S124"/>
          <cell r="T124"/>
          <cell r="U124"/>
          <cell r="V124"/>
          <cell r="W124"/>
          <cell r="X124"/>
          <cell r="Y124"/>
          <cell r="Z124"/>
          <cell r="AA124"/>
          <cell r="AB124"/>
          <cell r="AC124"/>
          <cell r="AD124"/>
          <cell r="AE124"/>
          <cell r="AF124"/>
          <cell r="AG124"/>
          <cell r="AH124"/>
          <cell r="AI124"/>
          <cell r="AJ124"/>
          <cell r="AK124"/>
          <cell r="AL124"/>
          <cell r="AM124"/>
          <cell r="AN124"/>
          <cell r="AO124"/>
          <cell r="AP124"/>
          <cell r="AQ124"/>
          <cell r="AR124"/>
          <cell r="AS124"/>
          <cell r="AT124"/>
          <cell r="AV124"/>
          <cell r="AW124"/>
          <cell r="AX124"/>
          <cell r="BA124"/>
          <cell r="BB124"/>
          <cell r="BC124"/>
          <cell r="BD124"/>
          <cell r="BE124"/>
          <cell r="BF124"/>
          <cell r="BG124"/>
          <cell r="BH124"/>
          <cell r="BI124"/>
          <cell r="BJ124"/>
          <cell r="BK124"/>
          <cell r="BL124"/>
          <cell r="BM124"/>
          <cell r="BN124"/>
          <cell r="BO124"/>
          <cell r="BP124"/>
          <cell r="BQ124"/>
          <cell r="BR124"/>
          <cell r="BS124"/>
          <cell r="BT124"/>
          <cell r="BU124"/>
          <cell r="BV124"/>
          <cell r="BW124"/>
          <cell r="BX124"/>
          <cell r="BY124"/>
          <cell r="BZ124"/>
          <cell r="CA124"/>
          <cell r="CB124"/>
          <cell r="CC124"/>
          <cell r="CD124"/>
          <cell r="CE124"/>
          <cell r="CF124"/>
          <cell r="CG124"/>
          <cell r="CH124"/>
          <cell r="CN124"/>
          <cell r="CO124"/>
          <cell r="CP124"/>
          <cell r="CQ124"/>
          <cell r="CS124"/>
          <cell r="CT124"/>
          <cell r="CU124"/>
          <cell r="CV124"/>
          <cell r="CW124"/>
          <cell r="EE124"/>
          <cell r="EF124"/>
          <cell r="EH124"/>
          <cell r="EI124"/>
          <cell r="EJ124"/>
          <cell r="EK124"/>
          <cell r="EL124"/>
          <cell r="EM124"/>
        </row>
        <row r="125">
          <cell r="A125"/>
          <cell r="B125"/>
          <cell r="C125"/>
          <cell r="D125"/>
          <cell r="E125"/>
          <cell r="F125"/>
          <cell r="G125"/>
          <cell r="H125"/>
          <cell r="I125"/>
          <cell r="J125"/>
          <cell r="K125"/>
          <cell r="L125"/>
          <cell r="M125"/>
          <cell r="N125"/>
          <cell r="O125"/>
          <cell r="P125"/>
          <cell r="Q125"/>
          <cell r="R125"/>
          <cell r="S125"/>
          <cell r="T125"/>
          <cell r="U125"/>
          <cell r="V125"/>
          <cell r="W125"/>
          <cell r="X125"/>
          <cell r="Y125"/>
          <cell r="Z125"/>
          <cell r="AA125"/>
          <cell r="AB125"/>
          <cell r="AC125"/>
          <cell r="AD125"/>
          <cell r="AE125"/>
          <cell r="AF125"/>
          <cell r="AG125"/>
          <cell r="AH125"/>
          <cell r="AI125"/>
          <cell r="AJ125"/>
          <cell r="AK125"/>
          <cell r="AL125"/>
          <cell r="AM125"/>
          <cell r="AN125"/>
          <cell r="AO125"/>
          <cell r="AP125"/>
          <cell r="AQ125"/>
          <cell r="AR125"/>
          <cell r="AS125"/>
          <cell r="AT125"/>
          <cell r="AV125"/>
          <cell r="AW125"/>
          <cell r="AX125"/>
          <cell r="BA125"/>
          <cell r="BB125"/>
          <cell r="BC125"/>
          <cell r="BD125"/>
          <cell r="BE125"/>
          <cell r="BF125"/>
          <cell r="BG125"/>
          <cell r="BH125"/>
          <cell r="BI125"/>
          <cell r="BJ125"/>
          <cell r="BK125"/>
          <cell r="BL125"/>
          <cell r="BM125"/>
          <cell r="BN125"/>
          <cell r="BO125"/>
          <cell r="BP125"/>
          <cell r="BQ125"/>
          <cell r="BR125"/>
          <cell r="BS125"/>
          <cell r="BT125"/>
          <cell r="BU125"/>
          <cell r="BV125"/>
          <cell r="BW125"/>
          <cell r="BX125"/>
          <cell r="BY125"/>
          <cell r="BZ125"/>
          <cell r="CA125"/>
          <cell r="CB125"/>
          <cell r="CC125"/>
          <cell r="CD125"/>
          <cell r="CE125"/>
          <cell r="CF125"/>
          <cell r="CG125"/>
          <cell r="CH125"/>
          <cell r="CN125"/>
          <cell r="CO125"/>
          <cell r="CP125"/>
          <cell r="CQ125"/>
          <cell r="CS125"/>
          <cell r="CT125"/>
          <cell r="CU125"/>
          <cell r="CV125"/>
          <cell r="CW125"/>
          <cell r="EE125"/>
          <cell r="EF125"/>
          <cell r="EH125"/>
          <cell r="EI125"/>
          <cell r="EJ125"/>
          <cell r="EK125"/>
          <cell r="EL125"/>
          <cell r="EM125"/>
        </row>
        <row r="126">
          <cell r="A126"/>
          <cell r="B126"/>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AC126"/>
          <cell r="AD126"/>
          <cell r="AE126"/>
          <cell r="AF126"/>
          <cell r="AG126"/>
          <cell r="AH126"/>
          <cell r="AI126"/>
          <cell r="AJ126"/>
          <cell r="AK126"/>
          <cell r="AL126"/>
          <cell r="AM126"/>
          <cell r="AN126"/>
          <cell r="AO126"/>
          <cell r="AP126"/>
          <cell r="AQ126"/>
          <cell r="AR126"/>
          <cell r="AS126"/>
          <cell r="AT126"/>
          <cell r="AV126"/>
          <cell r="AW126"/>
          <cell r="AX126"/>
          <cell r="BA126"/>
          <cell r="BB126"/>
          <cell r="BC126"/>
          <cell r="BD126"/>
          <cell r="BE126"/>
          <cell r="BF126"/>
          <cell r="BG126"/>
          <cell r="BH126"/>
          <cell r="BI126"/>
          <cell r="BJ126"/>
          <cell r="BK126"/>
          <cell r="BL126"/>
          <cell r="BM126"/>
          <cell r="BN126"/>
          <cell r="BO126"/>
          <cell r="BP126"/>
          <cell r="BQ126"/>
          <cell r="BR126"/>
          <cell r="BS126"/>
          <cell r="BT126"/>
          <cell r="BU126"/>
          <cell r="BV126"/>
          <cell r="BW126"/>
          <cell r="BX126"/>
          <cell r="BY126"/>
          <cell r="BZ126"/>
          <cell r="CA126"/>
          <cell r="CB126"/>
          <cell r="CC126"/>
          <cell r="CD126"/>
          <cell r="CE126"/>
          <cell r="CF126"/>
          <cell r="CG126"/>
          <cell r="CH126"/>
          <cell r="CN126"/>
          <cell r="CO126"/>
          <cell r="CP126"/>
          <cell r="CQ126"/>
          <cell r="CS126"/>
          <cell r="CT126"/>
          <cell r="CU126"/>
          <cell r="CV126"/>
          <cell r="CW126"/>
          <cell r="EE126"/>
          <cell r="EF126"/>
          <cell r="EH126"/>
          <cell r="EI126"/>
          <cell r="EJ126"/>
          <cell r="EK126"/>
          <cell r="EL126"/>
          <cell r="EM126"/>
        </row>
        <row r="127">
          <cell r="A127"/>
          <cell r="B127"/>
          <cell r="C127"/>
          <cell r="D127"/>
          <cell r="E127"/>
          <cell r="F127"/>
          <cell r="G127"/>
          <cell r="H127"/>
          <cell r="I127"/>
          <cell r="J127"/>
          <cell r="K127"/>
          <cell r="L127"/>
          <cell r="M127"/>
          <cell r="N127"/>
          <cell r="O127"/>
          <cell r="P127"/>
          <cell r="Q127"/>
          <cell r="R127"/>
          <cell r="S127"/>
          <cell r="T127"/>
          <cell r="U127"/>
          <cell r="V127"/>
          <cell r="W127"/>
          <cell r="X127"/>
          <cell r="Y127"/>
          <cell r="Z127"/>
          <cell r="AA127"/>
          <cell r="AB127"/>
          <cell r="AC127"/>
          <cell r="AD127"/>
          <cell r="AE127"/>
          <cell r="AF127"/>
          <cell r="AG127"/>
          <cell r="AH127"/>
          <cell r="AI127"/>
          <cell r="AJ127"/>
          <cell r="AK127"/>
          <cell r="AL127"/>
          <cell r="AM127"/>
          <cell r="AN127"/>
          <cell r="AO127"/>
          <cell r="AP127"/>
          <cell r="AQ127"/>
          <cell r="AR127"/>
          <cell r="AS127"/>
          <cell r="AT127"/>
          <cell r="AV127"/>
          <cell r="AW127"/>
          <cell r="AX127"/>
          <cell r="BA127"/>
          <cell r="BB127"/>
          <cell r="BC127"/>
          <cell r="BD127"/>
          <cell r="BE127"/>
          <cell r="BF127"/>
          <cell r="BG127"/>
          <cell r="BH127"/>
          <cell r="BI127"/>
          <cell r="BJ127"/>
          <cell r="BK127"/>
          <cell r="BL127"/>
          <cell r="BM127"/>
          <cell r="BN127"/>
          <cell r="BO127"/>
          <cell r="BP127"/>
          <cell r="BQ127"/>
          <cell r="BR127"/>
          <cell r="BS127"/>
          <cell r="BT127"/>
          <cell r="BU127"/>
          <cell r="BV127"/>
          <cell r="BW127"/>
          <cell r="BX127"/>
          <cell r="BY127"/>
          <cell r="BZ127"/>
          <cell r="CA127"/>
          <cell r="CB127"/>
          <cell r="CC127"/>
          <cell r="CD127"/>
          <cell r="CE127"/>
          <cell r="CF127"/>
          <cell r="CG127"/>
          <cell r="CH127"/>
          <cell r="CN127"/>
          <cell r="CO127"/>
          <cell r="CP127"/>
          <cell r="CQ127"/>
          <cell r="CS127"/>
          <cell r="CT127"/>
          <cell r="CU127"/>
          <cell r="CV127"/>
          <cell r="CW127"/>
          <cell r="EE127"/>
          <cell r="EF127"/>
          <cell r="EH127"/>
          <cell r="EI127"/>
          <cell r="EJ127"/>
          <cell r="EK127"/>
          <cell r="EL127"/>
          <cell r="EM127"/>
        </row>
        <row r="128">
          <cell r="A128"/>
          <cell r="B128"/>
          <cell r="C128"/>
          <cell r="D128"/>
          <cell r="E128"/>
          <cell r="F128"/>
          <cell r="G128"/>
          <cell r="H128"/>
          <cell r="I128"/>
          <cell r="J128"/>
          <cell r="K128"/>
          <cell r="L128"/>
          <cell r="M128"/>
          <cell r="N128"/>
          <cell r="O128"/>
          <cell r="P128"/>
          <cell r="Q128"/>
          <cell r="R128"/>
          <cell r="S128"/>
          <cell r="T128"/>
          <cell r="U128"/>
          <cell r="V128"/>
          <cell r="W128"/>
          <cell r="X128"/>
          <cell r="Y128"/>
          <cell r="Z128"/>
          <cell r="AA128"/>
          <cell r="AB128"/>
          <cell r="AC128"/>
          <cell r="AD128"/>
          <cell r="AE128"/>
          <cell r="AF128"/>
          <cell r="AG128"/>
          <cell r="AH128"/>
          <cell r="AI128"/>
          <cell r="AJ128"/>
          <cell r="AK128"/>
          <cell r="AL128"/>
          <cell r="AM128"/>
          <cell r="AN128"/>
          <cell r="AO128"/>
          <cell r="AP128"/>
          <cell r="AQ128"/>
          <cell r="AR128"/>
          <cell r="AS128"/>
          <cell r="AT128"/>
          <cell r="AV128"/>
          <cell r="AW128"/>
          <cell r="AX128"/>
          <cell r="BA128"/>
          <cell r="BB128"/>
          <cell r="BC128"/>
          <cell r="BD128"/>
          <cell r="BE128"/>
          <cell r="BF128"/>
          <cell r="BG128"/>
          <cell r="BH128"/>
          <cell r="BI128"/>
          <cell r="BJ128"/>
          <cell r="BK128"/>
          <cell r="BL128"/>
          <cell r="BM128"/>
          <cell r="BN128"/>
          <cell r="BO128"/>
          <cell r="BP128"/>
          <cell r="BQ128"/>
          <cell r="BR128"/>
          <cell r="BS128"/>
          <cell r="BT128"/>
          <cell r="BU128"/>
          <cell r="BV128"/>
          <cell r="BW128"/>
          <cell r="BX128"/>
          <cell r="BY128"/>
          <cell r="BZ128"/>
          <cell r="CA128"/>
          <cell r="CB128"/>
          <cell r="CC128"/>
          <cell r="CD128"/>
          <cell r="CE128"/>
          <cell r="CF128"/>
          <cell r="CG128"/>
          <cell r="CH128"/>
          <cell r="CN128"/>
          <cell r="CO128"/>
          <cell r="CP128"/>
          <cell r="CQ128"/>
          <cell r="CS128"/>
          <cell r="CT128"/>
          <cell r="CU128"/>
          <cell r="CV128"/>
          <cell r="CW128"/>
          <cell r="EE128"/>
          <cell r="EF128"/>
          <cell r="EH128"/>
          <cell r="EI128"/>
          <cell r="EJ128"/>
          <cell r="EK128"/>
          <cell r="EL128"/>
          <cell r="EM128"/>
        </row>
        <row r="129">
          <cell r="A129"/>
          <cell r="B129"/>
          <cell r="C129"/>
          <cell r="D129"/>
          <cell r="E129"/>
          <cell r="F129"/>
          <cell r="G129"/>
          <cell r="H129"/>
          <cell r="I129"/>
          <cell r="J129"/>
          <cell r="K129"/>
          <cell r="L129"/>
          <cell r="M129"/>
          <cell r="N129"/>
          <cell r="O129"/>
          <cell r="P129"/>
          <cell r="Q129"/>
          <cell r="R129"/>
          <cell r="S129"/>
          <cell r="T129"/>
          <cell r="U129"/>
          <cell r="V129"/>
          <cell r="W129"/>
          <cell r="X129"/>
          <cell r="Y129"/>
          <cell r="Z129"/>
          <cell r="AA129"/>
          <cell r="AB129"/>
          <cell r="AC129"/>
          <cell r="AD129"/>
          <cell r="AE129"/>
          <cell r="AF129"/>
          <cell r="AG129"/>
          <cell r="AH129"/>
          <cell r="AI129"/>
          <cell r="AJ129"/>
          <cell r="AK129"/>
          <cell r="AL129"/>
          <cell r="AM129"/>
          <cell r="AN129"/>
          <cell r="AO129"/>
          <cell r="AP129"/>
          <cell r="AQ129"/>
          <cell r="AR129"/>
          <cell r="AS129"/>
          <cell r="AT129"/>
          <cell r="AV129"/>
          <cell r="AW129"/>
          <cell r="AX129"/>
          <cell r="BA129"/>
          <cell r="BB129"/>
          <cell r="BC129"/>
          <cell r="BD129"/>
          <cell r="BE129"/>
          <cell r="BF129"/>
          <cell r="BG129"/>
          <cell r="BH129"/>
          <cell r="BI129"/>
          <cell r="BJ129"/>
          <cell r="BK129"/>
          <cell r="BL129"/>
          <cell r="BM129"/>
          <cell r="BN129"/>
          <cell r="BO129"/>
          <cell r="BP129"/>
          <cell r="BQ129"/>
          <cell r="BR129"/>
          <cell r="BS129"/>
          <cell r="BT129"/>
          <cell r="BU129"/>
          <cell r="BV129"/>
          <cell r="BW129"/>
          <cell r="BX129"/>
          <cell r="BY129"/>
          <cell r="BZ129"/>
          <cell r="CA129"/>
          <cell r="CB129"/>
          <cell r="CC129"/>
          <cell r="CD129"/>
          <cell r="CE129"/>
          <cell r="CF129"/>
          <cell r="CG129"/>
          <cell r="CH129"/>
          <cell r="CN129"/>
          <cell r="CO129"/>
          <cell r="CP129"/>
          <cell r="CQ129"/>
          <cell r="CS129"/>
          <cell r="CT129"/>
          <cell r="CU129"/>
          <cell r="CV129"/>
          <cell r="CW129"/>
          <cell r="EE129"/>
          <cell r="EF129"/>
          <cell r="EH129"/>
          <cell r="EI129"/>
          <cell r="EJ129"/>
          <cell r="EK129"/>
          <cell r="EL129"/>
          <cell r="EM129"/>
        </row>
        <row r="130">
          <cell r="A130"/>
          <cell r="B130"/>
          <cell r="C130"/>
          <cell r="D130"/>
          <cell r="E130"/>
          <cell r="F130"/>
          <cell r="G130"/>
          <cell r="H130"/>
          <cell r="I130"/>
          <cell r="J130"/>
          <cell r="K130"/>
          <cell r="L130"/>
          <cell r="M130"/>
          <cell r="N130"/>
          <cell r="O130"/>
          <cell r="P130"/>
          <cell r="Q130"/>
          <cell r="R130"/>
          <cell r="S130"/>
          <cell r="T130"/>
          <cell r="U130"/>
          <cell r="V130"/>
          <cell r="W130"/>
          <cell r="X130"/>
          <cell r="Y130"/>
          <cell r="Z130"/>
          <cell r="AA130"/>
          <cell r="AB130"/>
          <cell r="AC130"/>
          <cell r="AD130"/>
          <cell r="AE130"/>
          <cell r="AF130"/>
          <cell r="AG130"/>
          <cell r="AH130"/>
          <cell r="AI130"/>
          <cell r="AJ130"/>
          <cell r="AK130"/>
          <cell r="AL130"/>
          <cell r="AM130"/>
          <cell r="AN130"/>
          <cell r="AO130"/>
          <cell r="AP130"/>
          <cell r="AQ130"/>
          <cell r="AR130"/>
          <cell r="AS130"/>
          <cell r="AT130"/>
          <cell r="AV130"/>
          <cell r="AW130"/>
          <cell r="AX130"/>
          <cell r="BA130"/>
          <cell r="BB130"/>
          <cell r="BC130"/>
          <cell r="BD130"/>
          <cell r="BE130"/>
          <cell r="BF130"/>
          <cell r="BG130"/>
          <cell r="BH130"/>
          <cell r="BI130"/>
          <cell r="BJ130"/>
          <cell r="BK130"/>
          <cell r="BL130"/>
          <cell r="BM130"/>
          <cell r="BN130"/>
          <cell r="BO130"/>
          <cell r="BP130"/>
          <cell r="BQ130"/>
          <cell r="BR130"/>
          <cell r="BS130"/>
          <cell r="BT130"/>
          <cell r="BU130"/>
          <cell r="BV130"/>
          <cell r="BW130"/>
          <cell r="BX130"/>
          <cell r="BY130"/>
          <cell r="BZ130"/>
          <cell r="CA130"/>
          <cell r="CB130"/>
          <cell r="CC130"/>
          <cell r="CD130"/>
          <cell r="CE130"/>
          <cell r="CF130"/>
          <cell r="CG130"/>
          <cell r="CH130"/>
          <cell r="CN130"/>
          <cell r="CO130"/>
          <cell r="CP130"/>
          <cell r="CQ130"/>
          <cell r="CS130"/>
          <cell r="CT130"/>
          <cell r="CU130"/>
          <cell r="CV130"/>
          <cell r="CW130"/>
          <cell r="EE130"/>
          <cell r="EF130"/>
          <cell r="EH130"/>
          <cell r="EI130"/>
          <cell r="EJ130"/>
          <cell r="EK130"/>
          <cell r="EL130"/>
          <cell r="EM130"/>
        </row>
        <row r="131">
          <cell r="A131"/>
          <cell r="B131"/>
          <cell r="C131"/>
          <cell r="D131"/>
          <cell r="E131"/>
          <cell r="F131"/>
          <cell r="G131"/>
          <cell r="H131"/>
          <cell r="I131"/>
          <cell r="J131"/>
          <cell r="K131"/>
          <cell r="L131"/>
          <cell r="M131"/>
          <cell r="N131"/>
          <cell r="O131"/>
          <cell r="P131"/>
          <cell r="Q131"/>
          <cell r="R131"/>
          <cell r="S131"/>
          <cell r="T131"/>
          <cell r="U131"/>
          <cell r="V131"/>
          <cell r="W131"/>
          <cell r="X131"/>
          <cell r="Y131"/>
          <cell r="Z131"/>
          <cell r="AA131"/>
          <cell r="AB131"/>
          <cell r="AC131"/>
          <cell r="AD131"/>
          <cell r="AE131"/>
          <cell r="AF131"/>
          <cell r="AG131"/>
          <cell r="AH131"/>
          <cell r="AI131"/>
          <cell r="AJ131"/>
          <cell r="AK131"/>
          <cell r="AL131"/>
          <cell r="AM131"/>
          <cell r="AN131"/>
          <cell r="AO131"/>
          <cell r="AP131"/>
          <cell r="AQ131"/>
          <cell r="AR131"/>
          <cell r="AS131"/>
          <cell r="AT131"/>
          <cell r="AV131"/>
          <cell r="AW131"/>
          <cell r="AX131"/>
          <cell r="BA131"/>
          <cell r="BB131"/>
          <cell r="BC131"/>
          <cell r="BD131"/>
          <cell r="BE131"/>
          <cell r="BF131"/>
          <cell r="BG131"/>
          <cell r="BH131"/>
          <cell r="BI131"/>
          <cell r="BJ131"/>
          <cell r="BK131"/>
          <cell r="BL131"/>
          <cell r="BM131"/>
          <cell r="BN131"/>
          <cell r="BO131"/>
          <cell r="BP131"/>
          <cell r="BQ131"/>
          <cell r="BR131"/>
          <cell r="BS131"/>
          <cell r="BT131"/>
          <cell r="BU131"/>
          <cell r="BV131"/>
          <cell r="BW131"/>
          <cell r="BX131"/>
          <cell r="BY131"/>
          <cell r="BZ131"/>
          <cell r="CA131"/>
          <cell r="CB131"/>
          <cell r="CC131"/>
          <cell r="CD131"/>
          <cell r="CE131"/>
          <cell r="CF131"/>
          <cell r="CG131"/>
          <cell r="CH131"/>
          <cell r="CN131"/>
          <cell r="CO131"/>
          <cell r="CP131"/>
          <cell r="CQ131"/>
          <cell r="CS131"/>
          <cell r="CT131"/>
          <cell r="CU131"/>
          <cell r="CV131"/>
          <cell r="CW131"/>
          <cell r="EE131"/>
          <cell r="EF131"/>
          <cell r="EH131"/>
          <cell r="EI131"/>
          <cell r="EJ131"/>
          <cell r="EK131"/>
          <cell r="EL131"/>
          <cell r="EM131"/>
        </row>
        <row r="132">
          <cell r="A132"/>
          <cell r="B132"/>
          <cell r="C132"/>
          <cell r="D132"/>
          <cell r="E132"/>
          <cell r="F132"/>
          <cell r="G132"/>
          <cell r="H132"/>
          <cell r="I132"/>
          <cell r="J132"/>
          <cell r="K132"/>
          <cell r="L132"/>
          <cell r="M132"/>
          <cell r="N132"/>
          <cell r="O132"/>
          <cell r="P132"/>
          <cell r="Q132"/>
          <cell r="R132"/>
          <cell r="S132"/>
          <cell r="T132"/>
          <cell r="U132"/>
          <cell r="V132"/>
          <cell r="W132"/>
          <cell r="X132"/>
          <cell r="Y132"/>
          <cell r="Z132"/>
          <cell r="AA132"/>
          <cell r="AB132"/>
          <cell r="AC132"/>
          <cell r="AD132"/>
          <cell r="AE132"/>
          <cell r="AF132"/>
          <cell r="AG132"/>
          <cell r="AH132"/>
          <cell r="AI132"/>
          <cell r="AJ132"/>
          <cell r="AK132"/>
          <cell r="AL132"/>
          <cell r="AM132"/>
          <cell r="AN132"/>
          <cell r="AO132"/>
          <cell r="AP132"/>
          <cell r="AQ132"/>
          <cell r="AR132"/>
          <cell r="AS132"/>
          <cell r="AT132"/>
          <cell r="AV132"/>
          <cell r="AW132"/>
          <cell r="AX132"/>
          <cell r="BA132"/>
          <cell r="BB132"/>
          <cell r="BC132"/>
          <cell r="BD132"/>
          <cell r="BE132"/>
          <cell r="BF132"/>
          <cell r="BG132"/>
          <cell r="BH132"/>
          <cell r="BI132"/>
          <cell r="BJ132"/>
          <cell r="BK132"/>
          <cell r="BL132"/>
          <cell r="BM132"/>
          <cell r="BN132"/>
          <cell r="BO132"/>
          <cell r="BP132"/>
          <cell r="BQ132"/>
          <cell r="BR132"/>
          <cell r="BS132"/>
          <cell r="BT132"/>
          <cell r="BU132"/>
          <cell r="BV132"/>
          <cell r="BW132"/>
          <cell r="BX132"/>
          <cell r="BY132"/>
          <cell r="BZ132"/>
          <cell r="CA132"/>
          <cell r="CB132"/>
          <cell r="CC132"/>
          <cell r="CD132"/>
          <cell r="CE132"/>
          <cell r="CF132"/>
          <cell r="CG132"/>
          <cell r="CH132"/>
          <cell r="CN132"/>
          <cell r="CO132"/>
          <cell r="CP132"/>
          <cell r="CQ132"/>
          <cell r="CS132"/>
          <cell r="CT132"/>
          <cell r="CU132"/>
          <cell r="CV132"/>
          <cell r="CW132"/>
          <cell r="EE132"/>
          <cell r="EF132"/>
          <cell r="EH132"/>
          <cell r="EI132"/>
          <cell r="EJ132"/>
          <cell r="EK132"/>
          <cell r="EL132"/>
          <cell r="EM132"/>
        </row>
        <row r="133">
          <cell r="A133"/>
          <cell r="B133"/>
          <cell r="C133"/>
          <cell r="D133"/>
          <cell r="E133"/>
          <cell r="F133"/>
          <cell r="G133"/>
          <cell r="H133"/>
          <cell r="I133"/>
          <cell r="J133"/>
          <cell r="K133"/>
          <cell r="L133"/>
          <cell r="M133"/>
          <cell r="N133"/>
          <cell r="O133"/>
          <cell r="P133"/>
          <cell r="Q133"/>
          <cell r="R133"/>
          <cell r="S133"/>
          <cell r="T133"/>
          <cell r="U133"/>
          <cell r="V133"/>
          <cell r="W133"/>
          <cell r="X133"/>
          <cell r="Y133"/>
          <cell r="Z133"/>
          <cell r="AA133"/>
          <cell r="AB133"/>
          <cell r="AC133"/>
          <cell r="AD133"/>
          <cell r="AE133"/>
          <cell r="AF133"/>
          <cell r="AG133"/>
          <cell r="AH133"/>
          <cell r="AI133"/>
          <cell r="AJ133"/>
          <cell r="AK133"/>
          <cell r="AL133"/>
          <cell r="AM133"/>
          <cell r="AN133"/>
          <cell r="AO133"/>
          <cell r="AP133"/>
          <cell r="AQ133"/>
          <cell r="AR133"/>
          <cell r="AS133"/>
          <cell r="AT133"/>
          <cell r="AV133"/>
          <cell r="AW133"/>
          <cell r="AX133"/>
          <cell r="BA133"/>
          <cell r="BB133"/>
          <cell r="BC133"/>
          <cell r="BD133"/>
          <cell r="BE133"/>
          <cell r="BF133"/>
          <cell r="BG133"/>
          <cell r="BH133"/>
          <cell r="BI133"/>
          <cell r="BJ133"/>
          <cell r="BK133"/>
          <cell r="BL133"/>
          <cell r="BM133"/>
          <cell r="BN133"/>
          <cell r="BO133"/>
          <cell r="BP133"/>
          <cell r="BQ133"/>
          <cell r="BR133"/>
          <cell r="BS133"/>
          <cell r="BT133"/>
          <cell r="BU133"/>
          <cell r="BV133"/>
          <cell r="BW133"/>
          <cell r="BX133"/>
          <cell r="BY133"/>
          <cell r="BZ133"/>
          <cell r="CA133"/>
          <cell r="CB133"/>
          <cell r="CC133"/>
          <cell r="CD133"/>
          <cell r="CE133"/>
          <cell r="CF133"/>
          <cell r="CG133"/>
          <cell r="CH133"/>
          <cell r="CN133"/>
          <cell r="CO133"/>
          <cell r="CP133"/>
          <cell r="CQ133"/>
          <cell r="CS133"/>
          <cell r="CT133"/>
          <cell r="CU133"/>
          <cell r="CV133"/>
          <cell r="CW133"/>
          <cell r="EE133"/>
          <cell r="EF133"/>
          <cell r="EH133"/>
          <cell r="EI133"/>
          <cell r="EJ133"/>
          <cell r="EK133"/>
          <cell r="EL133"/>
          <cell r="EM133"/>
        </row>
        <row r="134">
          <cell r="A134"/>
          <cell r="B134"/>
          <cell r="C134"/>
          <cell r="D134"/>
          <cell r="E134"/>
          <cell r="F134"/>
          <cell r="G134"/>
          <cell r="H134"/>
          <cell r="I134"/>
          <cell r="J134"/>
          <cell r="K134"/>
          <cell r="L134"/>
          <cell r="M134"/>
          <cell r="N134"/>
          <cell r="O134"/>
          <cell r="P134"/>
          <cell r="Q134"/>
          <cell r="R134"/>
          <cell r="S134"/>
          <cell r="T134"/>
          <cell r="U134"/>
          <cell r="V134"/>
          <cell r="W134"/>
          <cell r="X134"/>
          <cell r="Y134"/>
          <cell r="Z134"/>
          <cell r="AA134"/>
          <cell r="AB134"/>
          <cell r="AC134"/>
          <cell r="AD134"/>
          <cell r="AE134"/>
          <cell r="AF134"/>
          <cell r="AG134"/>
          <cell r="AH134"/>
          <cell r="AI134"/>
          <cell r="AJ134"/>
          <cell r="AK134"/>
          <cell r="AL134"/>
          <cell r="AM134"/>
          <cell r="AN134"/>
          <cell r="AO134"/>
          <cell r="AP134"/>
          <cell r="AQ134"/>
          <cell r="AR134"/>
          <cell r="AS134"/>
          <cell r="AT134"/>
          <cell r="AV134"/>
          <cell r="AW134"/>
          <cell r="AX134"/>
          <cell r="BA134"/>
          <cell r="BB134"/>
          <cell r="BC134"/>
          <cell r="BD134"/>
          <cell r="BE134"/>
          <cell r="BF134"/>
          <cell r="BG134"/>
          <cell r="BH134"/>
          <cell r="BI134"/>
          <cell r="BJ134"/>
          <cell r="BK134"/>
          <cell r="BL134"/>
          <cell r="BM134"/>
          <cell r="BN134"/>
          <cell r="BO134"/>
          <cell r="BP134"/>
          <cell r="BQ134"/>
          <cell r="BR134"/>
          <cell r="BS134"/>
          <cell r="BT134"/>
          <cell r="BU134"/>
          <cell r="BV134"/>
          <cell r="BW134"/>
          <cell r="BX134"/>
          <cell r="BY134"/>
          <cell r="BZ134"/>
          <cell r="CA134"/>
          <cell r="CB134"/>
          <cell r="CC134"/>
          <cell r="CD134"/>
          <cell r="CE134"/>
          <cell r="CF134"/>
          <cell r="CG134"/>
          <cell r="CH134"/>
          <cell r="CN134"/>
          <cell r="CO134"/>
          <cell r="CP134"/>
          <cell r="CQ134"/>
          <cell r="CS134"/>
          <cell r="CT134"/>
          <cell r="CU134"/>
          <cell r="CV134"/>
          <cell r="CW134"/>
          <cell r="EE134"/>
          <cell r="EF134"/>
          <cell r="EH134"/>
          <cell r="EI134"/>
          <cell r="EJ134"/>
          <cell r="EK134"/>
          <cell r="EL134"/>
          <cell r="EM134"/>
        </row>
        <row r="135">
          <cell r="A135"/>
          <cell r="B135"/>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cell r="AJ135"/>
          <cell r="AK135"/>
          <cell r="AL135"/>
          <cell r="AM135"/>
          <cell r="AN135"/>
          <cell r="AO135"/>
          <cell r="AP135"/>
          <cell r="AQ135"/>
          <cell r="AR135"/>
          <cell r="AS135"/>
          <cell r="AT135"/>
          <cell r="AV135"/>
          <cell r="AW135"/>
          <cell r="AX135"/>
          <cell r="BA135"/>
          <cell r="BB135"/>
          <cell r="BC135"/>
          <cell r="BD135"/>
          <cell r="BE135"/>
          <cell r="BF135"/>
          <cell r="BG135"/>
          <cell r="BH135"/>
          <cell r="BI135"/>
          <cell r="BJ135"/>
          <cell r="BK135"/>
          <cell r="BL135"/>
          <cell r="BM135"/>
          <cell r="BN135"/>
          <cell r="BO135"/>
          <cell r="BP135"/>
          <cell r="BQ135"/>
          <cell r="BR135"/>
          <cell r="BS135"/>
          <cell r="BT135"/>
          <cell r="BU135"/>
          <cell r="BV135"/>
          <cell r="BW135"/>
          <cell r="BX135"/>
          <cell r="BY135"/>
          <cell r="BZ135"/>
          <cell r="CA135"/>
          <cell r="CB135"/>
          <cell r="CC135"/>
          <cell r="CD135"/>
          <cell r="CE135"/>
          <cell r="CF135"/>
          <cell r="CG135"/>
          <cell r="CH135"/>
          <cell r="CN135"/>
          <cell r="CO135"/>
          <cell r="CP135"/>
          <cell r="CQ135"/>
          <cell r="CS135"/>
          <cell r="CT135"/>
          <cell r="CU135"/>
          <cell r="CV135"/>
          <cell r="CW135"/>
          <cell r="EE135"/>
          <cell r="EF135"/>
          <cell r="EH135"/>
          <cell r="EI135"/>
          <cell r="EJ135"/>
          <cell r="EK135"/>
          <cell r="EL135"/>
          <cell r="EM135"/>
        </row>
        <row r="136">
          <cell r="A136"/>
          <cell r="B136"/>
          <cell r="C136"/>
          <cell r="D136"/>
          <cell r="E136"/>
          <cell r="F136"/>
          <cell r="G136"/>
          <cell r="H136"/>
          <cell r="I136"/>
          <cell r="J136"/>
          <cell r="K136"/>
          <cell r="L136"/>
          <cell r="M136"/>
          <cell r="N136"/>
          <cell r="O136"/>
          <cell r="P136"/>
          <cell r="Q136"/>
          <cell r="R136"/>
          <cell r="S136"/>
          <cell r="T136"/>
          <cell r="U136"/>
          <cell r="V136"/>
          <cell r="W136"/>
          <cell r="X136"/>
          <cell r="Y136"/>
          <cell r="Z136"/>
          <cell r="AA136"/>
          <cell r="AB136"/>
          <cell r="AC136"/>
          <cell r="AD136"/>
          <cell r="AE136"/>
          <cell r="AF136"/>
          <cell r="AG136"/>
          <cell r="AH136"/>
          <cell r="AI136"/>
          <cell r="AJ136"/>
          <cell r="AK136"/>
          <cell r="AL136"/>
          <cell r="AM136"/>
          <cell r="AN136"/>
          <cell r="AO136"/>
          <cell r="AP136"/>
          <cell r="AQ136"/>
          <cell r="AR136"/>
          <cell r="AS136"/>
          <cell r="AT136"/>
          <cell r="AV136"/>
          <cell r="AW136"/>
          <cell r="AX136"/>
          <cell r="BA136"/>
          <cell r="BB136"/>
          <cell r="BC136"/>
          <cell r="BD136"/>
          <cell r="BE136"/>
          <cell r="BF136"/>
          <cell r="BG136"/>
          <cell r="BH136"/>
          <cell r="BI136"/>
          <cell r="BJ136"/>
          <cell r="BK136"/>
          <cell r="BL136"/>
          <cell r="BM136"/>
          <cell r="BN136"/>
          <cell r="BO136"/>
          <cell r="BP136"/>
          <cell r="BQ136"/>
          <cell r="BR136"/>
          <cell r="BS136"/>
          <cell r="BT136"/>
          <cell r="BU136"/>
          <cell r="BV136"/>
          <cell r="BW136"/>
          <cell r="BX136"/>
          <cell r="BY136"/>
          <cell r="BZ136"/>
          <cell r="CA136"/>
          <cell r="CB136"/>
          <cell r="CC136"/>
          <cell r="CD136"/>
          <cell r="CE136"/>
          <cell r="CF136"/>
          <cell r="CG136"/>
          <cell r="CH136"/>
          <cell r="CN136"/>
          <cell r="CO136"/>
          <cell r="CP136"/>
          <cell r="CQ136"/>
          <cell r="CS136"/>
          <cell r="CT136"/>
          <cell r="CU136"/>
          <cell r="CV136"/>
          <cell r="CW136"/>
          <cell r="EE136"/>
          <cell r="EF136"/>
          <cell r="EH136"/>
          <cell r="EI136"/>
          <cell r="EJ136"/>
          <cell r="EK136"/>
          <cell r="EL136"/>
          <cell r="EM136"/>
        </row>
        <row r="137">
          <cell r="A137"/>
          <cell r="B137"/>
          <cell r="C137"/>
          <cell r="D137"/>
          <cell r="E137"/>
          <cell r="F137"/>
          <cell r="G137"/>
          <cell r="H137"/>
          <cell r="I137"/>
          <cell r="J137"/>
          <cell r="K137"/>
          <cell r="L137"/>
          <cell r="M137"/>
          <cell r="N137"/>
          <cell r="O137"/>
          <cell r="P137"/>
          <cell r="Q137"/>
          <cell r="R137"/>
          <cell r="S137"/>
          <cell r="T137"/>
          <cell r="U137"/>
          <cell r="V137"/>
          <cell r="W137"/>
          <cell r="X137"/>
          <cell r="Y137"/>
          <cell r="Z137"/>
          <cell r="AA137"/>
          <cell r="AB137"/>
          <cell r="AC137"/>
          <cell r="AD137"/>
          <cell r="AE137"/>
          <cell r="AF137"/>
          <cell r="AG137"/>
          <cell r="AH137"/>
          <cell r="AI137"/>
          <cell r="AJ137"/>
          <cell r="AK137"/>
          <cell r="AL137"/>
          <cell r="AM137"/>
          <cell r="AN137"/>
          <cell r="AO137"/>
          <cell r="AP137"/>
          <cell r="AQ137"/>
          <cell r="AR137"/>
          <cell r="AS137"/>
          <cell r="AT137"/>
          <cell r="AV137"/>
          <cell r="AW137"/>
          <cell r="AX137"/>
          <cell r="BA137"/>
          <cell r="BB137"/>
          <cell r="BC137"/>
          <cell r="BD137"/>
          <cell r="BE137"/>
          <cell r="BF137"/>
          <cell r="BG137"/>
          <cell r="BH137"/>
          <cell r="BI137"/>
          <cell r="BJ137"/>
          <cell r="BK137"/>
          <cell r="BL137"/>
          <cell r="BM137"/>
          <cell r="BN137"/>
          <cell r="BO137"/>
          <cell r="BP137"/>
          <cell r="BQ137"/>
          <cell r="BR137"/>
          <cell r="BS137"/>
          <cell r="BT137"/>
          <cell r="BU137"/>
          <cell r="BV137"/>
          <cell r="BW137"/>
          <cell r="BX137"/>
          <cell r="BY137"/>
          <cell r="BZ137"/>
          <cell r="CA137"/>
          <cell r="CB137"/>
          <cell r="CC137"/>
          <cell r="CD137"/>
          <cell r="CE137"/>
          <cell r="CF137"/>
          <cell r="CG137"/>
          <cell r="CH137"/>
          <cell r="CN137"/>
          <cell r="CO137"/>
          <cell r="CP137"/>
          <cell r="CQ137"/>
          <cell r="CS137"/>
          <cell r="CT137"/>
          <cell r="CU137"/>
          <cell r="CV137"/>
          <cell r="CW137"/>
          <cell r="EE137"/>
          <cell r="EF137"/>
          <cell r="EH137"/>
          <cell r="EI137"/>
          <cell r="EJ137"/>
          <cell r="EK137"/>
          <cell r="EL137"/>
          <cell r="EM137"/>
        </row>
        <row r="138">
          <cell r="A138"/>
          <cell r="B138"/>
          <cell r="C138"/>
          <cell r="D138"/>
          <cell r="E138"/>
          <cell r="F138"/>
          <cell r="G138"/>
          <cell r="H138"/>
          <cell r="I138"/>
          <cell r="J138"/>
          <cell r="K138"/>
          <cell r="L138"/>
          <cell r="M138"/>
          <cell r="N138"/>
          <cell r="O138"/>
          <cell r="P138"/>
          <cell r="Q138"/>
          <cell r="R138"/>
          <cell r="S138"/>
          <cell r="T138"/>
          <cell r="U138"/>
          <cell r="V138"/>
          <cell r="W138"/>
          <cell r="X138"/>
          <cell r="Y138"/>
          <cell r="Z138"/>
          <cell r="AA138"/>
          <cell r="AB138"/>
          <cell r="AC138"/>
          <cell r="AD138"/>
          <cell r="AE138"/>
          <cell r="AF138"/>
          <cell r="AG138"/>
          <cell r="AH138"/>
          <cell r="AI138"/>
          <cell r="AJ138"/>
          <cell r="AK138"/>
          <cell r="AL138"/>
          <cell r="AM138"/>
          <cell r="AN138"/>
          <cell r="AO138"/>
          <cell r="AP138"/>
          <cell r="AQ138"/>
          <cell r="AR138"/>
          <cell r="AS138"/>
          <cell r="AT138"/>
          <cell r="AV138"/>
          <cell r="AW138"/>
          <cell r="AX138"/>
          <cell r="BA138"/>
          <cell r="BB138"/>
          <cell r="BC138"/>
          <cell r="BD138"/>
          <cell r="BE138"/>
          <cell r="BF138"/>
          <cell r="BG138"/>
          <cell r="BH138"/>
          <cell r="BI138"/>
          <cell r="BJ138"/>
          <cell r="BK138"/>
          <cell r="BL138"/>
          <cell r="BM138"/>
          <cell r="BN138"/>
          <cell r="BO138"/>
          <cell r="BP138"/>
          <cell r="BQ138"/>
          <cell r="BR138"/>
          <cell r="BS138"/>
          <cell r="BT138"/>
          <cell r="BU138"/>
          <cell r="BV138"/>
          <cell r="BW138"/>
          <cell r="BX138"/>
          <cell r="BY138"/>
          <cell r="BZ138"/>
          <cell r="CA138"/>
          <cell r="CB138"/>
          <cell r="CC138"/>
          <cell r="CD138"/>
          <cell r="CE138"/>
          <cell r="CF138"/>
          <cell r="CG138"/>
          <cell r="CH138"/>
          <cell r="CN138"/>
          <cell r="CO138"/>
          <cell r="CP138"/>
          <cell r="CQ138"/>
          <cell r="CS138"/>
          <cell r="CT138"/>
          <cell r="CU138"/>
          <cell r="CV138"/>
          <cell r="CW138"/>
          <cell r="EE138"/>
          <cell r="EF138"/>
          <cell r="EH138"/>
          <cell r="EI138"/>
          <cell r="EJ138"/>
          <cell r="EK138"/>
          <cell r="EL138"/>
          <cell r="EM138"/>
        </row>
        <row r="139">
          <cell r="A139"/>
          <cell r="B139"/>
          <cell r="C139"/>
          <cell r="D139"/>
          <cell r="E139"/>
          <cell r="F139"/>
          <cell r="G139"/>
          <cell r="H139"/>
          <cell r="I139"/>
          <cell r="J139"/>
          <cell r="K139"/>
          <cell r="L139"/>
          <cell r="M139"/>
          <cell r="N139"/>
          <cell r="O139"/>
          <cell r="P139"/>
          <cell r="Q139"/>
          <cell r="R139"/>
          <cell r="S139"/>
          <cell r="T139"/>
          <cell r="U139"/>
          <cell r="V139"/>
          <cell r="W139"/>
          <cell r="X139"/>
          <cell r="Y139"/>
          <cell r="Z139"/>
          <cell r="AA139"/>
          <cell r="AB139"/>
          <cell r="AC139"/>
          <cell r="AD139"/>
          <cell r="AE139"/>
          <cell r="AF139"/>
          <cell r="AG139"/>
          <cell r="AH139"/>
          <cell r="AI139"/>
          <cell r="AJ139"/>
          <cell r="AK139"/>
          <cell r="AL139"/>
          <cell r="AM139"/>
          <cell r="AN139"/>
          <cell r="AO139"/>
          <cell r="AP139"/>
          <cell r="AQ139"/>
          <cell r="AR139"/>
          <cell r="AS139"/>
          <cell r="AT139"/>
          <cell r="AV139"/>
          <cell r="AW139"/>
          <cell r="AX139"/>
          <cell r="BA139"/>
          <cell r="BB139"/>
          <cell r="BC139"/>
          <cell r="BD139"/>
          <cell r="BE139"/>
          <cell r="BF139"/>
          <cell r="BG139"/>
          <cell r="BH139"/>
          <cell r="BI139"/>
          <cell r="BJ139"/>
          <cell r="BK139"/>
          <cell r="BL139"/>
          <cell r="BM139"/>
          <cell r="BN139"/>
          <cell r="BO139"/>
          <cell r="BP139"/>
          <cell r="BQ139"/>
          <cell r="BR139"/>
          <cell r="BS139"/>
          <cell r="BT139"/>
          <cell r="BU139"/>
          <cell r="BV139"/>
          <cell r="BW139"/>
          <cell r="BX139"/>
          <cell r="BY139"/>
          <cell r="BZ139"/>
          <cell r="CA139"/>
          <cell r="CB139"/>
          <cell r="CC139"/>
          <cell r="CD139"/>
          <cell r="CE139"/>
          <cell r="CF139"/>
          <cell r="CG139"/>
          <cell r="CH139"/>
          <cell r="CN139"/>
          <cell r="CO139"/>
          <cell r="CP139"/>
          <cell r="CQ139"/>
          <cell r="CS139"/>
          <cell r="CT139"/>
          <cell r="CU139"/>
          <cell r="CV139"/>
          <cell r="CW139"/>
          <cell r="EE139"/>
          <cell r="EF139"/>
          <cell r="EH139"/>
          <cell r="EI139"/>
          <cell r="EJ139"/>
          <cell r="EK139"/>
          <cell r="EL139"/>
          <cell r="EM139"/>
        </row>
        <row r="140">
          <cell r="A140"/>
          <cell r="B140"/>
          <cell r="C140"/>
          <cell r="D140"/>
          <cell r="E140"/>
          <cell r="F140"/>
          <cell r="G140"/>
          <cell r="H140"/>
          <cell r="I140"/>
          <cell r="J140"/>
          <cell r="K140"/>
          <cell r="L140"/>
          <cell r="M140"/>
          <cell r="N140"/>
          <cell r="O140"/>
          <cell r="P140"/>
          <cell r="Q140"/>
          <cell r="R140"/>
          <cell r="S140"/>
          <cell r="T140"/>
          <cell r="U140"/>
          <cell r="V140"/>
          <cell r="W140"/>
          <cell r="X140"/>
          <cell r="Y140"/>
          <cell r="Z140"/>
          <cell r="AA140"/>
          <cell r="AB140"/>
          <cell r="AC140"/>
          <cell r="AD140"/>
          <cell r="AE140"/>
          <cell r="AF140"/>
          <cell r="AG140"/>
          <cell r="AH140"/>
          <cell r="AI140"/>
          <cell r="AJ140"/>
          <cell r="AK140"/>
          <cell r="AL140"/>
          <cell r="AM140"/>
          <cell r="AN140"/>
          <cell r="AO140"/>
          <cell r="AP140"/>
          <cell r="AQ140"/>
          <cell r="AR140"/>
          <cell r="AS140"/>
          <cell r="AT140"/>
          <cell r="AV140"/>
          <cell r="AW140"/>
          <cell r="AX140"/>
          <cell r="BA140"/>
          <cell r="BB140"/>
          <cell r="BC140"/>
          <cell r="BD140"/>
          <cell r="BE140"/>
          <cell r="BF140"/>
          <cell r="BG140"/>
          <cell r="BH140"/>
          <cell r="BI140"/>
          <cell r="BJ140"/>
          <cell r="BK140"/>
          <cell r="BL140"/>
          <cell r="BM140"/>
          <cell r="BN140"/>
          <cell r="BO140"/>
          <cell r="BP140"/>
          <cell r="BQ140"/>
          <cell r="BR140"/>
          <cell r="BS140"/>
          <cell r="BT140"/>
          <cell r="BU140"/>
          <cell r="BV140"/>
          <cell r="BW140"/>
          <cell r="BX140"/>
          <cell r="BY140"/>
          <cell r="BZ140"/>
          <cell r="CA140"/>
          <cell r="CB140"/>
          <cell r="CC140"/>
          <cell r="CD140"/>
          <cell r="CE140"/>
          <cell r="CF140"/>
          <cell r="CG140"/>
          <cell r="CH140"/>
          <cell r="CN140"/>
          <cell r="CO140"/>
          <cell r="CP140"/>
          <cell r="CQ140"/>
          <cell r="CS140"/>
          <cell r="CT140"/>
          <cell r="CU140"/>
          <cell r="CV140"/>
          <cell r="CW140"/>
          <cell r="EE140"/>
          <cell r="EF140"/>
          <cell r="EH140"/>
          <cell r="EI140"/>
          <cell r="EJ140"/>
          <cell r="EK140"/>
          <cell r="EL140"/>
          <cell r="EM140"/>
        </row>
        <row r="141">
          <cell r="A141"/>
          <cell r="B141"/>
          <cell r="C141"/>
          <cell r="D141"/>
          <cell r="E141"/>
          <cell r="F141"/>
          <cell r="G141"/>
          <cell r="H141"/>
          <cell r="I141"/>
          <cell r="J141"/>
          <cell r="K141"/>
          <cell r="L141"/>
          <cell r="M141"/>
          <cell r="N141"/>
          <cell r="O141"/>
          <cell r="P141"/>
          <cell r="Q141"/>
          <cell r="R141"/>
          <cell r="S141"/>
          <cell r="T141"/>
          <cell r="U141"/>
          <cell r="V141"/>
          <cell r="W141"/>
          <cell r="X141"/>
          <cell r="Y141"/>
          <cell r="Z141"/>
          <cell r="AA141"/>
          <cell r="AB141"/>
          <cell r="AC141"/>
          <cell r="AD141"/>
          <cell r="AE141"/>
          <cell r="AF141"/>
          <cell r="AG141"/>
          <cell r="AH141"/>
          <cell r="AI141"/>
          <cell r="AJ141"/>
          <cell r="AK141"/>
          <cell r="AL141"/>
          <cell r="AM141"/>
          <cell r="AN141"/>
          <cell r="AO141"/>
          <cell r="AP141"/>
          <cell r="AQ141"/>
          <cell r="AR141"/>
          <cell r="AS141"/>
          <cell r="AT141"/>
          <cell r="AV141"/>
          <cell r="AW141"/>
          <cell r="AX141"/>
          <cell r="BA141"/>
          <cell r="BB141"/>
          <cell r="BC141"/>
          <cell r="BD141"/>
          <cell r="BE141"/>
          <cell r="BF141"/>
          <cell r="BG141"/>
          <cell r="BH141"/>
          <cell r="BI141"/>
          <cell r="BJ141"/>
          <cell r="BK141"/>
          <cell r="BL141"/>
          <cell r="BM141"/>
          <cell r="BN141"/>
          <cell r="BO141"/>
          <cell r="BP141"/>
          <cell r="BQ141"/>
          <cell r="BR141"/>
          <cell r="BS141"/>
          <cell r="BT141"/>
          <cell r="BU141"/>
          <cell r="BV141"/>
          <cell r="BW141"/>
          <cell r="BX141"/>
          <cell r="BY141"/>
          <cell r="BZ141"/>
          <cell r="CA141"/>
          <cell r="CB141"/>
          <cell r="CC141"/>
          <cell r="CD141"/>
          <cell r="CE141"/>
          <cell r="CF141"/>
          <cell r="CG141"/>
          <cell r="CH141"/>
          <cell r="CN141"/>
          <cell r="CO141"/>
          <cell r="CP141"/>
          <cell r="CQ141"/>
          <cell r="CS141"/>
          <cell r="CT141"/>
          <cell r="CU141"/>
          <cell r="CV141"/>
          <cell r="CW141"/>
          <cell r="EE141"/>
          <cell r="EF141"/>
          <cell r="EH141"/>
          <cell r="EI141"/>
          <cell r="EJ141"/>
          <cell r="EK141"/>
          <cell r="EL141"/>
          <cell r="EM141"/>
        </row>
        <row r="142">
          <cell r="A142"/>
          <cell r="B142"/>
          <cell r="C142"/>
          <cell r="D142"/>
          <cell r="E142"/>
          <cell r="F142"/>
          <cell r="G142"/>
          <cell r="H142"/>
          <cell r="I142"/>
          <cell r="J142"/>
          <cell r="K142"/>
          <cell r="L142"/>
          <cell r="M142"/>
          <cell r="N142"/>
          <cell r="O142"/>
          <cell r="P142"/>
          <cell r="Q142"/>
          <cell r="R142"/>
          <cell r="S142"/>
          <cell r="T142"/>
          <cell r="U142"/>
          <cell r="V142"/>
          <cell r="W142"/>
          <cell r="X142"/>
          <cell r="Y142"/>
          <cell r="Z142"/>
          <cell r="AA142"/>
          <cell r="AB142"/>
          <cell r="AC142"/>
          <cell r="AD142"/>
          <cell r="AE142"/>
          <cell r="AF142"/>
          <cell r="AG142"/>
          <cell r="AH142"/>
          <cell r="AI142"/>
          <cell r="AJ142"/>
          <cell r="AK142"/>
          <cell r="AL142"/>
          <cell r="AM142"/>
          <cell r="AN142"/>
          <cell r="AO142"/>
          <cell r="AP142"/>
          <cell r="AQ142"/>
          <cell r="AR142"/>
          <cell r="AS142"/>
          <cell r="AT142"/>
          <cell r="AV142"/>
          <cell r="AW142"/>
          <cell r="AX142"/>
          <cell r="BA142"/>
          <cell r="BB142"/>
          <cell r="BC142"/>
          <cell r="BD142"/>
          <cell r="BE142"/>
          <cell r="BF142"/>
          <cell r="BG142"/>
          <cell r="BH142"/>
          <cell r="BI142"/>
          <cell r="BJ142"/>
          <cell r="BK142"/>
          <cell r="BL142"/>
          <cell r="BM142"/>
          <cell r="BN142"/>
          <cell r="BO142"/>
          <cell r="BP142"/>
          <cell r="BQ142"/>
          <cell r="BR142"/>
          <cell r="BS142"/>
          <cell r="BT142"/>
          <cell r="BU142"/>
          <cell r="BV142"/>
          <cell r="BW142"/>
          <cell r="BX142"/>
          <cell r="BY142"/>
          <cell r="BZ142"/>
          <cell r="CA142"/>
          <cell r="CB142"/>
          <cell r="CC142"/>
          <cell r="CD142"/>
          <cell r="CE142"/>
          <cell r="CF142"/>
          <cell r="CG142"/>
          <cell r="CH142"/>
          <cell r="CN142"/>
          <cell r="CO142"/>
          <cell r="CP142"/>
          <cell r="CQ142"/>
          <cell r="CS142"/>
          <cell r="CT142"/>
          <cell r="CU142"/>
          <cell r="CV142"/>
          <cell r="CW142"/>
          <cell r="EE142"/>
          <cell r="EF142"/>
          <cell r="EH142"/>
          <cell r="EI142"/>
          <cell r="EJ142"/>
          <cell r="EK142"/>
          <cell r="EL142"/>
          <cell r="EM142"/>
        </row>
        <row r="143">
          <cell r="A143"/>
          <cell r="B143"/>
          <cell r="C143"/>
          <cell r="D143"/>
          <cell r="E143"/>
          <cell r="F143"/>
          <cell r="G143"/>
          <cell r="H143"/>
          <cell r="I143"/>
          <cell r="J143"/>
          <cell r="K143"/>
          <cell r="L143"/>
          <cell r="M143"/>
          <cell r="N143"/>
          <cell r="O143"/>
          <cell r="P143"/>
          <cell r="Q143"/>
          <cell r="R143"/>
          <cell r="S143"/>
          <cell r="T143"/>
          <cell r="U143"/>
          <cell r="V143"/>
          <cell r="W143"/>
          <cell r="X143"/>
          <cell r="Y143"/>
          <cell r="Z143"/>
          <cell r="AA143"/>
          <cell r="AB143"/>
          <cell r="AC143"/>
          <cell r="AD143"/>
          <cell r="AE143"/>
          <cell r="AF143"/>
          <cell r="AG143"/>
          <cell r="AH143"/>
          <cell r="AI143"/>
          <cell r="AJ143"/>
          <cell r="AK143"/>
          <cell r="AL143"/>
          <cell r="AM143"/>
          <cell r="AN143"/>
          <cell r="AO143"/>
          <cell r="AP143"/>
          <cell r="AQ143"/>
          <cell r="AR143"/>
          <cell r="AS143"/>
          <cell r="AT143"/>
          <cell r="AV143"/>
          <cell r="AW143"/>
          <cell r="AX143"/>
          <cell r="BA143"/>
          <cell r="BB143"/>
          <cell r="BC143"/>
          <cell r="BD143"/>
          <cell r="BE143"/>
          <cell r="BF143"/>
          <cell r="BG143"/>
          <cell r="BH143"/>
          <cell r="BI143"/>
          <cell r="BJ143"/>
          <cell r="BK143"/>
          <cell r="BL143"/>
          <cell r="BM143"/>
          <cell r="BN143"/>
          <cell r="BO143"/>
          <cell r="BP143"/>
          <cell r="BQ143"/>
          <cell r="BR143"/>
          <cell r="BS143"/>
          <cell r="BT143"/>
          <cell r="BU143"/>
          <cell r="BV143"/>
          <cell r="BW143"/>
          <cell r="BX143"/>
          <cell r="BY143"/>
          <cell r="BZ143"/>
          <cell r="CA143"/>
          <cell r="CB143"/>
          <cell r="CC143"/>
          <cell r="CD143"/>
          <cell r="CE143"/>
          <cell r="CF143"/>
          <cell r="CG143"/>
          <cell r="CH143"/>
          <cell r="CN143"/>
          <cell r="CO143"/>
          <cell r="CP143"/>
          <cell r="CQ143"/>
          <cell r="CS143"/>
          <cell r="CT143"/>
          <cell r="CU143"/>
          <cell r="CV143"/>
          <cell r="CW143"/>
          <cell r="EE143"/>
          <cell r="EF143"/>
          <cell r="EH143"/>
          <cell r="EI143"/>
          <cell r="EJ143"/>
          <cell r="EK143"/>
          <cell r="EL143"/>
          <cell r="EM143"/>
        </row>
        <row r="144">
          <cell r="A144"/>
          <cell r="B144"/>
          <cell r="C144"/>
          <cell r="D144"/>
          <cell r="E144"/>
          <cell r="F144"/>
          <cell r="G144"/>
          <cell r="H144"/>
          <cell r="I144"/>
          <cell r="J144"/>
          <cell r="K144"/>
          <cell r="L144"/>
          <cell r="M144"/>
          <cell r="N144"/>
          <cell r="O144"/>
          <cell r="P144"/>
          <cell r="Q144"/>
          <cell r="R144"/>
          <cell r="S144"/>
          <cell r="T144"/>
          <cell r="U144"/>
          <cell r="V144"/>
          <cell r="W144"/>
          <cell r="X144"/>
          <cell r="Y144"/>
          <cell r="Z144"/>
          <cell r="AA144"/>
          <cell r="AB144"/>
          <cell r="AC144"/>
          <cell r="AD144"/>
          <cell r="AE144"/>
          <cell r="AF144"/>
          <cell r="AG144"/>
          <cell r="AH144"/>
          <cell r="AI144"/>
          <cell r="AJ144"/>
          <cell r="AK144"/>
          <cell r="AL144"/>
          <cell r="AM144"/>
          <cell r="AN144"/>
          <cell r="AO144"/>
          <cell r="AP144"/>
          <cell r="AQ144"/>
          <cell r="AR144"/>
          <cell r="AS144"/>
          <cell r="AT144"/>
          <cell r="AV144"/>
          <cell r="AW144"/>
          <cell r="AX144"/>
          <cell r="BA144"/>
          <cell r="BB144"/>
          <cell r="BC144"/>
          <cell r="BD144"/>
          <cell r="BE144"/>
          <cell r="BF144"/>
          <cell r="BG144"/>
          <cell r="BH144"/>
          <cell r="BI144"/>
          <cell r="BJ144"/>
          <cell r="BK144"/>
          <cell r="BL144"/>
          <cell r="BM144"/>
          <cell r="BN144"/>
          <cell r="BO144"/>
          <cell r="BP144"/>
          <cell r="BQ144"/>
          <cell r="BR144"/>
          <cell r="BS144"/>
          <cell r="BT144"/>
          <cell r="BU144"/>
          <cell r="BV144"/>
          <cell r="BW144"/>
          <cell r="BX144"/>
          <cell r="BY144"/>
          <cell r="BZ144"/>
          <cell r="CA144"/>
          <cell r="CB144"/>
          <cell r="CC144"/>
          <cell r="CD144"/>
          <cell r="CE144"/>
          <cell r="CF144"/>
          <cell r="CG144"/>
          <cell r="CH144"/>
          <cell r="CN144"/>
          <cell r="CO144"/>
          <cell r="CP144"/>
          <cell r="CQ144"/>
          <cell r="CS144"/>
          <cell r="CT144"/>
          <cell r="CU144"/>
          <cell r="CV144"/>
          <cell r="CW144"/>
          <cell r="EE144"/>
          <cell r="EF144"/>
          <cell r="EH144"/>
          <cell r="EI144"/>
          <cell r="EJ144"/>
          <cell r="EK144"/>
          <cell r="EL144"/>
          <cell r="EM144"/>
        </row>
        <row r="145">
          <cell r="A145"/>
          <cell r="B145"/>
          <cell r="C145"/>
          <cell r="D145"/>
          <cell r="E145"/>
          <cell r="F145"/>
          <cell r="G145"/>
          <cell r="H145"/>
          <cell r="I145"/>
          <cell r="J145"/>
          <cell r="K145"/>
          <cell r="L145"/>
          <cell r="M145"/>
          <cell r="N145"/>
          <cell r="O145"/>
          <cell r="P145"/>
          <cell r="Q145"/>
          <cell r="R145"/>
          <cell r="S145"/>
          <cell r="T145"/>
          <cell r="U145"/>
          <cell r="V145"/>
          <cell r="W145"/>
          <cell r="X145"/>
          <cell r="Y145"/>
          <cell r="Z145"/>
          <cell r="AA145"/>
          <cell r="AB145"/>
          <cell r="AC145"/>
          <cell r="AD145"/>
          <cell r="AE145"/>
          <cell r="AF145"/>
          <cell r="AG145"/>
          <cell r="AH145"/>
          <cell r="AI145"/>
          <cell r="AJ145"/>
          <cell r="AK145"/>
          <cell r="AL145"/>
          <cell r="AM145"/>
          <cell r="AN145"/>
          <cell r="AO145"/>
          <cell r="AP145"/>
          <cell r="AQ145"/>
          <cell r="AR145"/>
          <cell r="AS145"/>
          <cell r="AT145"/>
          <cell r="AV145"/>
          <cell r="AW145"/>
          <cell r="AX145"/>
          <cell r="BA145"/>
          <cell r="BB145"/>
          <cell r="BC145"/>
          <cell r="BD145"/>
          <cell r="BE145"/>
          <cell r="BF145"/>
          <cell r="BG145"/>
          <cell r="BH145"/>
          <cell r="BI145"/>
          <cell r="BJ145"/>
          <cell r="BK145"/>
          <cell r="BL145"/>
          <cell r="BM145"/>
          <cell r="BN145"/>
          <cell r="BO145"/>
          <cell r="BP145"/>
          <cell r="BQ145"/>
          <cell r="BR145"/>
          <cell r="BS145"/>
          <cell r="BT145"/>
          <cell r="BU145"/>
          <cell r="BV145"/>
          <cell r="BW145"/>
          <cell r="BX145"/>
          <cell r="BY145"/>
          <cell r="BZ145"/>
          <cell r="CA145"/>
          <cell r="CB145"/>
          <cell r="CC145"/>
          <cell r="CD145"/>
          <cell r="CE145"/>
          <cell r="CF145"/>
          <cell r="CG145"/>
          <cell r="CH145"/>
          <cell r="CN145"/>
          <cell r="CO145"/>
          <cell r="CP145"/>
          <cell r="CQ145"/>
          <cell r="CS145"/>
          <cell r="CT145"/>
          <cell r="CU145"/>
          <cell r="CV145"/>
          <cell r="CW145"/>
          <cell r="EE145"/>
          <cell r="EF145"/>
          <cell r="EH145"/>
          <cell r="EI145"/>
          <cell r="EJ145"/>
          <cell r="EK145"/>
          <cell r="EL145"/>
          <cell r="EM145"/>
        </row>
        <row r="146">
          <cell r="A146"/>
          <cell r="B146"/>
          <cell r="C146"/>
          <cell r="D146"/>
          <cell r="E146"/>
          <cell r="F146"/>
          <cell r="G146"/>
          <cell r="H146"/>
          <cell r="I146"/>
          <cell r="J146"/>
          <cell r="K146"/>
          <cell r="L146"/>
          <cell r="M146"/>
          <cell r="N146"/>
          <cell r="O146"/>
          <cell r="P146"/>
          <cell r="Q146"/>
          <cell r="R146"/>
          <cell r="S146"/>
          <cell r="T146"/>
          <cell r="U146"/>
          <cell r="V146"/>
          <cell r="W146"/>
          <cell r="X146"/>
          <cell r="Y146"/>
          <cell r="Z146"/>
          <cell r="AA146"/>
          <cell r="AB146"/>
          <cell r="AC146"/>
          <cell r="AD146"/>
          <cell r="AE146"/>
          <cell r="AF146"/>
          <cell r="AG146"/>
          <cell r="AH146"/>
          <cell r="AI146"/>
          <cell r="AJ146"/>
          <cell r="AK146"/>
          <cell r="AL146"/>
          <cell r="AM146"/>
          <cell r="AN146"/>
          <cell r="AO146"/>
          <cell r="AP146"/>
          <cell r="AQ146"/>
          <cell r="AR146"/>
          <cell r="AS146"/>
          <cell r="AT146"/>
          <cell r="AV146"/>
          <cell r="AW146"/>
          <cell r="AX146"/>
          <cell r="BA146"/>
          <cell r="BB146"/>
          <cell r="BC146"/>
          <cell r="BD146"/>
          <cell r="BE146"/>
          <cell r="BF146"/>
          <cell r="BG146"/>
          <cell r="BH146"/>
          <cell r="BI146"/>
          <cell r="BJ146"/>
          <cell r="BK146"/>
          <cell r="BL146"/>
          <cell r="BM146"/>
          <cell r="BN146"/>
          <cell r="BO146"/>
          <cell r="BP146"/>
          <cell r="BQ146"/>
          <cell r="BR146"/>
          <cell r="BS146"/>
          <cell r="BT146"/>
          <cell r="BU146"/>
          <cell r="BV146"/>
          <cell r="BW146"/>
          <cell r="BX146"/>
          <cell r="BY146"/>
          <cell r="BZ146"/>
          <cell r="CA146"/>
          <cell r="CB146"/>
          <cell r="CC146"/>
          <cell r="CD146"/>
          <cell r="CE146"/>
          <cell r="CF146"/>
          <cell r="CG146"/>
          <cell r="CH146"/>
          <cell r="CN146"/>
          <cell r="CO146"/>
          <cell r="CP146"/>
          <cell r="CQ146"/>
          <cell r="CS146"/>
          <cell r="CT146"/>
          <cell r="CU146"/>
          <cell r="CV146"/>
          <cell r="CW146"/>
          <cell r="EE146"/>
          <cell r="EF146"/>
          <cell r="EH146"/>
          <cell r="EI146"/>
          <cell r="EJ146"/>
          <cell r="EK146"/>
          <cell r="EL146"/>
          <cell r="EM146"/>
        </row>
        <row r="147">
          <cell r="A147"/>
          <cell r="B147"/>
          <cell r="C147"/>
          <cell r="D147"/>
          <cell r="E147"/>
          <cell r="F147"/>
          <cell r="G147"/>
          <cell r="H147"/>
          <cell r="I147"/>
          <cell r="J147"/>
          <cell r="K147"/>
          <cell r="L147"/>
          <cell r="M147"/>
          <cell r="N147"/>
          <cell r="O147"/>
          <cell r="P147"/>
          <cell r="Q147"/>
          <cell r="R147"/>
          <cell r="S147"/>
          <cell r="T147"/>
          <cell r="U147"/>
          <cell r="V147"/>
          <cell r="W147"/>
          <cell r="X147"/>
          <cell r="Y147"/>
          <cell r="Z147"/>
          <cell r="AA147"/>
          <cell r="AB147"/>
          <cell r="AC147"/>
          <cell r="AD147"/>
          <cell r="AE147"/>
          <cell r="AF147"/>
          <cell r="AG147"/>
          <cell r="AH147"/>
          <cell r="AI147"/>
          <cell r="AJ147"/>
          <cell r="AK147"/>
          <cell r="AL147"/>
          <cell r="AM147"/>
          <cell r="AN147"/>
          <cell r="AO147"/>
          <cell r="AP147"/>
          <cell r="AQ147"/>
          <cell r="AR147"/>
          <cell r="AS147"/>
          <cell r="AT147"/>
          <cell r="AV147"/>
          <cell r="AW147"/>
          <cell r="AX147"/>
          <cell r="BA147"/>
          <cell r="BB147"/>
          <cell r="BC147"/>
          <cell r="BD147"/>
          <cell r="BE147"/>
          <cell r="BF147"/>
          <cell r="BG147"/>
          <cell r="BH147"/>
          <cell r="BI147"/>
          <cell r="BJ147"/>
          <cell r="BK147"/>
          <cell r="BL147"/>
          <cell r="BM147"/>
          <cell r="BN147"/>
          <cell r="BO147"/>
          <cell r="BP147"/>
          <cell r="BQ147"/>
          <cell r="BR147"/>
          <cell r="BS147"/>
          <cell r="BT147"/>
          <cell r="BU147"/>
          <cell r="BV147"/>
          <cell r="BW147"/>
          <cell r="BX147"/>
          <cell r="BY147"/>
          <cell r="BZ147"/>
          <cell r="CA147"/>
          <cell r="CB147"/>
          <cell r="CC147"/>
          <cell r="CD147"/>
          <cell r="CE147"/>
          <cell r="CF147"/>
          <cell r="CG147"/>
          <cell r="CH147"/>
          <cell r="CN147"/>
          <cell r="CO147"/>
          <cell r="CP147"/>
          <cell r="CQ147"/>
          <cell r="CS147"/>
          <cell r="CT147"/>
          <cell r="CU147"/>
          <cell r="CV147"/>
          <cell r="CW147"/>
          <cell r="EE147"/>
          <cell r="EF147"/>
          <cell r="EH147"/>
          <cell r="EI147"/>
          <cell r="EJ147"/>
          <cell r="EK147"/>
          <cell r="EL147"/>
          <cell r="EM147"/>
        </row>
        <row r="148">
          <cell r="A148"/>
          <cell r="B148"/>
          <cell r="C148"/>
          <cell r="D148"/>
          <cell r="E148"/>
          <cell r="F148"/>
          <cell r="G148"/>
          <cell r="H148"/>
          <cell r="I148"/>
          <cell r="J148"/>
          <cell r="K148"/>
          <cell r="L148"/>
          <cell r="M148"/>
          <cell r="N148"/>
          <cell r="O148"/>
          <cell r="P148"/>
          <cell r="Q148"/>
          <cell r="R148"/>
          <cell r="S148"/>
          <cell r="T148"/>
          <cell r="U148"/>
          <cell r="V148"/>
          <cell r="W148"/>
          <cell r="X148"/>
          <cell r="Y148"/>
          <cell r="Z148"/>
          <cell r="AA148"/>
          <cell r="AB148"/>
          <cell r="AC148"/>
          <cell r="AD148"/>
          <cell r="AE148"/>
          <cell r="AF148"/>
          <cell r="AG148"/>
          <cell r="AH148"/>
          <cell r="AI148"/>
          <cell r="AJ148"/>
          <cell r="AK148"/>
          <cell r="AL148"/>
          <cell r="AM148"/>
          <cell r="AN148"/>
          <cell r="AO148"/>
          <cell r="AP148"/>
          <cell r="AQ148"/>
          <cell r="AR148"/>
          <cell r="AS148"/>
          <cell r="AT148"/>
          <cell r="AV148"/>
          <cell r="AW148"/>
          <cell r="AX148"/>
          <cell r="BA148"/>
          <cell r="BB148"/>
          <cell r="BC148"/>
          <cell r="BD148"/>
          <cell r="BE148"/>
          <cell r="BF148"/>
          <cell r="BG148"/>
          <cell r="BH148"/>
          <cell r="BI148"/>
          <cell r="BJ148"/>
          <cell r="BK148"/>
          <cell r="BL148"/>
          <cell r="BM148"/>
          <cell r="BN148"/>
          <cell r="BO148"/>
          <cell r="BP148"/>
          <cell r="BQ148"/>
          <cell r="BR148"/>
          <cell r="BS148"/>
          <cell r="BT148"/>
          <cell r="BU148"/>
          <cell r="BV148"/>
          <cell r="BW148"/>
          <cell r="BX148"/>
          <cell r="BY148"/>
          <cell r="BZ148"/>
          <cell r="CA148"/>
          <cell r="CB148"/>
          <cell r="CC148"/>
          <cell r="CD148"/>
          <cell r="CE148"/>
          <cell r="CF148"/>
          <cell r="CG148"/>
          <cell r="CH148"/>
          <cell r="CN148"/>
          <cell r="CO148"/>
          <cell r="CP148"/>
          <cell r="CQ148"/>
          <cell r="CS148"/>
          <cell r="CT148"/>
          <cell r="CU148"/>
          <cell r="CV148"/>
          <cell r="CW148"/>
          <cell r="EE148"/>
          <cell r="EF148"/>
          <cell r="EH148"/>
          <cell r="EI148"/>
          <cell r="EJ148"/>
          <cell r="EK148"/>
          <cell r="EL148"/>
          <cell r="EM148"/>
        </row>
        <row r="149">
          <cell r="A149"/>
          <cell r="B149"/>
          <cell r="C149"/>
          <cell r="D149"/>
          <cell r="E149"/>
          <cell r="F149"/>
          <cell r="G149"/>
          <cell r="H149"/>
          <cell r="I149"/>
          <cell r="J149"/>
          <cell r="K149"/>
          <cell r="L149"/>
          <cell r="M149"/>
          <cell r="N149"/>
          <cell r="O149"/>
          <cell r="P149"/>
          <cell r="Q149"/>
          <cell r="R149"/>
          <cell r="S149"/>
          <cell r="T149"/>
          <cell r="U149"/>
          <cell r="V149"/>
          <cell r="W149"/>
          <cell r="X149"/>
          <cell r="Y149"/>
          <cell r="Z149"/>
          <cell r="AA149"/>
          <cell r="AB149"/>
          <cell r="AC149"/>
          <cell r="AD149"/>
          <cell r="AE149"/>
          <cell r="AF149"/>
          <cell r="AG149"/>
          <cell r="AH149"/>
          <cell r="AI149"/>
          <cell r="AJ149"/>
          <cell r="AK149"/>
          <cell r="AL149"/>
          <cell r="AM149"/>
          <cell r="AN149"/>
          <cell r="AO149"/>
          <cell r="AP149"/>
          <cell r="AQ149"/>
          <cell r="AR149"/>
          <cell r="AS149"/>
          <cell r="AT149"/>
          <cell r="AV149"/>
          <cell r="AW149"/>
          <cell r="AX149"/>
          <cell r="BA149"/>
          <cell r="BB149"/>
          <cell r="BC149"/>
          <cell r="BD149"/>
          <cell r="BE149"/>
          <cell r="BF149"/>
          <cell r="BG149"/>
          <cell r="BH149"/>
          <cell r="BI149"/>
          <cell r="BJ149"/>
          <cell r="BK149"/>
          <cell r="BL149"/>
          <cell r="BM149"/>
          <cell r="BN149"/>
          <cell r="BO149"/>
          <cell r="BP149"/>
          <cell r="BQ149"/>
          <cell r="BR149"/>
          <cell r="BS149"/>
          <cell r="BT149"/>
          <cell r="BU149"/>
          <cell r="BV149"/>
          <cell r="BW149"/>
          <cell r="BX149"/>
          <cell r="BY149"/>
          <cell r="BZ149"/>
          <cell r="CA149"/>
          <cell r="CB149"/>
          <cell r="CC149"/>
          <cell r="CD149"/>
          <cell r="CE149"/>
          <cell r="CF149"/>
          <cell r="CG149"/>
          <cell r="CH149"/>
          <cell r="CN149"/>
          <cell r="CO149"/>
          <cell r="CP149"/>
          <cell r="CQ149"/>
          <cell r="CS149"/>
          <cell r="CT149"/>
          <cell r="CU149"/>
          <cell r="CV149"/>
          <cell r="CW149"/>
          <cell r="EE149"/>
          <cell r="EF149"/>
          <cell r="EH149"/>
          <cell r="EI149"/>
          <cell r="EJ149"/>
          <cell r="EK149"/>
          <cell r="EL149"/>
          <cell r="EM149"/>
        </row>
        <row r="150">
          <cell r="A150"/>
          <cell r="B150"/>
          <cell r="C150"/>
          <cell r="D150"/>
          <cell r="E150"/>
          <cell r="F150"/>
          <cell r="G150"/>
          <cell r="H150"/>
          <cell r="I150"/>
          <cell r="J150"/>
          <cell r="K150"/>
          <cell r="L150"/>
          <cell r="M150"/>
          <cell r="N150"/>
          <cell r="O150"/>
          <cell r="P150"/>
          <cell r="Q150"/>
          <cell r="R150"/>
          <cell r="S150"/>
          <cell r="T150"/>
          <cell r="U150"/>
          <cell r="V150"/>
          <cell r="W150"/>
          <cell r="X150"/>
          <cell r="Y150"/>
          <cell r="Z150"/>
          <cell r="AA150"/>
          <cell r="AB150"/>
          <cell r="AC150"/>
          <cell r="AD150"/>
          <cell r="AE150"/>
          <cell r="AF150"/>
          <cell r="AG150"/>
          <cell r="AH150"/>
          <cell r="AI150"/>
          <cell r="AJ150"/>
          <cell r="AK150"/>
          <cell r="AL150"/>
          <cell r="AM150"/>
          <cell r="AN150"/>
          <cell r="AO150"/>
          <cell r="AP150"/>
          <cell r="AQ150"/>
          <cell r="AR150"/>
          <cell r="AS150"/>
          <cell r="AT150"/>
          <cell r="AV150"/>
          <cell r="AW150"/>
          <cell r="AX150"/>
          <cell r="BA150"/>
          <cell r="BB150"/>
          <cell r="BC150"/>
          <cell r="BD150"/>
          <cell r="BE150"/>
          <cell r="BF150"/>
          <cell r="BG150"/>
          <cell r="BH150"/>
          <cell r="BI150"/>
          <cell r="BJ150"/>
          <cell r="BK150"/>
          <cell r="BL150"/>
          <cell r="BM150"/>
          <cell r="BN150"/>
          <cell r="BO150"/>
          <cell r="BP150"/>
          <cell r="BQ150"/>
          <cell r="BR150"/>
          <cell r="BS150"/>
          <cell r="BT150"/>
          <cell r="BU150"/>
          <cell r="BV150"/>
          <cell r="BW150"/>
          <cell r="BX150"/>
          <cell r="BY150"/>
          <cell r="BZ150"/>
          <cell r="CA150"/>
          <cell r="CB150"/>
          <cell r="CC150"/>
          <cell r="CD150"/>
          <cell r="CE150"/>
          <cell r="CF150"/>
          <cell r="CG150"/>
          <cell r="CH150"/>
          <cell r="CN150"/>
          <cell r="CO150"/>
          <cell r="CP150"/>
          <cell r="CQ150"/>
          <cell r="CS150"/>
          <cell r="CT150"/>
          <cell r="CU150"/>
          <cell r="CV150"/>
          <cell r="CW150"/>
          <cell r="EE150"/>
          <cell r="EF150"/>
          <cell r="EH150"/>
          <cell r="EI150"/>
          <cell r="EJ150"/>
          <cell r="EK150"/>
          <cell r="EL150"/>
          <cell r="EM150"/>
        </row>
        <row r="151">
          <cell r="A151"/>
          <cell r="B151"/>
          <cell r="C151"/>
          <cell r="D151"/>
          <cell r="E151"/>
          <cell r="F151"/>
          <cell r="G151"/>
          <cell r="H151"/>
          <cell r="I151"/>
          <cell r="J151"/>
          <cell r="K151"/>
          <cell r="L151"/>
          <cell r="M151"/>
          <cell r="N151"/>
          <cell r="O151"/>
          <cell r="P151"/>
          <cell r="Q151"/>
          <cell r="R151"/>
          <cell r="S151"/>
          <cell r="T151"/>
          <cell r="U151"/>
          <cell r="V151"/>
          <cell r="W151"/>
          <cell r="X151"/>
          <cell r="Y151"/>
          <cell r="Z151"/>
          <cell r="AA151"/>
          <cell r="AB151"/>
          <cell r="AC151"/>
          <cell r="AD151"/>
          <cell r="AE151"/>
          <cell r="AF151"/>
          <cell r="AG151"/>
          <cell r="AH151"/>
          <cell r="AI151"/>
          <cell r="AJ151"/>
          <cell r="AK151"/>
          <cell r="AL151"/>
          <cell r="AM151"/>
          <cell r="AN151"/>
          <cell r="AO151"/>
          <cell r="AP151"/>
          <cell r="AQ151"/>
          <cell r="AR151"/>
          <cell r="AS151"/>
          <cell r="AT151"/>
          <cell r="AV151"/>
          <cell r="AW151"/>
          <cell r="AX151"/>
          <cell r="BA151"/>
          <cell r="BB151"/>
          <cell r="BC151"/>
          <cell r="BD151"/>
          <cell r="BE151"/>
          <cell r="BF151"/>
          <cell r="BG151"/>
          <cell r="BH151"/>
          <cell r="BI151"/>
          <cell r="BJ151"/>
          <cell r="BK151"/>
          <cell r="BL151"/>
          <cell r="BM151"/>
          <cell r="BN151"/>
          <cell r="BO151"/>
          <cell r="BP151"/>
          <cell r="BQ151"/>
          <cell r="BR151"/>
          <cell r="BS151"/>
          <cell r="BT151"/>
          <cell r="BU151"/>
          <cell r="BV151"/>
          <cell r="BW151"/>
          <cell r="BX151"/>
          <cell r="BY151"/>
          <cell r="BZ151"/>
          <cell r="CA151"/>
          <cell r="CB151"/>
          <cell r="CC151"/>
          <cell r="CD151"/>
          <cell r="CE151"/>
          <cell r="CF151"/>
          <cell r="CG151"/>
          <cell r="CH151"/>
          <cell r="CN151"/>
          <cell r="CO151"/>
          <cell r="CP151"/>
          <cell r="CQ151"/>
          <cell r="CS151"/>
          <cell r="CT151"/>
          <cell r="CU151"/>
          <cell r="CV151"/>
          <cell r="CW151"/>
          <cell r="EE151"/>
          <cell r="EF151"/>
          <cell r="EH151"/>
          <cell r="EI151"/>
          <cell r="EJ151"/>
          <cell r="EK151"/>
          <cell r="EL151"/>
          <cell r="EM151"/>
        </row>
        <row r="152">
          <cell r="A152"/>
          <cell r="B152"/>
          <cell r="C152"/>
          <cell r="D152"/>
          <cell r="E152"/>
          <cell r="F152"/>
          <cell r="G152"/>
          <cell r="H152"/>
          <cell r="I152"/>
          <cell r="J152"/>
          <cell r="K152"/>
          <cell r="L152"/>
          <cell r="M152"/>
          <cell r="N152"/>
          <cell r="O152"/>
          <cell r="P152"/>
          <cell r="Q152"/>
          <cell r="R152"/>
          <cell r="S152"/>
          <cell r="T152"/>
          <cell r="U152"/>
          <cell r="V152"/>
          <cell r="W152"/>
          <cell r="X152"/>
          <cell r="Y152"/>
          <cell r="Z152"/>
          <cell r="AA152"/>
          <cell r="AB152"/>
          <cell r="AC152"/>
          <cell r="AD152"/>
          <cell r="AE152"/>
          <cell r="AF152"/>
          <cell r="AG152"/>
          <cell r="AH152"/>
          <cell r="AI152"/>
          <cell r="AJ152"/>
          <cell r="AK152"/>
          <cell r="AL152"/>
          <cell r="AM152"/>
          <cell r="AN152"/>
          <cell r="AO152"/>
          <cell r="AP152"/>
          <cell r="AQ152"/>
          <cell r="AR152"/>
          <cell r="AS152"/>
          <cell r="AT152"/>
          <cell r="AV152"/>
          <cell r="AW152"/>
          <cell r="AX152"/>
          <cell r="BA152"/>
          <cell r="BB152"/>
          <cell r="BC152"/>
          <cell r="BD152"/>
          <cell r="BE152"/>
          <cell r="BF152"/>
          <cell r="BG152"/>
          <cell r="BH152"/>
          <cell r="BI152"/>
          <cell r="BJ152"/>
          <cell r="BK152"/>
          <cell r="BL152"/>
          <cell r="BM152"/>
          <cell r="BN152"/>
          <cell r="BO152"/>
          <cell r="BP152"/>
          <cell r="BQ152"/>
          <cell r="BR152"/>
          <cell r="BS152"/>
          <cell r="BT152"/>
          <cell r="BU152"/>
          <cell r="BV152"/>
          <cell r="BW152"/>
          <cell r="BX152"/>
          <cell r="BY152"/>
          <cell r="BZ152"/>
          <cell r="CA152"/>
          <cell r="CB152"/>
          <cell r="CC152"/>
          <cell r="CD152"/>
          <cell r="CE152"/>
          <cell r="CF152"/>
          <cell r="CG152"/>
          <cell r="CH152"/>
          <cell r="CN152"/>
          <cell r="CO152"/>
          <cell r="CP152"/>
          <cell r="CQ152"/>
          <cell r="CS152"/>
          <cell r="CT152"/>
          <cell r="CU152"/>
          <cell r="CV152"/>
          <cell r="CW152"/>
          <cell r="EE152"/>
          <cell r="EF152"/>
          <cell r="EH152"/>
          <cell r="EI152"/>
          <cell r="EJ152"/>
          <cell r="EK152"/>
          <cell r="EL152"/>
          <cell r="EM152"/>
        </row>
        <row r="153">
          <cell r="A153"/>
          <cell r="B153"/>
          <cell r="C153"/>
          <cell r="D153"/>
          <cell r="E153"/>
          <cell r="F153"/>
          <cell r="G153"/>
          <cell r="H153"/>
          <cell r="I153"/>
          <cell r="J153"/>
          <cell r="K153"/>
          <cell r="L153"/>
          <cell r="M153"/>
          <cell r="N153"/>
          <cell r="O153"/>
          <cell r="P153"/>
          <cell r="Q153"/>
          <cell r="R153"/>
          <cell r="S153"/>
          <cell r="T153"/>
          <cell r="U153"/>
          <cell r="V153"/>
          <cell r="W153"/>
          <cell r="X153"/>
          <cell r="Y153"/>
          <cell r="Z153"/>
          <cell r="AA153"/>
          <cell r="AB153"/>
          <cell r="AC153"/>
          <cell r="AD153"/>
          <cell r="AE153"/>
          <cell r="AF153"/>
          <cell r="AG153"/>
          <cell r="AH153"/>
          <cell r="AI153"/>
          <cell r="AJ153"/>
          <cell r="AK153"/>
          <cell r="AL153"/>
          <cell r="AM153"/>
          <cell r="AN153"/>
          <cell r="AO153"/>
          <cell r="AP153"/>
          <cell r="AQ153"/>
          <cell r="AR153"/>
          <cell r="AS153"/>
          <cell r="AT153"/>
          <cell r="AV153"/>
          <cell r="AW153"/>
          <cell r="AX153"/>
          <cell r="BA153"/>
          <cell r="BB153"/>
          <cell r="BC153"/>
          <cell r="BD153"/>
          <cell r="BE153"/>
          <cell r="BF153"/>
          <cell r="BG153"/>
          <cell r="BH153"/>
          <cell r="BI153"/>
          <cell r="BJ153"/>
          <cell r="BK153"/>
          <cell r="BL153"/>
          <cell r="BM153"/>
          <cell r="BN153"/>
          <cell r="BO153"/>
          <cell r="BP153"/>
          <cell r="BQ153"/>
          <cell r="BR153"/>
          <cell r="BS153"/>
          <cell r="BT153"/>
          <cell r="BU153"/>
          <cell r="BV153"/>
          <cell r="BW153"/>
          <cell r="BX153"/>
          <cell r="BY153"/>
          <cell r="BZ153"/>
          <cell r="CA153"/>
          <cell r="CB153"/>
          <cell r="CC153"/>
          <cell r="CD153"/>
          <cell r="CE153"/>
          <cell r="CF153"/>
          <cell r="CG153"/>
          <cell r="CH153"/>
          <cell r="CN153"/>
          <cell r="CO153"/>
          <cell r="CP153"/>
          <cell r="CQ153"/>
          <cell r="CS153"/>
          <cell r="CT153"/>
          <cell r="CU153"/>
          <cell r="CV153"/>
          <cell r="CW153"/>
          <cell r="EE153"/>
          <cell r="EF153"/>
          <cell r="EH153"/>
          <cell r="EI153"/>
          <cell r="EJ153"/>
          <cell r="EK153"/>
          <cell r="EL153"/>
          <cell r="EM153"/>
        </row>
        <row r="154">
          <cell r="A154"/>
          <cell r="B154"/>
          <cell r="C154"/>
          <cell r="D154"/>
          <cell r="E154"/>
          <cell r="F154"/>
          <cell r="G154"/>
          <cell r="H154"/>
          <cell r="I154"/>
          <cell r="J154"/>
          <cell r="K154"/>
          <cell r="L154"/>
          <cell r="M154"/>
          <cell r="N154"/>
          <cell r="O154"/>
          <cell r="P154"/>
          <cell r="Q154"/>
          <cell r="R154"/>
          <cell r="S154"/>
          <cell r="T154"/>
          <cell r="U154"/>
          <cell r="V154"/>
          <cell r="W154"/>
          <cell r="X154"/>
          <cell r="Y154"/>
          <cell r="Z154"/>
          <cell r="AA154"/>
          <cell r="AB154"/>
          <cell r="AC154"/>
          <cell r="AD154"/>
          <cell r="AE154"/>
          <cell r="AF154"/>
          <cell r="AG154"/>
          <cell r="AH154"/>
          <cell r="AI154"/>
          <cell r="AJ154"/>
          <cell r="AK154"/>
          <cell r="AL154"/>
          <cell r="AM154"/>
          <cell r="AN154"/>
          <cell r="AO154"/>
          <cell r="AP154"/>
          <cell r="AQ154"/>
          <cell r="AR154"/>
          <cell r="AS154"/>
          <cell r="AT154"/>
          <cell r="AV154"/>
          <cell r="AW154"/>
          <cell r="AX154"/>
          <cell r="BA154"/>
          <cell r="BB154"/>
          <cell r="BC154"/>
          <cell r="BD154"/>
          <cell r="BE154"/>
          <cell r="BF154"/>
          <cell r="BG154"/>
          <cell r="BH154"/>
          <cell r="BI154"/>
          <cell r="BJ154"/>
          <cell r="BK154"/>
          <cell r="BL154"/>
          <cell r="BM154"/>
          <cell r="BN154"/>
          <cell r="BO154"/>
          <cell r="BP154"/>
          <cell r="BQ154"/>
          <cell r="BR154"/>
          <cell r="BS154"/>
          <cell r="BT154"/>
          <cell r="BU154"/>
          <cell r="BV154"/>
          <cell r="BW154"/>
          <cell r="BX154"/>
          <cell r="BY154"/>
          <cell r="BZ154"/>
          <cell r="CA154"/>
          <cell r="CB154"/>
          <cell r="CC154"/>
          <cell r="CD154"/>
          <cell r="CE154"/>
          <cell r="CF154"/>
          <cell r="CG154"/>
          <cell r="CH154"/>
          <cell r="CN154"/>
          <cell r="CO154"/>
          <cell r="CP154"/>
          <cell r="CQ154"/>
          <cell r="CS154"/>
          <cell r="CT154"/>
          <cell r="CU154"/>
          <cell r="CV154"/>
          <cell r="CW154"/>
          <cell r="EE154"/>
          <cell r="EF154"/>
          <cell r="EH154"/>
          <cell r="EI154"/>
          <cell r="EJ154"/>
          <cell r="EK154"/>
          <cell r="EL154"/>
          <cell r="EM154"/>
        </row>
        <row r="155">
          <cell r="A155"/>
          <cell r="B155"/>
          <cell r="C155"/>
          <cell r="D155"/>
          <cell r="E155"/>
          <cell r="F155"/>
          <cell r="G155"/>
          <cell r="H155"/>
          <cell r="I155"/>
          <cell r="J155"/>
          <cell r="K155"/>
          <cell r="L155"/>
          <cell r="M155"/>
          <cell r="N155"/>
          <cell r="O155"/>
          <cell r="P155"/>
          <cell r="Q155"/>
          <cell r="R155"/>
          <cell r="S155"/>
          <cell r="T155"/>
          <cell r="U155"/>
          <cell r="V155"/>
          <cell r="W155"/>
          <cell r="X155"/>
          <cell r="Y155"/>
          <cell r="Z155"/>
          <cell r="AA155"/>
          <cell r="AB155"/>
          <cell r="AC155"/>
          <cell r="AD155"/>
          <cell r="AE155"/>
          <cell r="AF155"/>
          <cell r="AG155"/>
          <cell r="AH155"/>
          <cell r="AI155"/>
          <cell r="AJ155"/>
          <cell r="AK155"/>
          <cell r="AL155"/>
          <cell r="AM155"/>
          <cell r="AN155"/>
          <cell r="AO155"/>
          <cell r="AP155"/>
          <cell r="AQ155"/>
          <cell r="AR155"/>
          <cell r="AS155"/>
          <cell r="AT155"/>
          <cell r="AV155"/>
          <cell r="AW155"/>
          <cell r="AX155"/>
          <cell r="BA155"/>
          <cell r="BB155"/>
          <cell r="BC155"/>
          <cell r="BD155"/>
          <cell r="BE155"/>
          <cell r="BF155"/>
          <cell r="BG155"/>
          <cell r="BH155"/>
          <cell r="BI155"/>
          <cell r="BJ155"/>
          <cell r="BK155"/>
          <cell r="BL155"/>
          <cell r="BM155"/>
          <cell r="BN155"/>
          <cell r="BO155"/>
          <cell r="BP155"/>
          <cell r="BQ155"/>
          <cell r="BR155"/>
          <cell r="BS155"/>
          <cell r="BT155"/>
          <cell r="BU155"/>
          <cell r="BV155"/>
          <cell r="BW155"/>
          <cell r="BX155"/>
          <cell r="BY155"/>
          <cell r="BZ155"/>
          <cell r="CA155"/>
          <cell r="CB155"/>
          <cell r="CC155"/>
          <cell r="CD155"/>
          <cell r="CE155"/>
          <cell r="CF155"/>
          <cell r="CG155"/>
          <cell r="CH155"/>
          <cell r="CN155"/>
          <cell r="CO155"/>
          <cell r="CP155"/>
          <cell r="CQ155"/>
          <cell r="CS155"/>
          <cell r="CT155"/>
          <cell r="CU155"/>
          <cell r="CV155"/>
          <cell r="CW155"/>
          <cell r="EE155"/>
          <cell r="EF155"/>
          <cell r="EH155"/>
          <cell r="EI155"/>
          <cell r="EJ155"/>
          <cell r="EK155"/>
          <cell r="EL155"/>
          <cell r="EM155"/>
        </row>
        <row r="156">
          <cell r="A156"/>
          <cell r="B156"/>
          <cell r="C156"/>
          <cell r="D156"/>
          <cell r="E156"/>
          <cell r="F156"/>
          <cell r="G156"/>
          <cell r="H156"/>
          <cell r="I156"/>
          <cell r="J156"/>
          <cell r="K156"/>
          <cell r="L156"/>
          <cell r="M156"/>
          <cell r="N156"/>
          <cell r="O156"/>
          <cell r="P156"/>
          <cell r="Q156"/>
          <cell r="R156"/>
          <cell r="S156"/>
          <cell r="T156"/>
          <cell r="U156"/>
          <cell r="V156"/>
          <cell r="W156"/>
          <cell r="X156"/>
          <cell r="Y156"/>
          <cell r="Z156"/>
          <cell r="AA156"/>
          <cell r="AB156"/>
          <cell r="AC156"/>
          <cell r="AD156"/>
          <cell r="AE156"/>
          <cell r="AF156"/>
          <cell r="AG156"/>
          <cell r="AH156"/>
          <cell r="AI156"/>
          <cell r="AJ156"/>
          <cell r="AK156"/>
          <cell r="AL156"/>
          <cell r="AM156"/>
          <cell r="AN156"/>
          <cell r="AO156"/>
          <cell r="AP156"/>
          <cell r="AQ156"/>
          <cell r="AR156"/>
          <cell r="AS156"/>
          <cell r="AT156"/>
          <cell r="AV156"/>
          <cell r="AW156"/>
          <cell r="AX156"/>
          <cell r="BA156"/>
          <cell r="BB156"/>
          <cell r="BC156"/>
          <cell r="BD156"/>
          <cell r="BE156"/>
          <cell r="BF156"/>
          <cell r="BG156"/>
          <cell r="BH156"/>
          <cell r="BI156"/>
          <cell r="BJ156"/>
          <cell r="BK156"/>
          <cell r="BL156"/>
          <cell r="BM156"/>
          <cell r="BN156"/>
          <cell r="BO156"/>
          <cell r="BP156"/>
          <cell r="BQ156"/>
          <cell r="BR156"/>
          <cell r="BS156"/>
          <cell r="BT156"/>
          <cell r="BU156"/>
          <cell r="BV156"/>
          <cell r="BW156"/>
          <cell r="BX156"/>
          <cell r="BY156"/>
          <cell r="BZ156"/>
          <cell r="CA156"/>
          <cell r="CB156"/>
          <cell r="CC156"/>
          <cell r="CD156"/>
          <cell r="CE156"/>
          <cell r="CF156"/>
          <cell r="CG156"/>
          <cell r="CH156"/>
          <cell r="CN156"/>
          <cell r="CO156"/>
          <cell r="CP156"/>
          <cell r="CQ156"/>
          <cell r="CS156"/>
          <cell r="CT156"/>
          <cell r="CU156"/>
          <cell r="CV156"/>
          <cell r="CW156"/>
          <cell r="EE156"/>
          <cell r="EF156"/>
          <cell r="EH156"/>
          <cell r="EI156"/>
          <cell r="EJ156"/>
          <cell r="EK156"/>
          <cell r="EL156"/>
          <cell r="EM156"/>
        </row>
        <row r="157">
          <cell r="A157"/>
          <cell r="B157"/>
          <cell r="C157"/>
          <cell r="D157"/>
          <cell r="E157"/>
          <cell r="F157"/>
          <cell r="G157"/>
          <cell r="H157"/>
          <cell r="I157"/>
          <cell r="J157"/>
          <cell r="K157"/>
          <cell r="L157"/>
          <cell r="M157"/>
          <cell r="N157"/>
          <cell r="O157"/>
          <cell r="P157"/>
          <cell r="Q157"/>
          <cell r="R157"/>
          <cell r="S157"/>
          <cell r="T157"/>
          <cell r="U157"/>
          <cell r="V157"/>
          <cell r="W157"/>
          <cell r="X157"/>
          <cell r="Y157"/>
          <cell r="Z157"/>
          <cell r="AA157"/>
          <cell r="AB157"/>
          <cell r="AC157"/>
          <cell r="AD157"/>
          <cell r="AE157"/>
          <cell r="AF157"/>
          <cell r="AG157"/>
          <cell r="AH157"/>
          <cell r="AI157"/>
          <cell r="AJ157"/>
          <cell r="AK157"/>
          <cell r="AL157"/>
          <cell r="AM157"/>
          <cell r="AN157"/>
          <cell r="AO157"/>
          <cell r="AP157"/>
          <cell r="AQ157"/>
          <cell r="AR157"/>
          <cell r="AS157"/>
          <cell r="AT157"/>
          <cell r="AV157"/>
          <cell r="AW157"/>
          <cell r="AX157"/>
          <cell r="BA157"/>
          <cell r="BB157"/>
          <cell r="BC157"/>
          <cell r="BD157"/>
          <cell r="BE157"/>
          <cell r="BF157"/>
          <cell r="BG157"/>
          <cell r="BH157"/>
          <cell r="BI157"/>
          <cell r="BJ157"/>
          <cell r="BK157"/>
          <cell r="BL157"/>
          <cell r="BM157"/>
          <cell r="BN157"/>
          <cell r="BO157"/>
          <cell r="BP157"/>
          <cell r="BQ157"/>
          <cell r="BR157"/>
          <cell r="BS157"/>
          <cell r="BT157"/>
          <cell r="BU157"/>
          <cell r="BV157"/>
          <cell r="BW157"/>
          <cell r="BX157"/>
          <cell r="BY157"/>
          <cell r="BZ157"/>
          <cell r="CA157"/>
          <cell r="CB157"/>
          <cell r="CC157"/>
          <cell r="CD157"/>
          <cell r="CE157"/>
          <cell r="CF157"/>
          <cell r="CG157"/>
          <cell r="CH157"/>
          <cell r="CN157"/>
          <cell r="CO157"/>
          <cell r="CP157"/>
          <cell r="CQ157"/>
          <cell r="CS157"/>
          <cell r="CT157"/>
          <cell r="CU157"/>
          <cell r="CV157"/>
          <cell r="CW157"/>
          <cell r="EE157"/>
          <cell r="EF157"/>
          <cell r="EH157"/>
          <cell r="EI157"/>
          <cell r="EJ157"/>
          <cell r="EK157"/>
          <cell r="EL157"/>
          <cell r="EM157"/>
        </row>
        <row r="158">
          <cell r="A158"/>
          <cell r="B158"/>
          <cell r="C158"/>
          <cell r="D158"/>
          <cell r="E158"/>
          <cell r="F158"/>
          <cell r="G158"/>
          <cell r="H158"/>
          <cell r="I158"/>
          <cell r="J158"/>
          <cell r="K158"/>
          <cell r="L158"/>
          <cell r="M158"/>
          <cell r="N158"/>
          <cell r="O158"/>
          <cell r="P158"/>
          <cell r="Q158"/>
          <cell r="R158"/>
          <cell r="S158"/>
          <cell r="T158"/>
          <cell r="U158"/>
          <cell r="V158"/>
          <cell r="W158"/>
          <cell r="X158"/>
          <cell r="Y158"/>
          <cell r="Z158"/>
          <cell r="AA158"/>
          <cell r="AB158"/>
          <cell r="AC158"/>
          <cell r="AD158"/>
          <cell r="AE158"/>
          <cell r="AF158"/>
          <cell r="AG158"/>
          <cell r="AH158"/>
          <cell r="AI158"/>
          <cell r="AJ158"/>
          <cell r="AK158"/>
          <cell r="AL158"/>
          <cell r="AM158"/>
          <cell r="AN158"/>
          <cell r="AO158"/>
          <cell r="AP158"/>
          <cell r="AQ158"/>
          <cell r="AR158"/>
          <cell r="AS158"/>
          <cell r="AT158"/>
          <cell r="AV158"/>
          <cell r="AW158"/>
          <cell r="AX158"/>
          <cell r="BA158"/>
          <cell r="BB158"/>
          <cell r="BC158"/>
          <cell r="BD158"/>
          <cell r="BE158"/>
          <cell r="BF158"/>
          <cell r="BG158"/>
          <cell r="BH158"/>
          <cell r="BI158"/>
          <cell r="BJ158"/>
          <cell r="BK158"/>
          <cell r="BL158"/>
          <cell r="BM158"/>
          <cell r="BN158"/>
          <cell r="BO158"/>
          <cell r="BP158"/>
          <cell r="BQ158"/>
          <cell r="BR158"/>
          <cell r="BS158"/>
          <cell r="BT158"/>
          <cell r="BU158"/>
          <cell r="BV158"/>
          <cell r="BW158"/>
          <cell r="BX158"/>
          <cell r="BY158"/>
          <cell r="BZ158"/>
          <cell r="CA158"/>
          <cell r="CB158"/>
          <cell r="CC158"/>
          <cell r="CD158"/>
          <cell r="CE158"/>
          <cell r="CF158"/>
          <cell r="CG158"/>
          <cell r="CH158"/>
          <cell r="CN158"/>
          <cell r="CO158"/>
          <cell r="CP158"/>
          <cell r="CQ158"/>
          <cell r="CS158"/>
          <cell r="CT158"/>
          <cell r="CU158"/>
          <cell r="CV158"/>
          <cell r="CW158"/>
          <cell r="EE158"/>
          <cell r="EF158"/>
          <cell r="EH158"/>
          <cell r="EI158"/>
          <cell r="EJ158"/>
          <cell r="EK158"/>
          <cell r="EL158"/>
          <cell r="EM158"/>
        </row>
        <row r="159">
          <cell r="A159"/>
          <cell r="B159"/>
          <cell r="C159"/>
          <cell r="D159"/>
          <cell r="E159"/>
          <cell r="F159"/>
          <cell r="G159"/>
          <cell r="H159"/>
          <cell r="I159"/>
          <cell r="J159"/>
          <cell r="K159"/>
          <cell r="L159"/>
          <cell r="M159"/>
          <cell r="N159"/>
          <cell r="O159"/>
          <cell r="P159"/>
          <cell r="Q159"/>
          <cell r="R159"/>
          <cell r="S159"/>
          <cell r="T159"/>
          <cell r="U159"/>
          <cell r="V159"/>
          <cell r="W159"/>
          <cell r="X159"/>
          <cell r="Y159"/>
          <cell r="Z159"/>
          <cell r="AA159"/>
          <cell r="AB159"/>
          <cell r="AC159"/>
          <cell r="AD159"/>
          <cell r="AE159"/>
          <cell r="AF159"/>
          <cell r="AG159"/>
          <cell r="AH159"/>
          <cell r="AI159"/>
          <cell r="AJ159"/>
          <cell r="AK159"/>
          <cell r="AL159"/>
          <cell r="AM159"/>
          <cell r="AN159"/>
          <cell r="AO159"/>
          <cell r="AP159"/>
          <cell r="AQ159"/>
          <cell r="AR159"/>
          <cell r="AS159"/>
          <cell r="AT159"/>
          <cell r="AV159"/>
          <cell r="AW159"/>
          <cell r="AX159"/>
          <cell r="BA159"/>
          <cell r="BB159"/>
          <cell r="BC159"/>
          <cell r="BD159"/>
          <cell r="BE159"/>
          <cell r="BF159"/>
          <cell r="BG159"/>
          <cell r="BH159"/>
          <cell r="BI159"/>
          <cell r="BJ159"/>
          <cell r="BK159"/>
          <cell r="BL159"/>
          <cell r="BM159"/>
          <cell r="BN159"/>
          <cell r="BO159"/>
          <cell r="BP159"/>
          <cell r="BQ159"/>
          <cell r="BR159"/>
          <cell r="BS159"/>
          <cell r="BT159"/>
          <cell r="BU159"/>
          <cell r="BV159"/>
          <cell r="BW159"/>
          <cell r="BX159"/>
          <cell r="BY159"/>
          <cell r="BZ159"/>
          <cell r="CA159"/>
          <cell r="CB159"/>
          <cell r="CC159"/>
          <cell r="CD159"/>
          <cell r="CE159"/>
          <cell r="CF159"/>
          <cell r="CG159"/>
          <cell r="CH159"/>
          <cell r="CN159"/>
          <cell r="CO159"/>
          <cell r="CP159"/>
          <cell r="CQ159"/>
          <cell r="CS159"/>
          <cell r="CT159"/>
          <cell r="CU159"/>
          <cell r="CV159"/>
          <cell r="CW159"/>
          <cell r="EE159"/>
          <cell r="EF159"/>
          <cell r="EH159"/>
          <cell r="EI159"/>
          <cell r="EJ159"/>
          <cell r="EK159"/>
          <cell r="EL159"/>
          <cell r="EM159"/>
        </row>
        <row r="160">
          <cell r="A160"/>
          <cell r="B160"/>
          <cell r="C160"/>
          <cell r="D160"/>
          <cell r="E160"/>
          <cell r="F160"/>
          <cell r="G160"/>
          <cell r="H160"/>
          <cell r="I160"/>
          <cell r="J160"/>
          <cell r="K160"/>
          <cell r="L160"/>
          <cell r="M160"/>
          <cell r="N160"/>
          <cell r="O160"/>
          <cell r="P160"/>
          <cell r="Q160"/>
          <cell r="R160"/>
          <cell r="S160"/>
          <cell r="T160"/>
          <cell r="U160"/>
          <cell r="V160"/>
          <cell r="W160"/>
          <cell r="X160"/>
          <cell r="Y160"/>
          <cell r="Z160"/>
          <cell r="AA160"/>
          <cell r="AB160"/>
          <cell r="AC160"/>
          <cell r="AD160"/>
          <cell r="AE160"/>
          <cell r="AF160"/>
          <cell r="AG160"/>
          <cell r="AH160"/>
          <cell r="AI160"/>
          <cell r="AJ160"/>
          <cell r="AK160"/>
          <cell r="AL160"/>
          <cell r="AM160"/>
          <cell r="AN160"/>
          <cell r="AO160"/>
          <cell r="AP160"/>
          <cell r="AQ160"/>
          <cell r="AR160"/>
          <cell r="AS160"/>
          <cell r="AT160"/>
          <cell r="AV160"/>
          <cell r="AW160"/>
          <cell r="AX160"/>
          <cell r="BA160"/>
          <cell r="BB160"/>
          <cell r="BC160"/>
          <cell r="BD160"/>
          <cell r="BE160"/>
          <cell r="BF160"/>
          <cell r="BG160"/>
          <cell r="BH160"/>
          <cell r="BI160"/>
          <cell r="BJ160"/>
          <cell r="BK160"/>
          <cell r="BL160"/>
          <cell r="BM160"/>
          <cell r="BN160"/>
          <cell r="BO160"/>
          <cell r="BP160"/>
          <cell r="BQ160"/>
          <cell r="BR160"/>
          <cell r="BS160"/>
          <cell r="BT160"/>
          <cell r="BU160"/>
          <cell r="BV160"/>
          <cell r="BW160"/>
          <cell r="BX160"/>
          <cell r="BY160"/>
          <cell r="BZ160"/>
          <cell r="CA160"/>
          <cell r="CB160"/>
          <cell r="CC160"/>
          <cell r="CD160"/>
          <cell r="CE160"/>
          <cell r="CF160"/>
          <cell r="CG160"/>
          <cell r="CH160"/>
          <cell r="CN160"/>
          <cell r="CO160"/>
          <cell r="CP160"/>
          <cell r="CQ160"/>
          <cell r="CS160"/>
          <cell r="CT160"/>
          <cell r="CU160"/>
          <cell r="CV160"/>
          <cell r="CW160"/>
          <cell r="EE160"/>
          <cell r="EF160"/>
          <cell r="EH160"/>
          <cell r="EI160"/>
          <cell r="EJ160"/>
          <cell r="EK160"/>
          <cell r="EL160"/>
          <cell r="EM160"/>
        </row>
        <row r="161">
          <cell r="A161"/>
          <cell r="B161"/>
          <cell r="C161"/>
          <cell r="D161"/>
          <cell r="E161"/>
          <cell r="F161"/>
          <cell r="G161"/>
          <cell r="H161"/>
          <cell r="I161"/>
          <cell r="J161"/>
          <cell r="K161"/>
          <cell r="L161"/>
          <cell r="M161"/>
          <cell r="N161"/>
          <cell r="O161"/>
          <cell r="P161"/>
          <cell r="Q161"/>
          <cell r="R161"/>
          <cell r="S161"/>
          <cell r="T161"/>
          <cell r="U161"/>
          <cell r="V161"/>
          <cell r="W161"/>
          <cell r="X161"/>
          <cell r="Y161"/>
          <cell r="Z161"/>
          <cell r="AA161"/>
          <cell r="AB161"/>
          <cell r="AC161"/>
          <cell r="AD161"/>
          <cell r="AE161"/>
          <cell r="AF161"/>
          <cell r="AG161"/>
          <cell r="AH161"/>
          <cell r="AI161"/>
          <cell r="AJ161"/>
          <cell r="AK161"/>
          <cell r="AL161"/>
          <cell r="AM161"/>
          <cell r="AN161"/>
          <cell r="AO161"/>
          <cell r="AP161"/>
          <cell r="AQ161"/>
          <cell r="AR161"/>
          <cell r="AS161"/>
          <cell r="AT161"/>
          <cell r="AV161"/>
          <cell r="AW161"/>
          <cell r="AX161"/>
          <cell r="BA161"/>
          <cell r="BB161"/>
          <cell r="BC161"/>
          <cell r="BD161"/>
          <cell r="BE161"/>
          <cell r="BF161"/>
          <cell r="BG161"/>
          <cell r="BH161"/>
          <cell r="BI161"/>
          <cell r="BJ161"/>
          <cell r="BK161"/>
          <cell r="BL161"/>
          <cell r="BM161"/>
          <cell r="BN161"/>
          <cell r="BO161"/>
          <cell r="BP161"/>
          <cell r="BQ161"/>
          <cell r="BR161"/>
          <cell r="BS161"/>
          <cell r="BT161"/>
          <cell r="BU161"/>
          <cell r="BV161"/>
          <cell r="BW161"/>
          <cell r="BX161"/>
          <cell r="BY161"/>
          <cell r="BZ161"/>
          <cell r="CA161"/>
          <cell r="CB161"/>
          <cell r="CC161"/>
          <cell r="CD161"/>
          <cell r="CE161"/>
          <cell r="CF161"/>
          <cell r="CG161"/>
          <cell r="CH161"/>
          <cell r="CN161"/>
          <cell r="CO161"/>
          <cell r="CP161"/>
          <cell r="CQ161"/>
          <cell r="CS161"/>
          <cell r="CT161"/>
          <cell r="CU161"/>
          <cell r="CV161"/>
          <cell r="CW161"/>
          <cell r="EE161"/>
          <cell r="EF161"/>
          <cell r="EH161"/>
          <cell r="EI161"/>
          <cell r="EJ161"/>
          <cell r="EK161"/>
          <cell r="EL161"/>
          <cell r="EM161"/>
        </row>
        <row r="162">
          <cell r="A162"/>
          <cell r="B162"/>
          <cell r="C162"/>
          <cell r="D162"/>
          <cell r="E162"/>
          <cell r="F162"/>
          <cell r="G162"/>
          <cell r="H162"/>
          <cell r="I162"/>
          <cell r="J162"/>
          <cell r="K162"/>
          <cell r="L162"/>
          <cell r="M162"/>
          <cell r="N162"/>
          <cell r="O162"/>
          <cell r="P162"/>
          <cell r="Q162"/>
          <cell r="R162"/>
          <cell r="S162"/>
          <cell r="T162"/>
          <cell r="U162"/>
          <cell r="V162"/>
          <cell r="W162"/>
          <cell r="X162"/>
          <cell r="Y162"/>
          <cell r="Z162"/>
          <cell r="AA162"/>
          <cell r="AB162"/>
          <cell r="AC162"/>
          <cell r="AD162"/>
          <cell r="AE162"/>
          <cell r="AF162"/>
          <cell r="AG162"/>
          <cell r="AH162"/>
          <cell r="AI162"/>
          <cell r="AJ162"/>
          <cell r="AK162"/>
          <cell r="AL162"/>
          <cell r="AM162"/>
          <cell r="AN162"/>
          <cell r="AO162"/>
          <cell r="AP162"/>
          <cell r="AQ162"/>
          <cell r="AR162"/>
          <cell r="AS162"/>
          <cell r="AT162"/>
          <cell r="AV162"/>
          <cell r="AW162"/>
          <cell r="AX162"/>
          <cell r="BA162"/>
          <cell r="BB162"/>
          <cell r="BC162"/>
          <cell r="BD162"/>
          <cell r="BE162"/>
          <cell r="BF162"/>
          <cell r="BG162"/>
          <cell r="BH162"/>
          <cell r="BI162"/>
          <cell r="BJ162"/>
          <cell r="BK162"/>
          <cell r="BL162"/>
          <cell r="BM162"/>
          <cell r="BN162"/>
          <cell r="BO162"/>
          <cell r="BP162"/>
          <cell r="BQ162"/>
          <cell r="BR162"/>
          <cell r="BS162"/>
          <cell r="BT162"/>
          <cell r="BU162"/>
          <cell r="BV162"/>
          <cell r="BW162"/>
          <cell r="BX162"/>
          <cell r="BY162"/>
          <cell r="BZ162"/>
          <cell r="CA162"/>
          <cell r="CB162"/>
          <cell r="CC162"/>
          <cell r="CD162"/>
          <cell r="CE162"/>
          <cell r="CF162"/>
          <cell r="CG162"/>
          <cell r="CH162"/>
          <cell r="CN162"/>
          <cell r="CO162"/>
          <cell r="CP162"/>
          <cell r="CQ162"/>
          <cell r="CS162"/>
          <cell r="CT162"/>
          <cell r="CU162"/>
          <cell r="CV162"/>
          <cell r="CW162"/>
          <cell r="EE162"/>
          <cell r="EF162"/>
          <cell r="EH162"/>
          <cell r="EI162"/>
          <cell r="EJ162"/>
          <cell r="EK162"/>
          <cell r="EL162"/>
          <cell r="EM162"/>
        </row>
        <row r="163">
          <cell r="A163"/>
          <cell r="B163"/>
          <cell r="C163"/>
          <cell r="D163"/>
          <cell r="E163"/>
          <cell r="F163"/>
          <cell r="G163"/>
          <cell r="H163"/>
          <cell r="I163"/>
          <cell r="J163"/>
          <cell r="K163"/>
          <cell r="L163"/>
          <cell r="M163"/>
          <cell r="N163"/>
          <cell r="O163"/>
          <cell r="P163"/>
          <cell r="Q163"/>
          <cell r="R163"/>
          <cell r="S163"/>
          <cell r="T163"/>
          <cell r="U163"/>
          <cell r="V163"/>
          <cell r="W163"/>
          <cell r="X163"/>
          <cell r="Y163"/>
          <cell r="Z163"/>
          <cell r="AA163"/>
          <cell r="AB163"/>
          <cell r="AC163"/>
          <cell r="AD163"/>
          <cell r="AE163"/>
          <cell r="AF163"/>
          <cell r="AG163"/>
          <cell r="AH163"/>
          <cell r="AI163"/>
          <cell r="AJ163"/>
          <cell r="AK163"/>
          <cell r="AL163"/>
          <cell r="AM163"/>
          <cell r="AN163"/>
          <cell r="AO163"/>
          <cell r="AP163"/>
          <cell r="AQ163"/>
          <cell r="AR163"/>
          <cell r="AS163"/>
          <cell r="AT163"/>
          <cell r="AV163"/>
          <cell r="AW163"/>
          <cell r="AX163"/>
          <cell r="BA163"/>
          <cell r="BB163"/>
          <cell r="BC163"/>
          <cell r="BD163"/>
          <cell r="BE163"/>
          <cell r="BF163"/>
          <cell r="BG163"/>
          <cell r="BH163"/>
          <cell r="BI163"/>
          <cell r="BJ163"/>
          <cell r="BK163"/>
          <cell r="BL163"/>
          <cell r="BM163"/>
          <cell r="BN163"/>
          <cell r="BO163"/>
          <cell r="BP163"/>
          <cell r="BQ163"/>
          <cell r="BR163"/>
          <cell r="BS163"/>
          <cell r="BT163"/>
          <cell r="BU163"/>
          <cell r="BV163"/>
          <cell r="BW163"/>
          <cell r="BX163"/>
          <cell r="BY163"/>
          <cell r="BZ163"/>
          <cell r="CA163"/>
          <cell r="CB163"/>
          <cell r="CC163"/>
          <cell r="CD163"/>
          <cell r="CE163"/>
          <cell r="CF163"/>
          <cell r="CG163"/>
          <cell r="CH163"/>
          <cell r="CN163"/>
          <cell r="CO163"/>
          <cell r="CP163"/>
          <cell r="CQ163"/>
          <cell r="CS163"/>
          <cell r="CT163"/>
          <cell r="CU163"/>
          <cell r="CV163"/>
          <cell r="CW163"/>
          <cell r="EE163"/>
          <cell r="EF163"/>
          <cell r="EH163"/>
          <cell r="EI163"/>
          <cell r="EJ163"/>
          <cell r="EK163"/>
          <cell r="EL163"/>
          <cell r="EM163"/>
        </row>
        <row r="164">
          <cell r="A164"/>
          <cell r="B164"/>
          <cell r="C164"/>
          <cell r="D164"/>
          <cell r="E164"/>
          <cell r="F164"/>
          <cell r="G164"/>
          <cell r="H164"/>
          <cell r="I164"/>
          <cell r="J164"/>
          <cell r="K164"/>
          <cell r="L164"/>
          <cell r="M164"/>
          <cell r="N164"/>
          <cell r="O164"/>
          <cell r="P164"/>
          <cell r="Q164"/>
          <cell r="R164"/>
          <cell r="S164"/>
          <cell r="T164"/>
          <cell r="U164"/>
          <cell r="V164"/>
          <cell r="W164"/>
          <cell r="X164"/>
          <cell r="Y164"/>
          <cell r="Z164"/>
          <cell r="AA164"/>
          <cell r="AB164"/>
          <cell r="AC164"/>
          <cell r="AD164"/>
          <cell r="AE164"/>
          <cell r="AF164"/>
          <cell r="AG164"/>
          <cell r="AH164"/>
          <cell r="AI164"/>
          <cell r="AJ164"/>
          <cell r="AK164"/>
          <cell r="AL164"/>
          <cell r="AM164"/>
          <cell r="AN164"/>
          <cell r="AO164"/>
          <cell r="AP164"/>
          <cell r="AQ164"/>
          <cell r="AR164"/>
          <cell r="AS164"/>
          <cell r="AT164"/>
          <cell r="AV164"/>
          <cell r="AW164"/>
          <cell r="AX164"/>
          <cell r="BA164"/>
          <cell r="BB164"/>
          <cell r="BC164"/>
          <cell r="BD164"/>
          <cell r="BE164"/>
          <cell r="BF164"/>
          <cell r="BG164"/>
          <cell r="BH164"/>
          <cell r="BI164"/>
          <cell r="BJ164"/>
          <cell r="BK164"/>
          <cell r="BL164"/>
          <cell r="BM164"/>
          <cell r="BN164"/>
          <cell r="BO164"/>
          <cell r="BP164"/>
          <cell r="BQ164"/>
          <cell r="BR164"/>
          <cell r="BS164"/>
          <cell r="BT164"/>
          <cell r="BU164"/>
          <cell r="BV164"/>
          <cell r="BW164"/>
          <cell r="BX164"/>
          <cell r="BY164"/>
          <cell r="BZ164"/>
          <cell r="CA164"/>
          <cell r="CB164"/>
          <cell r="CC164"/>
          <cell r="CD164"/>
          <cell r="CE164"/>
          <cell r="CF164"/>
          <cell r="CG164"/>
          <cell r="CH164"/>
          <cell r="CN164"/>
          <cell r="CO164"/>
          <cell r="CP164"/>
          <cell r="CQ164"/>
          <cell r="CS164"/>
          <cell r="CT164"/>
          <cell r="CU164"/>
          <cell r="CV164"/>
          <cell r="CW164"/>
          <cell r="EE164"/>
          <cell r="EF164"/>
          <cell r="EH164"/>
          <cell r="EI164"/>
          <cell r="EJ164"/>
          <cell r="EK164"/>
          <cell r="EL164"/>
          <cell r="EM164"/>
        </row>
        <row r="165">
          <cell r="A165"/>
          <cell r="B165"/>
          <cell r="C165"/>
          <cell r="D165"/>
          <cell r="E165"/>
          <cell r="F165"/>
          <cell r="G165"/>
          <cell r="H165"/>
          <cell r="I165"/>
          <cell r="J165"/>
          <cell r="K165"/>
          <cell r="L165"/>
          <cell r="M165"/>
          <cell r="N165"/>
          <cell r="O165"/>
          <cell r="P165"/>
          <cell r="Q165"/>
          <cell r="R165"/>
          <cell r="S165"/>
          <cell r="T165"/>
          <cell r="U165"/>
          <cell r="V165"/>
          <cell r="W165"/>
          <cell r="X165"/>
          <cell r="Y165"/>
          <cell r="Z165"/>
          <cell r="AA165"/>
          <cell r="AB165"/>
          <cell r="AC165"/>
          <cell r="AD165"/>
          <cell r="AE165"/>
          <cell r="AF165"/>
          <cell r="AG165"/>
          <cell r="AH165"/>
          <cell r="AI165"/>
          <cell r="AJ165"/>
          <cell r="AK165"/>
          <cell r="AL165"/>
          <cell r="AM165"/>
          <cell r="AN165"/>
          <cell r="AO165"/>
          <cell r="AP165"/>
          <cell r="AQ165"/>
          <cell r="AR165"/>
          <cell r="AS165"/>
          <cell r="AT165"/>
          <cell r="AV165"/>
          <cell r="AW165"/>
          <cell r="AX165"/>
          <cell r="BA165"/>
          <cell r="BB165"/>
          <cell r="BC165"/>
          <cell r="BD165"/>
          <cell r="BE165"/>
          <cell r="BF165"/>
          <cell r="BG165"/>
          <cell r="BH165"/>
          <cell r="BI165"/>
          <cell r="BJ165"/>
          <cell r="BK165"/>
          <cell r="BL165"/>
          <cell r="BM165"/>
          <cell r="BN165"/>
          <cell r="BO165"/>
          <cell r="BP165"/>
          <cell r="BQ165"/>
          <cell r="BR165"/>
          <cell r="BS165"/>
          <cell r="BT165"/>
          <cell r="BU165"/>
          <cell r="BV165"/>
          <cell r="BW165"/>
          <cell r="BX165"/>
          <cell r="BY165"/>
          <cell r="BZ165"/>
          <cell r="CA165"/>
          <cell r="CB165"/>
          <cell r="CC165"/>
          <cell r="CD165"/>
          <cell r="CE165"/>
          <cell r="CF165"/>
          <cell r="CG165"/>
          <cell r="CH165"/>
          <cell r="CN165"/>
          <cell r="CO165"/>
          <cell r="CP165"/>
          <cell r="CQ165"/>
          <cell r="CS165"/>
          <cell r="CT165"/>
          <cell r="CU165"/>
          <cell r="CV165"/>
          <cell r="CW165"/>
          <cell r="EE165"/>
          <cell r="EF165"/>
          <cell r="EH165"/>
          <cell r="EI165"/>
          <cell r="EJ165"/>
          <cell r="EK165"/>
          <cell r="EL165"/>
          <cell r="EM165"/>
        </row>
        <row r="166">
          <cell r="A166"/>
          <cell r="B166"/>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cell r="AF166"/>
          <cell r="AG166"/>
          <cell r="AH166"/>
          <cell r="AI166"/>
          <cell r="AJ166"/>
          <cell r="AK166"/>
          <cell r="AL166"/>
          <cell r="AM166"/>
          <cell r="AN166"/>
          <cell r="AO166"/>
          <cell r="AP166"/>
          <cell r="AQ166"/>
          <cell r="AR166"/>
          <cell r="AS166"/>
          <cell r="AT166"/>
          <cell r="AV166"/>
          <cell r="AW166"/>
          <cell r="AX166"/>
          <cell r="BA166"/>
          <cell r="BB166"/>
          <cell r="BC166"/>
          <cell r="BD166"/>
          <cell r="BE166"/>
          <cell r="BF166"/>
          <cell r="BG166"/>
          <cell r="BH166"/>
          <cell r="BI166"/>
          <cell r="BJ166"/>
          <cell r="BK166"/>
          <cell r="BL166"/>
          <cell r="BM166"/>
          <cell r="BN166"/>
          <cell r="BO166"/>
          <cell r="BP166"/>
          <cell r="BQ166"/>
          <cell r="BR166"/>
          <cell r="BS166"/>
          <cell r="BT166"/>
          <cell r="BU166"/>
          <cell r="BV166"/>
          <cell r="BW166"/>
          <cell r="BX166"/>
          <cell r="BY166"/>
          <cell r="BZ166"/>
          <cell r="CA166"/>
          <cell r="CB166"/>
          <cell r="CC166"/>
          <cell r="CD166"/>
          <cell r="CE166"/>
          <cell r="CF166"/>
          <cell r="CG166"/>
          <cell r="CH166"/>
          <cell r="CN166"/>
          <cell r="CO166"/>
          <cell r="CP166"/>
          <cell r="CQ166"/>
          <cell r="CS166"/>
          <cell r="CT166"/>
          <cell r="CU166"/>
          <cell r="CV166"/>
          <cell r="CW166"/>
          <cell r="EE166"/>
          <cell r="EF166"/>
          <cell r="EH166"/>
          <cell r="EI166"/>
          <cell r="EJ166"/>
          <cell r="EK166"/>
          <cell r="EL166"/>
          <cell r="EM166"/>
        </row>
        <row r="167">
          <cell r="A167"/>
          <cell r="B167"/>
          <cell r="C167"/>
          <cell r="D167"/>
          <cell r="E167"/>
          <cell r="F167"/>
          <cell r="G167"/>
          <cell r="H167"/>
          <cell r="I167"/>
          <cell r="J167"/>
          <cell r="K167"/>
          <cell r="L167"/>
          <cell r="M167"/>
          <cell r="N167"/>
          <cell r="O167"/>
          <cell r="P167"/>
          <cell r="Q167"/>
          <cell r="R167"/>
          <cell r="S167"/>
          <cell r="T167"/>
          <cell r="U167"/>
          <cell r="V167"/>
          <cell r="W167"/>
          <cell r="X167"/>
          <cell r="Y167"/>
          <cell r="Z167"/>
          <cell r="AA167"/>
          <cell r="AB167"/>
          <cell r="AC167"/>
          <cell r="AD167"/>
          <cell r="AE167"/>
          <cell r="AF167"/>
          <cell r="AG167"/>
          <cell r="AH167"/>
          <cell r="AI167"/>
          <cell r="AJ167"/>
          <cell r="AK167"/>
          <cell r="AL167"/>
          <cell r="AM167"/>
          <cell r="AN167"/>
          <cell r="AO167"/>
          <cell r="AP167"/>
          <cell r="AQ167"/>
          <cell r="AR167"/>
          <cell r="AS167"/>
          <cell r="AT167"/>
          <cell r="AV167"/>
          <cell r="AW167"/>
          <cell r="AX167"/>
          <cell r="BA167"/>
          <cell r="BB167"/>
          <cell r="BC167"/>
          <cell r="BD167"/>
          <cell r="BE167"/>
          <cell r="BF167"/>
          <cell r="BG167"/>
          <cell r="BH167"/>
          <cell r="BI167"/>
          <cell r="BJ167"/>
          <cell r="BK167"/>
          <cell r="BL167"/>
          <cell r="BM167"/>
          <cell r="BN167"/>
          <cell r="BO167"/>
          <cell r="BP167"/>
          <cell r="BQ167"/>
          <cell r="BR167"/>
          <cell r="BS167"/>
          <cell r="BT167"/>
          <cell r="BU167"/>
          <cell r="BV167"/>
          <cell r="BW167"/>
          <cell r="BX167"/>
          <cell r="BY167"/>
          <cell r="BZ167"/>
          <cell r="CA167"/>
          <cell r="CB167"/>
          <cell r="CC167"/>
          <cell r="CD167"/>
          <cell r="CE167"/>
          <cell r="CF167"/>
          <cell r="CG167"/>
          <cell r="CH167"/>
          <cell r="CN167"/>
          <cell r="CO167"/>
          <cell r="CP167"/>
          <cell r="CQ167"/>
          <cell r="CS167"/>
          <cell r="CT167"/>
          <cell r="CU167"/>
          <cell r="CV167"/>
          <cell r="CW167"/>
          <cell r="EE167"/>
          <cell r="EF167"/>
          <cell r="EH167"/>
          <cell r="EI167"/>
          <cell r="EJ167"/>
          <cell r="EK167"/>
          <cell r="EL167"/>
          <cell r="EM167"/>
        </row>
        <row r="168">
          <cell r="A168"/>
          <cell r="B168"/>
          <cell r="C168"/>
          <cell r="D168"/>
          <cell r="E168"/>
          <cell r="F168"/>
          <cell r="G168"/>
          <cell r="H168"/>
          <cell r="I168"/>
          <cell r="J168"/>
          <cell r="K168"/>
          <cell r="L168"/>
          <cell r="M168"/>
          <cell r="N168"/>
          <cell r="O168"/>
          <cell r="P168"/>
          <cell r="Q168"/>
          <cell r="R168"/>
          <cell r="S168"/>
          <cell r="T168"/>
          <cell r="U168"/>
          <cell r="V168"/>
          <cell r="W168"/>
          <cell r="X168"/>
          <cell r="Y168"/>
          <cell r="Z168"/>
          <cell r="AA168"/>
          <cell r="AB168"/>
          <cell r="AC168"/>
          <cell r="AD168"/>
          <cell r="AE168"/>
          <cell r="AF168"/>
          <cell r="AG168"/>
          <cell r="AH168"/>
          <cell r="AI168"/>
          <cell r="AJ168"/>
          <cell r="AK168"/>
          <cell r="AL168"/>
          <cell r="AM168"/>
          <cell r="AN168"/>
          <cell r="AO168"/>
          <cell r="AP168"/>
          <cell r="AQ168"/>
          <cell r="AR168"/>
          <cell r="AS168"/>
          <cell r="AT168"/>
          <cell r="AV168"/>
          <cell r="AW168"/>
          <cell r="AX168"/>
          <cell r="BA168"/>
          <cell r="BB168"/>
          <cell r="BC168"/>
          <cell r="BD168"/>
          <cell r="BE168"/>
          <cell r="BF168"/>
          <cell r="BG168"/>
          <cell r="BH168"/>
          <cell r="BI168"/>
          <cell r="BJ168"/>
          <cell r="BK168"/>
          <cell r="BL168"/>
          <cell r="BM168"/>
          <cell r="BN168"/>
          <cell r="BO168"/>
          <cell r="BP168"/>
          <cell r="BQ168"/>
          <cell r="BR168"/>
          <cell r="BS168"/>
          <cell r="BT168"/>
          <cell r="BU168"/>
          <cell r="BV168"/>
          <cell r="BW168"/>
          <cell r="BX168"/>
          <cell r="BY168"/>
          <cell r="BZ168"/>
          <cell r="CA168"/>
          <cell r="CB168"/>
          <cell r="CC168"/>
          <cell r="CD168"/>
          <cell r="CE168"/>
          <cell r="CF168"/>
          <cell r="CG168"/>
          <cell r="CH168"/>
          <cell r="CN168"/>
          <cell r="CO168"/>
          <cell r="CP168"/>
          <cell r="CQ168"/>
          <cell r="CS168"/>
          <cell r="CT168"/>
          <cell r="CU168"/>
          <cell r="CV168"/>
          <cell r="CW168"/>
          <cell r="EE168"/>
          <cell r="EF168"/>
          <cell r="EH168"/>
          <cell r="EI168"/>
          <cell r="EJ168"/>
          <cell r="EK168"/>
          <cell r="EL168"/>
          <cell r="EM168"/>
        </row>
        <row r="169">
          <cell r="A169"/>
          <cell r="B169"/>
          <cell r="C169"/>
          <cell r="D169"/>
          <cell r="E169"/>
          <cell r="F169"/>
          <cell r="G169"/>
          <cell r="H169"/>
          <cell r="I169"/>
          <cell r="J169"/>
          <cell r="K169"/>
          <cell r="L169"/>
          <cell r="M169"/>
          <cell r="N169"/>
          <cell r="O169"/>
          <cell r="P169"/>
          <cell r="Q169"/>
          <cell r="R169"/>
          <cell r="S169"/>
          <cell r="T169"/>
          <cell r="U169"/>
          <cell r="V169"/>
          <cell r="W169"/>
          <cell r="X169"/>
          <cell r="Y169"/>
          <cell r="Z169"/>
          <cell r="AA169"/>
          <cell r="AB169"/>
          <cell r="AC169"/>
          <cell r="AD169"/>
          <cell r="AE169"/>
          <cell r="AF169"/>
          <cell r="AG169"/>
          <cell r="AH169"/>
          <cell r="AI169"/>
          <cell r="AJ169"/>
          <cell r="AK169"/>
          <cell r="AL169"/>
          <cell r="AM169"/>
          <cell r="AN169"/>
          <cell r="AO169"/>
          <cell r="AP169"/>
          <cell r="AQ169"/>
          <cell r="AR169"/>
          <cell r="AS169"/>
          <cell r="AT169"/>
          <cell r="AV169"/>
          <cell r="AW169"/>
          <cell r="AX169"/>
          <cell r="BA169"/>
          <cell r="BB169"/>
          <cell r="BC169"/>
          <cell r="BD169"/>
          <cell r="BE169"/>
          <cell r="BF169"/>
          <cell r="BG169"/>
          <cell r="BH169"/>
          <cell r="BI169"/>
          <cell r="BJ169"/>
          <cell r="BK169"/>
          <cell r="BL169"/>
          <cell r="BM169"/>
          <cell r="BN169"/>
          <cell r="BO169"/>
          <cell r="BP169"/>
          <cell r="BQ169"/>
          <cell r="BR169"/>
          <cell r="BS169"/>
          <cell r="BT169"/>
          <cell r="BU169"/>
          <cell r="BV169"/>
          <cell r="BW169"/>
          <cell r="BX169"/>
          <cell r="BY169"/>
          <cell r="BZ169"/>
          <cell r="CA169"/>
          <cell r="CB169"/>
          <cell r="CC169"/>
          <cell r="CD169"/>
          <cell r="CE169"/>
          <cell r="CF169"/>
          <cell r="CG169"/>
          <cell r="CH169"/>
          <cell r="CN169"/>
          <cell r="CO169"/>
          <cell r="CP169"/>
          <cell r="CQ169"/>
          <cell r="CS169"/>
          <cell r="CT169"/>
          <cell r="CU169"/>
          <cell r="CV169"/>
          <cell r="CW169"/>
          <cell r="EE169"/>
          <cell r="EF169"/>
          <cell r="EH169"/>
          <cell r="EI169"/>
          <cell r="EJ169"/>
          <cell r="EK169"/>
          <cell r="EL169"/>
          <cell r="EM169"/>
        </row>
        <row r="170">
          <cell r="A170"/>
          <cell r="B170"/>
          <cell r="C170"/>
          <cell r="D170"/>
          <cell r="E170"/>
          <cell r="F170"/>
          <cell r="G170"/>
          <cell r="H170"/>
          <cell r="I170"/>
          <cell r="J170"/>
          <cell r="K170"/>
          <cell r="L170"/>
          <cell r="M170"/>
          <cell r="N170"/>
          <cell r="O170"/>
          <cell r="P170"/>
          <cell r="Q170"/>
          <cell r="R170"/>
          <cell r="S170"/>
          <cell r="T170"/>
          <cell r="U170"/>
          <cell r="V170"/>
          <cell r="W170"/>
          <cell r="X170"/>
          <cell r="Y170"/>
          <cell r="Z170"/>
          <cell r="AA170"/>
          <cell r="AB170"/>
          <cell r="AC170"/>
          <cell r="AD170"/>
          <cell r="AE170"/>
          <cell r="AF170"/>
          <cell r="AG170"/>
          <cell r="AH170"/>
          <cell r="AI170"/>
          <cell r="AJ170"/>
          <cell r="AK170"/>
          <cell r="AL170"/>
          <cell r="AM170"/>
          <cell r="AN170"/>
          <cell r="AO170"/>
          <cell r="AP170"/>
          <cell r="AQ170"/>
          <cell r="AR170"/>
          <cell r="AS170"/>
          <cell r="AT170"/>
          <cell r="AV170"/>
          <cell r="AW170"/>
          <cell r="AX170"/>
          <cell r="BA170"/>
          <cell r="BB170"/>
          <cell r="BC170"/>
          <cell r="BD170"/>
          <cell r="BE170"/>
          <cell r="BF170"/>
          <cell r="BG170"/>
          <cell r="BH170"/>
          <cell r="BI170"/>
          <cell r="BJ170"/>
          <cell r="BK170"/>
          <cell r="BL170"/>
          <cell r="BM170"/>
          <cell r="BN170"/>
          <cell r="BO170"/>
          <cell r="BP170"/>
          <cell r="BQ170"/>
          <cell r="BR170"/>
          <cell r="BS170"/>
          <cell r="BT170"/>
          <cell r="BU170"/>
          <cell r="BV170"/>
          <cell r="BW170"/>
          <cell r="BX170"/>
          <cell r="BY170"/>
          <cell r="BZ170"/>
          <cell r="CA170"/>
          <cell r="CB170"/>
          <cell r="CC170"/>
          <cell r="CD170"/>
          <cell r="CE170"/>
          <cell r="CF170"/>
          <cell r="CG170"/>
          <cell r="CH170"/>
          <cell r="CN170"/>
          <cell r="CO170"/>
          <cell r="CP170"/>
          <cell r="CQ170"/>
          <cell r="CS170"/>
          <cell r="CT170"/>
          <cell r="CU170"/>
          <cell r="CV170"/>
          <cell r="CW170"/>
          <cell r="EE170"/>
          <cell r="EF170"/>
          <cell r="EH170"/>
          <cell r="EI170"/>
          <cell r="EJ170"/>
          <cell r="EK170"/>
          <cell r="EL170"/>
          <cell r="EM170"/>
        </row>
        <row r="171">
          <cell r="A171"/>
          <cell r="B171"/>
          <cell r="C171"/>
          <cell r="D171"/>
          <cell r="E171"/>
          <cell r="F171"/>
          <cell r="G171"/>
          <cell r="H171"/>
          <cell r="I171"/>
          <cell r="J171"/>
          <cell r="K171"/>
          <cell r="L171"/>
          <cell r="M171"/>
          <cell r="N171"/>
          <cell r="O171"/>
          <cell r="P171"/>
          <cell r="Q171"/>
          <cell r="R171"/>
          <cell r="S171"/>
          <cell r="T171"/>
          <cell r="U171"/>
          <cell r="V171"/>
          <cell r="W171"/>
          <cell r="X171"/>
          <cell r="Y171"/>
          <cell r="Z171"/>
          <cell r="AA171"/>
          <cell r="AB171"/>
          <cell r="AC171"/>
          <cell r="AD171"/>
          <cell r="AE171"/>
          <cell r="AF171"/>
          <cell r="AG171"/>
          <cell r="AH171"/>
          <cell r="AI171"/>
          <cell r="AJ171"/>
          <cell r="AK171"/>
          <cell r="AL171"/>
          <cell r="AM171"/>
          <cell r="AN171"/>
          <cell r="AO171"/>
          <cell r="AP171"/>
          <cell r="AQ171"/>
          <cell r="AR171"/>
          <cell r="AS171"/>
          <cell r="AT171"/>
          <cell r="AV171"/>
          <cell r="AW171"/>
          <cell r="AX171"/>
          <cell r="BA171"/>
          <cell r="BB171"/>
          <cell r="BC171"/>
          <cell r="BD171"/>
          <cell r="BE171"/>
          <cell r="BF171"/>
          <cell r="BG171"/>
          <cell r="BH171"/>
          <cell r="BI171"/>
          <cell r="BJ171"/>
          <cell r="BK171"/>
          <cell r="BL171"/>
          <cell r="BM171"/>
          <cell r="BN171"/>
          <cell r="BO171"/>
          <cell r="BP171"/>
          <cell r="BQ171"/>
          <cell r="BR171"/>
          <cell r="BS171"/>
          <cell r="BT171"/>
          <cell r="BU171"/>
          <cell r="BV171"/>
          <cell r="BW171"/>
          <cell r="BX171"/>
          <cell r="BY171"/>
          <cell r="BZ171"/>
          <cell r="CA171"/>
          <cell r="CB171"/>
          <cell r="CC171"/>
          <cell r="CD171"/>
          <cell r="CE171"/>
          <cell r="CF171"/>
          <cell r="CG171"/>
          <cell r="CH171"/>
          <cell r="CN171"/>
          <cell r="CO171"/>
          <cell r="CP171"/>
          <cell r="CQ171"/>
          <cell r="CS171"/>
          <cell r="CT171"/>
          <cell r="CU171"/>
          <cell r="CV171"/>
          <cell r="CW171"/>
          <cell r="EE171"/>
          <cell r="EF171"/>
          <cell r="EH171"/>
          <cell r="EI171"/>
          <cell r="EJ171"/>
          <cell r="EK171"/>
          <cell r="EL171"/>
          <cell r="EM171"/>
        </row>
        <row r="172">
          <cell r="A172"/>
          <cell r="B172"/>
          <cell r="C172"/>
          <cell r="D172"/>
          <cell r="E172"/>
          <cell r="F172"/>
          <cell r="G172"/>
          <cell r="H172"/>
          <cell r="I172"/>
          <cell r="J172"/>
          <cell r="K172"/>
          <cell r="L172"/>
          <cell r="M172"/>
          <cell r="N172"/>
          <cell r="O172"/>
          <cell r="P172"/>
          <cell r="Q172"/>
          <cell r="R172"/>
          <cell r="S172"/>
          <cell r="T172"/>
          <cell r="U172"/>
          <cell r="V172"/>
          <cell r="W172"/>
          <cell r="X172"/>
          <cell r="Y172"/>
          <cell r="Z172"/>
          <cell r="AA172"/>
          <cell r="AB172"/>
          <cell r="AC172"/>
          <cell r="AD172"/>
          <cell r="AE172"/>
          <cell r="AF172"/>
          <cell r="AG172"/>
          <cell r="AH172"/>
          <cell r="AI172"/>
          <cell r="AJ172"/>
          <cell r="AK172"/>
          <cell r="AL172"/>
          <cell r="AM172"/>
          <cell r="AN172"/>
          <cell r="AO172"/>
          <cell r="AP172"/>
          <cell r="AQ172"/>
          <cell r="AR172"/>
          <cell r="AS172"/>
          <cell r="AT172"/>
          <cell r="AV172"/>
          <cell r="AW172"/>
          <cell r="AX172"/>
          <cell r="BA172"/>
          <cell r="BB172"/>
          <cell r="BC172"/>
          <cell r="BD172"/>
          <cell r="BE172"/>
          <cell r="BF172"/>
          <cell r="BG172"/>
          <cell r="BH172"/>
          <cell r="BI172"/>
          <cell r="BJ172"/>
          <cell r="BK172"/>
          <cell r="BL172"/>
          <cell r="BM172"/>
          <cell r="BN172"/>
          <cell r="BO172"/>
          <cell r="BP172"/>
          <cell r="BQ172"/>
          <cell r="BR172"/>
          <cell r="BS172"/>
          <cell r="BT172"/>
          <cell r="BU172"/>
          <cell r="BV172"/>
          <cell r="BW172"/>
          <cell r="BX172"/>
          <cell r="BY172"/>
          <cell r="BZ172"/>
          <cell r="CA172"/>
          <cell r="CB172"/>
          <cell r="CC172"/>
          <cell r="CD172"/>
          <cell r="CE172"/>
          <cell r="CF172"/>
          <cell r="CG172"/>
          <cell r="CH172"/>
          <cell r="CN172"/>
          <cell r="CO172"/>
          <cell r="CP172"/>
          <cell r="CQ172"/>
          <cell r="CS172"/>
          <cell r="CT172"/>
          <cell r="CU172"/>
          <cell r="CV172"/>
          <cell r="CW172"/>
          <cell r="EE172"/>
          <cell r="EF172"/>
          <cell r="EH172"/>
          <cell r="EI172"/>
          <cell r="EJ172"/>
          <cell r="EK172"/>
          <cell r="EL172"/>
          <cell r="EM172"/>
        </row>
        <row r="173">
          <cell r="A173"/>
          <cell r="B173"/>
          <cell r="C173"/>
          <cell r="D173"/>
          <cell r="E173"/>
          <cell r="F173"/>
          <cell r="G173"/>
          <cell r="H173"/>
          <cell r="I173"/>
          <cell r="J173"/>
          <cell r="K173"/>
          <cell r="L173"/>
          <cell r="M173"/>
          <cell r="N173"/>
          <cell r="O173"/>
          <cell r="P173"/>
          <cell r="Q173"/>
          <cell r="R173"/>
          <cell r="S173"/>
          <cell r="T173"/>
          <cell r="U173"/>
          <cell r="V173"/>
          <cell r="W173"/>
          <cell r="X173"/>
          <cell r="Y173"/>
          <cell r="Z173"/>
          <cell r="AA173"/>
          <cell r="AB173"/>
          <cell r="AC173"/>
          <cell r="AD173"/>
          <cell r="AE173"/>
          <cell r="AF173"/>
          <cell r="AG173"/>
          <cell r="AH173"/>
          <cell r="AI173"/>
          <cell r="AJ173"/>
          <cell r="AK173"/>
          <cell r="AL173"/>
          <cell r="AM173"/>
          <cell r="AN173"/>
          <cell r="AO173"/>
          <cell r="AP173"/>
          <cell r="AQ173"/>
          <cell r="AR173"/>
          <cell r="AS173"/>
          <cell r="AT173"/>
          <cell r="AV173"/>
          <cell r="AW173"/>
          <cell r="AX173"/>
          <cell r="BA173"/>
          <cell r="BB173"/>
          <cell r="BC173"/>
          <cell r="BD173"/>
          <cell r="BE173"/>
          <cell r="BF173"/>
          <cell r="BG173"/>
          <cell r="BH173"/>
          <cell r="BI173"/>
          <cell r="BJ173"/>
          <cell r="BK173"/>
          <cell r="BL173"/>
          <cell r="BM173"/>
          <cell r="BN173"/>
          <cell r="BO173"/>
          <cell r="BP173"/>
          <cell r="BQ173"/>
          <cell r="BR173"/>
          <cell r="BS173"/>
          <cell r="BT173"/>
          <cell r="BU173"/>
          <cell r="BV173"/>
          <cell r="BW173"/>
          <cell r="BX173"/>
          <cell r="BY173"/>
          <cell r="BZ173"/>
          <cell r="CA173"/>
          <cell r="CB173"/>
          <cell r="CC173"/>
          <cell r="CD173"/>
          <cell r="CE173"/>
          <cell r="CF173"/>
          <cell r="CG173"/>
          <cell r="CH173"/>
          <cell r="CN173"/>
          <cell r="CO173"/>
          <cell r="CP173"/>
          <cell r="CQ173"/>
          <cell r="CS173"/>
          <cell r="CT173"/>
          <cell r="CU173"/>
          <cell r="CV173"/>
          <cell r="CW173"/>
          <cell r="EE173"/>
          <cell r="EF173"/>
          <cell r="EH173"/>
          <cell r="EI173"/>
          <cell r="EJ173"/>
          <cell r="EK173"/>
          <cell r="EL173"/>
          <cell r="EM173"/>
        </row>
        <row r="174">
          <cell r="A174"/>
          <cell r="B174"/>
          <cell r="C174"/>
          <cell r="D174"/>
          <cell r="E174"/>
          <cell r="F174"/>
          <cell r="G174"/>
          <cell r="H174"/>
          <cell r="I174"/>
          <cell r="J174"/>
          <cell r="K174"/>
          <cell r="L174"/>
          <cell r="M174"/>
          <cell r="N174"/>
          <cell r="O174"/>
          <cell r="P174"/>
          <cell r="Q174"/>
          <cell r="R174"/>
          <cell r="S174"/>
          <cell r="T174"/>
          <cell r="U174"/>
          <cell r="V174"/>
          <cell r="W174"/>
          <cell r="X174"/>
          <cell r="Y174"/>
          <cell r="Z174"/>
          <cell r="AA174"/>
          <cell r="AB174"/>
          <cell r="AC174"/>
          <cell r="AD174"/>
          <cell r="AE174"/>
          <cell r="AF174"/>
          <cell r="AG174"/>
          <cell r="AH174"/>
          <cell r="AI174"/>
          <cell r="AJ174"/>
          <cell r="AK174"/>
          <cell r="AL174"/>
          <cell r="AM174"/>
          <cell r="AN174"/>
          <cell r="AO174"/>
          <cell r="AP174"/>
          <cell r="AQ174"/>
          <cell r="AR174"/>
          <cell r="AS174"/>
          <cell r="AT174"/>
          <cell r="AV174"/>
          <cell r="AW174"/>
          <cell r="AX174"/>
          <cell r="BA174"/>
          <cell r="BB174"/>
          <cell r="BC174"/>
          <cell r="BD174"/>
          <cell r="BE174"/>
          <cell r="BF174"/>
          <cell r="BG174"/>
          <cell r="BH174"/>
          <cell r="BI174"/>
          <cell r="BJ174"/>
          <cell r="BK174"/>
          <cell r="BL174"/>
          <cell r="BM174"/>
          <cell r="BN174"/>
          <cell r="BO174"/>
          <cell r="BP174"/>
          <cell r="BQ174"/>
          <cell r="BR174"/>
          <cell r="BS174"/>
          <cell r="BT174"/>
          <cell r="BU174"/>
          <cell r="BV174"/>
          <cell r="BW174"/>
          <cell r="BX174"/>
          <cell r="BY174"/>
          <cell r="BZ174"/>
          <cell r="CA174"/>
          <cell r="CB174"/>
          <cell r="CC174"/>
          <cell r="CD174"/>
          <cell r="CE174"/>
          <cell r="CF174"/>
          <cell r="CG174"/>
          <cell r="CH174"/>
          <cell r="CN174"/>
          <cell r="CO174"/>
          <cell r="CP174"/>
          <cell r="CQ174"/>
          <cell r="CS174"/>
          <cell r="CT174"/>
          <cell r="CU174"/>
          <cell r="CV174"/>
          <cell r="CW174"/>
          <cell r="EE174"/>
          <cell r="EF174"/>
          <cell r="EH174"/>
          <cell r="EI174"/>
          <cell r="EJ174"/>
          <cell r="EK174"/>
          <cell r="EL174"/>
          <cell r="EM174"/>
        </row>
        <row r="175">
          <cell r="A175"/>
          <cell r="B175"/>
          <cell r="C175"/>
          <cell r="D175"/>
          <cell r="E175"/>
          <cell r="F175"/>
          <cell r="G175"/>
          <cell r="H175"/>
          <cell r="I175"/>
          <cell r="J175"/>
          <cell r="K175"/>
          <cell r="L175"/>
          <cell r="M175"/>
          <cell r="N175"/>
          <cell r="O175"/>
          <cell r="P175"/>
          <cell r="Q175"/>
          <cell r="R175"/>
          <cell r="S175"/>
          <cell r="T175"/>
          <cell r="U175"/>
          <cell r="V175"/>
          <cell r="W175"/>
          <cell r="X175"/>
          <cell r="Y175"/>
          <cell r="Z175"/>
          <cell r="AA175"/>
          <cell r="AB175"/>
          <cell r="AC175"/>
          <cell r="AD175"/>
          <cell r="AE175"/>
          <cell r="AF175"/>
          <cell r="AG175"/>
          <cell r="AH175"/>
          <cell r="AI175"/>
          <cell r="AJ175"/>
          <cell r="AK175"/>
          <cell r="AL175"/>
          <cell r="AM175"/>
          <cell r="AN175"/>
          <cell r="AO175"/>
          <cell r="AP175"/>
          <cell r="AQ175"/>
          <cell r="AR175"/>
          <cell r="AS175"/>
          <cell r="AT175"/>
          <cell r="AV175"/>
          <cell r="AW175"/>
          <cell r="AX175"/>
          <cell r="BA175"/>
          <cell r="BB175"/>
          <cell r="BC175"/>
          <cell r="BD175"/>
          <cell r="BE175"/>
          <cell r="BF175"/>
          <cell r="BG175"/>
          <cell r="BH175"/>
          <cell r="BI175"/>
          <cell r="BJ175"/>
          <cell r="BK175"/>
          <cell r="BL175"/>
          <cell r="BM175"/>
          <cell r="BN175"/>
          <cell r="BO175"/>
          <cell r="BP175"/>
          <cell r="BQ175"/>
          <cell r="BR175"/>
          <cell r="BS175"/>
          <cell r="BT175"/>
          <cell r="BU175"/>
          <cell r="BV175"/>
          <cell r="BW175"/>
          <cell r="BX175"/>
          <cell r="BY175"/>
          <cell r="BZ175"/>
          <cell r="CA175"/>
          <cell r="CB175"/>
          <cell r="CC175"/>
          <cell r="CD175"/>
          <cell r="CE175"/>
          <cell r="CF175"/>
          <cell r="CG175"/>
          <cell r="CH175"/>
          <cell r="CN175"/>
          <cell r="CO175"/>
          <cell r="CP175"/>
          <cell r="CQ175"/>
          <cell r="CS175"/>
          <cell r="CT175"/>
          <cell r="CU175"/>
          <cell r="CV175"/>
          <cell r="CW175"/>
          <cell r="EE175"/>
          <cell r="EF175"/>
          <cell r="EH175"/>
          <cell r="EI175"/>
          <cell r="EJ175"/>
          <cell r="EK175"/>
          <cell r="EL175"/>
          <cell r="EM175"/>
        </row>
        <row r="176">
          <cell r="A176"/>
          <cell r="B176"/>
          <cell r="C176"/>
          <cell r="D176"/>
          <cell r="E176"/>
          <cell r="F176"/>
          <cell r="G176"/>
          <cell r="H176"/>
          <cell r="I176"/>
          <cell r="J176"/>
          <cell r="K176"/>
          <cell r="L176"/>
          <cell r="M176"/>
          <cell r="N176"/>
          <cell r="O176"/>
          <cell r="P176"/>
          <cell r="Q176"/>
          <cell r="R176"/>
          <cell r="S176"/>
          <cell r="T176"/>
          <cell r="U176"/>
          <cell r="V176"/>
          <cell r="W176"/>
          <cell r="X176"/>
          <cell r="Y176"/>
          <cell r="Z176"/>
          <cell r="AA176"/>
          <cell r="AB176"/>
          <cell r="AC176"/>
          <cell r="AD176"/>
          <cell r="AE176"/>
          <cell r="AF176"/>
          <cell r="AG176"/>
          <cell r="AH176"/>
          <cell r="AI176"/>
          <cell r="AJ176"/>
          <cell r="AK176"/>
          <cell r="AL176"/>
          <cell r="AM176"/>
          <cell r="AN176"/>
          <cell r="AO176"/>
          <cell r="AP176"/>
          <cell r="AQ176"/>
          <cell r="AR176"/>
          <cell r="AS176"/>
          <cell r="AT176"/>
          <cell r="AV176"/>
          <cell r="AW176"/>
          <cell r="AX176"/>
          <cell r="BA176"/>
          <cell r="BB176"/>
          <cell r="BC176"/>
          <cell r="BD176"/>
          <cell r="BE176"/>
          <cell r="BF176"/>
          <cell r="BG176"/>
          <cell r="BH176"/>
          <cell r="BI176"/>
          <cell r="BJ176"/>
          <cell r="BK176"/>
          <cell r="BL176"/>
          <cell r="BM176"/>
          <cell r="BN176"/>
          <cell r="BO176"/>
          <cell r="BP176"/>
          <cell r="BQ176"/>
          <cell r="BR176"/>
          <cell r="BS176"/>
          <cell r="BT176"/>
          <cell r="BU176"/>
          <cell r="BV176"/>
          <cell r="BW176"/>
          <cell r="BX176"/>
          <cell r="BY176"/>
          <cell r="BZ176"/>
          <cell r="CA176"/>
          <cell r="CB176"/>
          <cell r="CC176"/>
          <cell r="CD176"/>
          <cell r="CE176"/>
          <cell r="CF176"/>
          <cell r="CG176"/>
          <cell r="CH176"/>
          <cell r="CN176"/>
          <cell r="CO176"/>
          <cell r="CP176"/>
          <cell r="CQ176"/>
          <cell r="CS176"/>
          <cell r="CT176"/>
          <cell r="CU176"/>
          <cell r="CV176"/>
          <cell r="CW176"/>
          <cell r="EE176"/>
          <cell r="EF176"/>
          <cell r="EH176"/>
          <cell r="EI176"/>
          <cell r="EJ176"/>
          <cell r="EK176"/>
          <cell r="EL176"/>
          <cell r="EM176"/>
        </row>
        <row r="177">
          <cell r="A177"/>
          <cell r="B177"/>
          <cell r="C177"/>
          <cell r="D177"/>
          <cell r="E177"/>
          <cell r="F177"/>
          <cell r="G177"/>
          <cell r="H177"/>
          <cell r="I177"/>
          <cell r="J177"/>
          <cell r="K177"/>
          <cell r="L177"/>
          <cell r="M177"/>
          <cell r="N177"/>
          <cell r="O177"/>
          <cell r="P177"/>
          <cell r="Q177"/>
          <cell r="R177"/>
          <cell r="S177"/>
          <cell r="T177"/>
          <cell r="U177"/>
          <cell r="V177"/>
          <cell r="W177"/>
          <cell r="X177"/>
          <cell r="Y177"/>
          <cell r="Z177"/>
          <cell r="AA177"/>
          <cell r="AB177"/>
          <cell r="AC177"/>
          <cell r="AD177"/>
          <cell r="AE177"/>
          <cell r="AF177"/>
          <cell r="AG177"/>
          <cell r="AH177"/>
          <cell r="AI177"/>
          <cell r="AJ177"/>
          <cell r="AK177"/>
          <cell r="AL177"/>
          <cell r="AM177"/>
          <cell r="AN177"/>
          <cell r="AO177"/>
          <cell r="AP177"/>
          <cell r="AQ177"/>
          <cell r="AR177"/>
          <cell r="AS177"/>
          <cell r="AT177"/>
          <cell r="AV177"/>
          <cell r="AW177"/>
          <cell r="AX177"/>
          <cell r="BA177"/>
          <cell r="BB177"/>
          <cell r="BC177"/>
          <cell r="BD177"/>
          <cell r="BE177"/>
          <cell r="BF177"/>
          <cell r="BG177"/>
          <cell r="BH177"/>
          <cell r="BI177"/>
          <cell r="BJ177"/>
          <cell r="BK177"/>
          <cell r="BL177"/>
          <cell r="BM177"/>
          <cell r="BN177"/>
          <cell r="BO177"/>
          <cell r="BP177"/>
          <cell r="BQ177"/>
          <cell r="BR177"/>
          <cell r="BS177"/>
          <cell r="BT177"/>
          <cell r="BU177"/>
          <cell r="BV177"/>
          <cell r="BW177"/>
          <cell r="BX177"/>
          <cell r="BY177"/>
          <cell r="BZ177"/>
          <cell r="CA177"/>
          <cell r="CB177"/>
          <cell r="CC177"/>
          <cell r="CD177"/>
          <cell r="CE177"/>
          <cell r="CF177"/>
          <cell r="CG177"/>
          <cell r="CH177"/>
          <cell r="CN177"/>
          <cell r="CO177"/>
          <cell r="CP177"/>
          <cell r="CQ177"/>
          <cell r="CS177"/>
          <cell r="CT177"/>
          <cell r="CU177"/>
          <cell r="CV177"/>
          <cell r="CW177"/>
          <cell r="EE177"/>
          <cell r="EF177"/>
          <cell r="EH177"/>
          <cell r="EI177"/>
          <cell r="EJ177"/>
          <cell r="EK177"/>
          <cell r="EL177"/>
          <cell r="EM177"/>
        </row>
        <row r="178">
          <cell r="A178"/>
          <cell r="B178"/>
          <cell r="C178"/>
          <cell r="D178"/>
          <cell r="E178"/>
          <cell r="F178"/>
          <cell r="G178"/>
          <cell r="H178"/>
          <cell r="I178"/>
          <cell r="J178"/>
          <cell r="K178"/>
          <cell r="L178"/>
          <cell r="M178"/>
          <cell r="N178"/>
          <cell r="O178"/>
          <cell r="P178"/>
          <cell r="Q178"/>
          <cell r="R178"/>
          <cell r="S178"/>
          <cell r="T178"/>
          <cell r="U178"/>
          <cell r="V178"/>
          <cell r="W178"/>
          <cell r="X178"/>
          <cell r="Y178"/>
          <cell r="Z178"/>
          <cell r="AA178"/>
          <cell r="AB178"/>
          <cell r="AC178"/>
          <cell r="AD178"/>
          <cell r="AE178"/>
          <cell r="AF178"/>
          <cell r="AG178"/>
          <cell r="AH178"/>
          <cell r="AI178"/>
          <cell r="AJ178"/>
          <cell r="AK178"/>
          <cell r="AL178"/>
          <cell r="AM178"/>
          <cell r="AN178"/>
          <cell r="AO178"/>
          <cell r="AP178"/>
          <cell r="AQ178"/>
          <cell r="AR178"/>
          <cell r="AS178"/>
          <cell r="AT178"/>
          <cell r="AV178"/>
          <cell r="AW178"/>
          <cell r="AX178"/>
          <cell r="BA178"/>
          <cell r="BB178"/>
          <cell r="BC178"/>
          <cell r="BD178"/>
          <cell r="BE178"/>
          <cell r="BF178"/>
          <cell r="BG178"/>
          <cell r="BH178"/>
          <cell r="BI178"/>
          <cell r="BJ178"/>
          <cell r="BK178"/>
          <cell r="BL178"/>
          <cell r="BM178"/>
          <cell r="BN178"/>
          <cell r="BO178"/>
          <cell r="BP178"/>
          <cell r="BQ178"/>
          <cell r="BR178"/>
          <cell r="BS178"/>
          <cell r="BT178"/>
          <cell r="BU178"/>
          <cell r="BV178"/>
          <cell r="BW178"/>
          <cell r="BX178"/>
          <cell r="BY178"/>
          <cell r="BZ178"/>
          <cell r="CA178"/>
          <cell r="CB178"/>
          <cell r="CC178"/>
          <cell r="CD178"/>
          <cell r="CE178"/>
          <cell r="CF178"/>
          <cell r="CG178"/>
          <cell r="CH178"/>
          <cell r="CN178"/>
          <cell r="CO178"/>
          <cell r="CP178"/>
          <cell r="CQ178"/>
          <cell r="CS178"/>
          <cell r="CT178"/>
          <cell r="CU178"/>
          <cell r="CV178"/>
          <cell r="CW178"/>
          <cell r="EE178"/>
          <cell r="EF178"/>
          <cell r="EH178"/>
          <cell r="EI178"/>
          <cell r="EJ178"/>
          <cell r="EK178"/>
          <cell r="EL178"/>
          <cell r="EM178"/>
        </row>
        <row r="179">
          <cell r="A179"/>
          <cell r="B179"/>
          <cell r="C179"/>
          <cell r="D179"/>
          <cell r="E179"/>
          <cell r="F179"/>
          <cell r="G179"/>
          <cell r="H179"/>
          <cell r="I179"/>
          <cell r="J179"/>
          <cell r="K179"/>
          <cell r="L179"/>
          <cell r="M179"/>
          <cell r="N179"/>
          <cell r="O179"/>
          <cell r="P179"/>
          <cell r="Q179"/>
          <cell r="R179"/>
          <cell r="S179"/>
          <cell r="T179"/>
          <cell r="U179"/>
          <cell r="V179"/>
          <cell r="W179"/>
          <cell r="X179"/>
          <cell r="Y179"/>
          <cell r="Z179"/>
          <cell r="AA179"/>
          <cell r="AB179"/>
          <cell r="AC179"/>
          <cell r="AD179"/>
          <cell r="AE179"/>
          <cell r="AF179"/>
          <cell r="AG179"/>
          <cell r="AH179"/>
          <cell r="AI179"/>
          <cell r="AJ179"/>
          <cell r="AK179"/>
          <cell r="AL179"/>
          <cell r="AM179"/>
          <cell r="AN179"/>
          <cell r="AO179"/>
          <cell r="AP179"/>
          <cell r="AQ179"/>
          <cell r="AR179"/>
          <cell r="AS179"/>
          <cell r="AT179"/>
          <cell r="AV179"/>
          <cell r="AW179"/>
          <cell r="AX179"/>
          <cell r="BA179"/>
          <cell r="BB179"/>
          <cell r="BC179"/>
          <cell r="BD179"/>
          <cell r="BE179"/>
          <cell r="BF179"/>
          <cell r="BG179"/>
          <cell r="BH179"/>
          <cell r="BI179"/>
          <cell r="BJ179"/>
          <cell r="BK179"/>
          <cell r="BL179"/>
          <cell r="BM179"/>
          <cell r="BN179"/>
          <cell r="BO179"/>
          <cell r="BP179"/>
          <cell r="BQ179"/>
          <cell r="BR179"/>
          <cell r="BS179"/>
          <cell r="BT179"/>
          <cell r="BU179"/>
          <cell r="BV179"/>
          <cell r="BW179"/>
          <cell r="BX179"/>
          <cell r="BY179"/>
          <cell r="BZ179"/>
          <cell r="CA179"/>
          <cell r="CB179"/>
          <cell r="CC179"/>
          <cell r="CD179"/>
          <cell r="CE179"/>
          <cell r="CF179"/>
          <cell r="CG179"/>
          <cell r="CH179"/>
          <cell r="CN179"/>
          <cell r="CO179"/>
          <cell r="CP179"/>
          <cell r="CQ179"/>
          <cell r="CS179"/>
          <cell r="CT179"/>
          <cell r="CU179"/>
          <cell r="CV179"/>
          <cell r="CW179"/>
          <cell r="EE179"/>
          <cell r="EF179"/>
          <cell r="EH179"/>
          <cell r="EI179"/>
          <cell r="EJ179"/>
          <cell r="EK179"/>
          <cell r="EL179"/>
          <cell r="EM179"/>
        </row>
        <row r="180">
          <cell r="A180"/>
          <cell r="B180"/>
          <cell r="C180"/>
          <cell r="D180"/>
          <cell r="E180"/>
          <cell r="F180"/>
          <cell r="G180"/>
          <cell r="H180"/>
          <cell r="I180"/>
          <cell r="J180"/>
          <cell r="K180"/>
          <cell r="L180"/>
          <cell r="M180"/>
          <cell r="N180"/>
          <cell r="O180"/>
          <cell r="P180"/>
          <cell r="Q180"/>
          <cell r="R180"/>
          <cell r="S180"/>
          <cell r="T180"/>
          <cell r="U180"/>
          <cell r="V180"/>
          <cell r="W180"/>
          <cell r="X180"/>
          <cell r="Y180"/>
          <cell r="Z180"/>
          <cell r="AA180"/>
          <cell r="AB180"/>
          <cell r="AC180"/>
          <cell r="AD180"/>
          <cell r="AE180"/>
          <cell r="AF180"/>
          <cell r="AG180"/>
          <cell r="AH180"/>
          <cell r="AI180"/>
          <cell r="AJ180"/>
          <cell r="AK180"/>
          <cell r="AL180"/>
          <cell r="AM180"/>
          <cell r="AN180"/>
          <cell r="AO180"/>
          <cell r="AP180"/>
          <cell r="AQ180"/>
          <cell r="AR180"/>
          <cell r="AS180"/>
          <cell r="AT180"/>
          <cell r="AV180"/>
          <cell r="AW180"/>
          <cell r="AX180"/>
          <cell r="BA180"/>
          <cell r="BB180"/>
          <cell r="BC180"/>
          <cell r="BD180"/>
          <cell r="BE180"/>
          <cell r="BF180"/>
          <cell r="BG180"/>
          <cell r="BH180"/>
          <cell r="BI180"/>
          <cell r="BJ180"/>
          <cell r="BK180"/>
          <cell r="BL180"/>
          <cell r="BM180"/>
          <cell r="BN180"/>
          <cell r="BO180"/>
          <cell r="BP180"/>
          <cell r="BQ180"/>
          <cell r="BR180"/>
          <cell r="BS180"/>
          <cell r="BT180"/>
          <cell r="BU180"/>
          <cell r="BV180"/>
          <cell r="BW180"/>
          <cell r="BX180"/>
          <cell r="BY180"/>
          <cell r="BZ180"/>
          <cell r="CA180"/>
          <cell r="CB180"/>
          <cell r="CC180"/>
          <cell r="CD180"/>
          <cell r="CE180"/>
          <cell r="CF180"/>
          <cell r="CG180"/>
          <cell r="CH180"/>
          <cell r="CN180"/>
          <cell r="CO180"/>
          <cell r="CP180"/>
          <cell r="CQ180"/>
          <cell r="CS180"/>
          <cell r="CT180"/>
          <cell r="CU180"/>
          <cell r="CV180"/>
          <cell r="CW180"/>
          <cell r="EE180"/>
          <cell r="EF180"/>
          <cell r="EH180"/>
          <cell r="EI180"/>
          <cell r="EJ180"/>
          <cell r="EK180"/>
          <cell r="EL180"/>
          <cell r="EM180"/>
        </row>
        <row r="181">
          <cell r="A181"/>
          <cell r="B181"/>
          <cell r="C181"/>
          <cell r="D181"/>
          <cell r="E181"/>
          <cell r="F181"/>
          <cell r="G181"/>
          <cell r="H181"/>
          <cell r="I181"/>
          <cell r="J181"/>
          <cell r="K181"/>
          <cell r="L181"/>
          <cell r="M181"/>
          <cell r="N181"/>
          <cell r="O181"/>
          <cell r="P181"/>
          <cell r="Q181"/>
          <cell r="R181"/>
          <cell r="S181"/>
          <cell r="T181"/>
          <cell r="U181"/>
          <cell r="V181"/>
          <cell r="W181"/>
          <cell r="X181"/>
          <cell r="Y181"/>
          <cell r="Z181"/>
          <cell r="AA181"/>
          <cell r="AB181"/>
          <cell r="AC181"/>
          <cell r="AD181"/>
          <cell r="AE181"/>
          <cell r="AF181"/>
          <cell r="AG181"/>
          <cell r="AH181"/>
          <cell r="AI181"/>
          <cell r="AJ181"/>
          <cell r="AK181"/>
          <cell r="AL181"/>
          <cell r="AM181"/>
          <cell r="AN181"/>
          <cell r="AO181"/>
          <cell r="AP181"/>
          <cell r="AQ181"/>
          <cell r="AR181"/>
          <cell r="AS181"/>
          <cell r="AT181"/>
          <cell r="AV181"/>
          <cell r="AW181"/>
          <cell r="AX181"/>
          <cell r="BA181"/>
          <cell r="BB181"/>
          <cell r="BC181"/>
          <cell r="BD181"/>
          <cell r="BE181"/>
          <cell r="BF181"/>
          <cell r="BG181"/>
          <cell r="BH181"/>
          <cell r="BI181"/>
          <cell r="BJ181"/>
          <cell r="BK181"/>
          <cell r="BL181"/>
          <cell r="BM181"/>
          <cell r="BN181"/>
          <cell r="BO181"/>
          <cell r="BP181"/>
          <cell r="BQ181"/>
          <cell r="BR181"/>
          <cell r="BS181"/>
          <cell r="BT181"/>
          <cell r="BU181"/>
          <cell r="BV181"/>
          <cell r="BW181"/>
          <cell r="BX181"/>
          <cell r="BY181"/>
          <cell r="BZ181"/>
          <cell r="CA181"/>
          <cell r="CB181"/>
          <cell r="CC181"/>
          <cell r="CD181"/>
          <cell r="CE181"/>
          <cell r="CF181"/>
          <cell r="CG181"/>
          <cell r="CH181"/>
          <cell r="CN181"/>
          <cell r="CO181"/>
          <cell r="CP181"/>
          <cell r="CQ181"/>
          <cell r="CS181"/>
          <cell r="CT181"/>
          <cell r="CU181"/>
          <cell r="CV181"/>
          <cell r="CW181"/>
          <cell r="EE181"/>
          <cell r="EF181"/>
          <cell r="EH181"/>
          <cell r="EI181"/>
          <cell r="EJ181"/>
          <cell r="EK181"/>
          <cell r="EL181"/>
          <cell r="EM181"/>
        </row>
        <row r="182">
          <cell r="A182"/>
          <cell r="B182"/>
          <cell r="C182"/>
          <cell r="D182"/>
          <cell r="E182"/>
          <cell r="F182"/>
          <cell r="G182"/>
          <cell r="H182"/>
          <cell r="I182"/>
          <cell r="J182"/>
          <cell r="K182"/>
          <cell r="L182"/>
          <cell r="M182"/>
          <cell r="N182"/>
          <cell r="O182"/>
          <cell r="P182"/>
          <cell r="Q182"/>
          <cell r="R182"/>
          <cell r="S182"/>
          <cell r="T182"/>
          <cell r="U182"/>
          <cell r="V182"/>
          <cell r="W182"/>
          <cell r="X182"/>
          <cell r="Y182"/>
          <cell r="Z182"/>
          <cell r="AA182"/>
          <cell r="AB182"/>
          <cell r="AC182"/>
          <cell r="AD182"/>
          <cell r="AE182"/>
          <cell r="AF182"/>
          <cell r="AG182"/>
          <cell r="AH182"/>
          <cell r="AI182"/>
          <cell r="AJ182"/>
          <cell r="AK182"/>
          <cell r="AL182"/>
          <cell r="AM182"/>
          <cell r="AN182"/>
          <cell r="AO182"/>
          <cell r="AP182"/>
          <cell r="AQ182"/>
          <cell r="AR182"/>
          <cell r="AS182"/>
          <cell r="AT182"/>
          <cell r="AV182"/>
          <cell r="AW182"/>
          <cell r="AX182"/>
          <cell r="BA182"/>
          <cell r="BB182"/>
          <cell r="BC182"/>
          <cell r="BD182"/>
          <cell r="BE182"/>
          <cell r="BF182"/>
          <cell r="BG182"/>
          <cell r="BH182"/>
          <cell r="BI182"/>
          <cell r="BJ182"/>
          <cell r="BK182"/>
          <cell r="BL182"/>
          <cell r="BM182"/>
          <cell r="BN182"/>
          <cell r="BO182"/>
          <cell r="BP182"/>
          <cell r="BQ182"/>
          <cell r="BR182"/>
          <cell r="BS182"/>
          <cell r="BT182"/>
          <cell r="BU182"/>
          <cell r="BV182"/>
          <cell r="BW182"/>
          <cell r="BX182"/>
          <cell r="BY182"/>
          <cell r="BZ182"/>
          <cell r="CA182"/>
          <cell r="CB182"/>
          <cell r="CC182"/>
          <cell r="CD182"/>
          <cell r="CE182"/>
          <cell r="CF182"/>
          <cell r="CG182"/>
          <cell r="CH182"/>
          <cell r="CN182"/>
          <cell r="CO182"/>
          <cell r="CP182"/>
          <cell r="CQ182"/>
          <cell r="CS182"/>
          <cell r="CT182"/>
          <cell r="CU182"/>
          <cell r="CV182"/>
          <cell r="CW182"/>
          <cell r="EE182"/>
          <cell r="EF182"/>
          <cell r="EH182"/>
          <cell r="EI182"/>
          <cell r="EJ182"/>
          <cell r="EK182"/>
          <cell r="EL182"/>
          <cell r="EM182"/>
        </row>
        <row r="183">
          <cell r="A183"/>
          <cell r="B183"/>
          <cell r="C183"/>
          <cell r="D183"/>
          <cell r="E183"/>
          <cell r="F183"/>
          <cell r="G183"/>
          <cell r="H183"/>
          <cell r="I183"/>
          <cell r="J183"/>
          <cell r="K183"/>
          <cell r="L183"/>
          <cell r="M183"/>
          <cell r="N183"/>
          <cell r="O183"/>
          <cell r="P183"/>
          <cell r="Q183"/>
          <cell r="R183"/>
          <cell r="S183"/>
          <cell r="T183"/>
          <cell r="U183"/>
          <cell r="V183"/>
          <cell r="W183"/>
          <cell r="X183"/>
          <cell r="Y183"/>
          <cell r="Z183"/>
          <cell r="AA183"/>
          <cell r="AB183"/>
          <cell r="AC183"/>
          <cell r="AD183"/>
          <cell r="AE183"/>
          <cell r="AF183"/>
          <cell r="AG183"/>
          <cell r="AH183"/>
          <cell r="AI183"/>
          <cell r="AJ183"/>
          <cell r="AK183"/>
          <cell r="AL183"/>
          <cell r="AM183"/>
          <cell r="AN183"/>
          <cell r="AO183"/>
          <cell r="AP183"/>
          <cell r="AQ183"/>
          <cell r="AR183"/>
          <cell r="AS183"/>
          <cell r="AT183"/>
          <cell r="AV183"/>
          <cell r="AW183"/>
          <cell r="AX183"/>
          <cell r="BA183"/>
          <cell r="BB183"/>
          <cell r="BC183"/>
          <cell r="BD183"/>
          <cell r="BE183"/>
          <cell r="BF183"/>
          <cell r="BG183"/>
          <cell r="BH183"/>
          <cell r="BI183"/>
          <cell r="BJ183"/>
          <cell r="BK183"/>
          <cell r="BL183"/>
          <cell r="BM183"/>
          <cell r="BN183"/>
          <cell r="BO183"/>
          <cell r="BP183"/>
          <cell r="BQ183"/>
          <cell r="BR183"/>
          <cell r="BS183"/>
          <cell r="BT183"/>
          <cell r="BU183"/>
          <cell r="BV183"/>
          <cell r="BW183"/>
          <cell r="BX183"/>
          <cell r="BY183"/>
          <cell r="BZ183"/>
          <cell r="CA183"/>
          <cell r="CB183"/>
          <cell r="CC183"/>
          <cell r="CD183"/>
          <cell r="CE183"/>
          <cell r="CF183"/>
          <cell r="CG183"/>
          <cell r="CH183"/>
          <cell r="CN183"/>
          <cell r="CO183"/>
          <cell r="CP183"/>
          <cell r="CQ183"/>
          <cell r="CS183"/>
          <cell r="CT183"/>
          <cell r="CU183"/>
          <cell r="CV183"/>
          <cell r="CW183"/>
          <cell r="EE183"/>
          <cell r="EF183"/>
          <cell r="EH183"/>
          <cell r="EI183"/>
          <cell r="EJ183"/>
          <cell r="EK183"/>
          <cell r="EL183"/>
          <cell r="EM183"/>
        </row>
        <row r="184">
          <cell r="A184"/>
          <cell r="B184"/>
          <cell r="C184"/>
          <cell r="D184"/>
          <cell r="E184"/>
          <cell r="F184"/>
          <cell r="G184"/>
          <cell r="H184"/>
          <cell r="I184"/>
          <cell r="J184"/>
          <cell r="K184"/>
          <cell r="L184"/>
          <cell r="M184"/>
          <cell r="N184"/>
          <cell r="O184"/>
          <cell r="P184"/>
          <cell r="Q184"/>
          <cell r="R184"/>
          <cell r="S184"/>
          <cell r="T184"/>
          <cell r="U184"/>
          <cell r="V184"/>
          <cell r="W184"/>
          <cell r="X184"/>
          <cell r="Y184"/>
          <cell r="Z184"/>
          <cell r="AA184"/>
          <cell r="AB184"/>
          <cell r="AC184"/>
          <cell r="AD184"/>
          <cell r="AE184"/>
          <cell r="AF184"/>
          <cell r="AG184"/>
          <cell r="AH184"/>
          <cell r="AI184"/>
          <cell r="AJ184"/>
          <cell r="AK184"/>
          <cell r="AL184"/>
          <cell r="AM184"/>
          <cell r="AN184"/>
          <cell r="AO184"/>
          <cell r="AP184"/>
          <cell r="AQ184"/>
          <cell r="AR184"/>
          <cell r="AS184"/>
          <cell r="AT184"/>
          <cell r="AV184"/>
          <cell r="AW184"/>
          <cell r="AX184"/>
          <cell r="BA184"/>
          <cell r="BB184"/>
          <cell r="BC184"/>
          <cell r="BD184"/>
          <cell r="BE184"/>
          <cell r="BF184"/>
          <cell r="BG184"/>
          <cell r="BH184"/>
          <cell r="BI184"/>
          <cell r="BJ184"/>
          <cell r="BK184"/>
          <cell r="BL184"/>
          <cell r="BM184"/>
          <cell r="BN184"/>
          <cell r="BO184"/>
          <cell r="BP184"/>
          <cell r="BQ184"/>
          <cell r="BR184"/>
          <cell r="BS184"/>
          <cell r="BT184"/>
          <cell r="BU184"/>
          <cell r="BV184"/>
          <cell r="BW184"/>
          <cell r="BX184"/>
          <cell r="BY184"/>
          <cell r="BZ184"/>
          <cell r="CA184"/>
          <cell r="CB184"/>
          <cell r="CC184"/>
          <cell r="CD184"/>
          <cell r="CE184"/>
          <cell r="CF184"/>
          <cell r="CG184"/>
          <cell r="CH184"/>
          <cell r="CN184"/>
          <cell r="CO184"/>
          <cell r="CP184"/>
          <cell r="CQ184"/>
          <cell r="CS184"/>
          <cell r="CT184"/>
          <cell r="CU184"/>
          <cell r="CV184"/>
          <cell r="CW184"/>
          <cell r="EE184"/>
          <cell r="EF184"/>
          <cell r="EH184"/>
          <cell r="EI184"/>
          <cell r="EJ184"/>
          <cell r="EK184"/>
          <cell r="EL184"/>
          <cell r="EM184"/>
        </row>
        <row r="185">
          <cell r="A185"/>
          <cell r="B185"/>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E185"/>
          <cell r="AF185"/>
          <cell r="AG185"/>
          <cell r="AH185"/>
          <cell r="AI185"/>
          <cell r="AJ185"/>
          <cell r="AK185"/>
          <cell r="AL185"/>
          <cell r="AM185"/>
          <cell r="AN185"/>
          <cell r="AO185"/>
          <cell r="AP185"/>
          <cell r="AQ185"/>
          <cell r="AR185"/>
          <cell r="AS185"/>
          <cell r="AT185"/>
          <cell r="AV185"/>
          <cell r="AW185"/>
          <cell r="AX185"/>
          <cell r="BA185"/>
          <cell r="BB185"/>
          <cell r="BC185"/>
          <cell r="BD185"/>
          <cell r="BE185"/>
          <cell r="BF185"/>
          <cell r="BG185"/>
          <cell r="BH185"/>
          <cell r="BI185"/>
          <cell r="BJ185"/>
          <cell r="BK185"/>
          <cell r="BL185"/>
          <cell r="BM185"/>
          <cell r="BN185"/>
          <cell r="BO185"/>
          <cell r="BP185"/>
          <cell r="BQ185"/>
          <cell r="BR185"/>
          <cell r="BS185"/>
          <cell r="BT185"/>
          <cell r="BU185"/>
          <cell r="BV185"/>
          <cell r="BW185"/>
          <cell r="BX185"/>
          <cell r="BY185"/>
          <cell r="BZ185"/>
          <cell r="CA185"/>
          <cell r="CB185"/>
          <cell r="CC185"/>
          <cell r="CD185"/>
          <cell r="CE185"/>
          <cell r="CF185"/>
          <cell r="CG185"/>
          <cell r="CH185"/>
          <cell r="CN185"/>
          <cell r="CO185"/>
          <cell r="CP185"/>
          <cell r="CQ185"/>
          <cell r="CS185"/>
          <cell r="CT185"/>
          <cell r="CU185"/>
          <cell r="CV185"/>
          <cell r="CW185"/>
          <cell r="EE185"/>
          <cell r="EF185"/>
          <cell r="EH185"/>
          <cell r="EI185"/>
          <cell r="EJ185"/>
          <cell r="EK185"/>
          <cell r="EL185"/>
          <cell r="EM185"/>
        </row>
        <row r="186">
          <cell r="A186"/>
          <cell r="B186"/>
          <cell r="C186"/>
          <cell r="D186"/>
          <cell r="E186"/>
          <cell r="F186"/>
          <cell r="G186"/>
          <cell r="H186"/>
          <cell r="I186"/>
          <cell r="J186"/>
          <cell r="K186"/>
          <cell r="L186"/>
          <cell r="M186"/>
          <cell r="N186"/>
          <cell r="O186"/>
          <cell r="P186"/>
          <cell r="Q186"/>
          <cell r="R186"/>
          <cell r="S186"/>
          <cell r="T186"/>
          <cell r="U186"/>
          <cell r="V186"/>
          <cell r="W186"/>
          <cell r="X186"/>
          <cell r="Y186"/>
          <cell r="Z186"/>
          <cell r="AA186"/>
          <cell r="AB186"/>
          <cell r="AC186"/>
          <cell r="AD186"/>
          <cell r="AE186"/>
          <cell r="AF186"/>
          <cell r="AG186"/>
          <cell r="AH186"/>
          <cell r="AI186"/>
          <cell r="AJ186"/>
          <cell r="AK186"/>
          <cell r="AL186"/>
          <cell r="AM186"/>
          <cell r="AN186"/>
          <cell r="AO186"/>
          <cell r="AP186"/>
          <cell r="AQ186"/>
          <cell r="AR186"/>
          <cell r="AS186"/>
          <cell r="AT186"/>
          <cell r="AV186"/>
          <cell r="AW186"/>
          <cell r="AX186"/>
          <cell r="BA186"/>
          <cell r="BB186"/>
          <cell r="BC186"/>
          <cell r="BD186"/>
          <cell r="BE186"/>
          <cell r="BF186"/>
          <cell r="BG186"/>
          <cell r="BH186"/>
          <cell r="BI186"/>
          <cell r="BJ186"/>
          <cell r="BK186"/>
          <cell r="BL186"/>
          <cell r="BM186"/>
          <cell r="BN186"/>
          <cell r="BO186"/>
          <cell r="BP186"/>
          <cell r="BQ186"/>
          <cell r="BR186"/>
          <cell r="BS186"/>
          <cell r="BT186"/>
          <cell r="BU186"/>
          <cell r="BV186"/>
          <cell r="BW186"/>
          <cell r="BX186"/>
          <cell r="BY186"/>
          <cell r="BZ186"/>
          <cell r="CA186"/>
          <cell r="CB186"/>
          <cell r="CC186"/>
          <cell r="CD186"/>
          <cell r="CE186"/>
          <cell r="CF186"/>
          <cell r="CG186"/>
          <cell r="CH186"/>
          <cell r="CN186"/>
          <cell r="CO186"/>
          <cell r="CP186"/>
          <cell r="CQ186"/>
          <cell r="CS186"/>
          <cell r="CT186"/>
          <cell r="CU186"/>
          <cell r="CV186"/>
          <cell r="CW186"/>
          <cell r="EE186"/>
          <cell r="EF186"/>
          <cell r="EH186"/>
          <cell r="EI186"/>
          <cell r="EJ186"/>
          <cell r="EK186"/>
          <cell r="EL186"/>
          <cell r="EM186"/>
        </row>
        <row r="187">
          <cell r="A187"/>
          <cell r="B187"/>
          <cell r="C187"/>
          <cell r="D187"/>
          <cell r="E187"/>
          <cell r="F187"/>
          <cell r="G187"/>
          <cell r="H187"/>
          <cell r="I187"/>
          <cell r="J187"/>
          <cell r="K187"/>
          <cell r="L187"/>
          <cell r="M187"/>
          <cell r="N187"/>
          <cell r="O187"/>
          <cell r="P187"/>
          <cell r="Q187"/>
          <cell r="R187"/>
          <cell r="S187"/>
          <cell r="T187"/>
          <cell r="U187"/>
          <cell r="V187"/>
          <cell r="W187"/>
          <cell r="X187"/>
          <cell r="Y187"/>
          <cell r="Z187"/>
          <cell r="AA187"/>
          <cell r="AB187"/>
          <cell r="AC187"/>
          <cell r="AD187"/>
          <cell r="AE187"/>
          <cell r="AF187"/>
          <cell r="AG187"/>
          <cell r="AH187"/>
          <cell r="AI187"/>
          <cell r="AJ187"/>
          <cell r="AK187"/>
          <cell r="AL187"/>
          <cell r="AM187"/>
          <cell r="AN187"/>
          <cell r="AO187"/>
          <cell r="AP187"/>
          <cell r="AQ187"/>
          <cell r="AR187"/>
          <cell r="AS187"/>
          <cell r="AT187"/>
          <cell r="AV187"/>
          <cell r="AW187"/>
          <cell r="AX187"/>
          <cell r="BA187"/>
          <cell r="BB187"/>
          <cell r="BC187"/>
          <cell r="BD187"/>
          <cell r="BE187"/>
          <cell r="BF187"/>
          <cell r="BG187"/>
          <cell r="BH187"/>
          <cell r="BI187"/>
          <cell r="BJ187"/>
          <cell r="BK187"/>
          <cell r="BL187"/>
          <cell r="BM187"/>
          <cell r="BN187"/>
          <cell r="BO187"/>
          <cell r="BP187"/>
          <cell r="BQ187"/>
          <cell r="BR187"/>
          <cell r="BS187"/>
          <cell r="BT187"/>
          <cell r="BU187"/>
          <cell r="BV187"/>
          <cell r="BW187"/>
          <cell r="BX187"/>
          <cell r="BY187"/>
          <cell r="BZ187"/>
          <cell r="CA187"/>
          <cell r="CB187"/>
          <cell r="CC187"/>
          <cell r="CD187"/>
          <cell r="CE187"/>
          <cell r="CF187"/>
          <cell r="CG187"/>
          <cell r="CH187"/>
          <cell r="CN187"/>
          <cell r="CO187"/>
          <cell r="CP187"/>
          <cell r="CQ187"/>
          <cell r="CS187"/>
          <cell r="CT187"/>
          <cell r="CU187"/>
          <cell r="CV187"/>
          <cell r="CW187"/>
          <cell r="EE187"/>
          <cell r="EF187"/>
          <cell r="EH187"/>
          <cell r="EI187"/>
          <cell r="EJ187"/>
          <cell r="EK187"/>
          <cell r="EL187"/>
          <cell r="EM187"/>
        </row>
        <row r="188">
          <cell r="A188"/>
          <cell r="B188"/>
          <cell r="C188"/>
          <cell r="D188"/>
          <cell r="E188"/>
          <cell r="F188"/>
          <cell r="G188"/>
          <cell r="H188"/>
          <cell r="I188"/>
          <cell r="J188"/>
          <cell r="K188"/>
          <cell r="L188"/>
          <cell r="M188"/>
          <cell r="N188"/>
          <cell r="O188"/>
          <cell r="P188"/>
          <cell r="Q188"/>
          <cell r="R188"/>
          <cell r="S188"/>
          <cell r="T188"/>
          <cell r="U188"/>
          <cell r="V188"/>
          <cell r="W188"/>
          <cell r="X188"/>
          <cell r="Y188"/>
          <cell r="Z188"/>
          <cell r="AA188"/>
          <cell r="AB188"/>
          <cell r="AC188"/>
          <cell r="AD188"/>
          <cell r="AE188"/>
          <cell r="AF188"/>
          <cell r="AG188"/>
          <cell r="AH188"/>
          <cell r="AI188"/>
          <cell r="AJ188"/>
          <cell r="AK188"/>
          <cell r="AL188"/>
          <cell r="AM188"/>
          <cell r="AN188"/>
          <cell r="AO188"/>
          <cell r="AP188"/>
          <cell r="AQ188"/>
          <cell r="AR188"/>
          <cell r="AS188"/>
          <cell r="AT188"/>
          <cell r="AV188"/>
          <cell r="AW188"/>
          <cell r="AX188"/>
          <cell r="BA188"/>
          <cell r="BB188"/>
          <cell r="BC188"/>
          <cell r="BD188"/>
          <cell r="BE188"/>
          <cell r="BF188"/>
          <cell r="BG188"/>
          <cell r="BH188"/>
          <cell r="BI188"/>
          <cell r="BJ188"/>
          <cell r="BK188"/>
          <cell r="BL188"/>
          <cell r="BM188"/>
          <cell r="BN188"/>
          <cell r="BO188"/>
          <cell r="BP188"/>
          <cell r="BQ188"/>
          <cell r="BR188"/>
          <cell r="BS188"/>
          <cell r="BT188"/>
          <cell r="BU188"/>
          <cell r="BV188"/>
          <cell r="BW188"/>
          <cell r="BX188"/>
          <cell r="BY188"/>
          <cell r="BZ188"/>
          <cell r="CA188"/>
          <cell r="CB188"/>
          <cell r="CC188"/>
          <cell r="CD188"/>
          <cell r="CE188"/>
          <cell r="CF188"/>
          <cell r="CG188"/>
          <cell r="CH188"/>
          <cell r="CN188"/>
          <cell r="CO188"/>
          <cell r="CP188"/>
          <cell r="CQ188"/>
          <cell r="CS188"/>
          <cell r="CT188"/>
          <cell r="CU188"/>
          <cell r="CV188"/>
          <cell r="CW188"/>
          <cell r="EE188"/>
          <cell r="EF188"/>
          <cell r="EH188"/>
          <cell r="EI188"/>
          <cell r="EJ188"/>
          <cell r="EK188"/>
          <cell r="EL188"/>
          <cell r="EM188"/>
        </row>
        <row r="189">
          <cell r="A189"/>
          <cell r="B189"/>
          <cell r="C189"/>
          <cell r="D189"/>
          <cell r="E189"/>
          <cell r="F189"/>
          <cell r="G189"/>
          <cell r="H189"/>
          <cell r="I189"/>
          <cell r="J189"/>
          <cell r="K189"/>
          <cell r="L189"/>
          <cell r="M189"/>
          <cell r="N189"/>
          <cell r="O189"/>
          <cell r="P189"/>
          <cell r="Q189"/>
          <cell r="R189"/>
          <cell r="S189"/>
          <cell r="T189"/>
          <cell r="U189"/>
          <cell r="V189"/>
          <cell r="W189"/>
          <cell r="X189"/>
          <cell r="Y189"/>
          <cell r="Z189"/>
          <cell r="AA189"/>
          <cell r="AB189"/>
          <cell r="AC189"/>
          <cell r="AD189"/>
          <cell r="AE189"/>
          <cell r="AF189"/>
          <cell r="AG189"/>
          <cell r="AH189"/>
          <cell r="AI189"/>
          <cell r="AJ189"/>
          <cell r="AK189"/>
          <cell r="AL189"/>
          <cell r="AM189"/>
          <cell r="AN189"/>
          <cell r="AO189"/>
          <cell r="AP189"/>
          <cell r="AQ189"/>
          <cell r="AR189"/>
          <cell r="AS189"/>
          <cell r="AT189"/>
          <cell r="AV189"/>
          <cell r="AW189"/>
          <cell r="AX189"/>
          <cell r="BA189"/>
          <cell r="BB189"/>
          <cell r="BC189"/>
          <cell r="BD189"/>
          <cell r="BE189"/>
          <cell r="BF189"/>
          <cell r="BG189"/>
          <cell r="BH189"/>
          <cell r="BI189"/>
          <cell r="BJ189"/>
          <cell r="BK189"/>
          <cell r="BL189"/>
          <cell r="BM189"/>
          <cell r="BN189"/>
          <cell r="BO189"/>
          <cell r="BP189"/>
          <cell r="BQ189"/>
          <cell r="BR189"/>
          <cell r="BS189"/>
          <cell r="BT189"/>
          <cell r="BU189"/>
          <cell r="BV189"/>
          <cell r="BW189"/>
          <cell r="BX189"/>
          <cell r="BY189"/>
          <cell r="BZ189"/>
          <cell r="CA189"/>
          <cell r="CB189"/>
          <cell r="CC189"/>
          <cell r="CD189"/>
          <cell r="CE189"/>
          <cell r="CF189"/>
          <cell r="CG189"/>
          <cell r="CH189"/>
          <cell r="CN189"/>
          <cell r="CO189"/>
          <cell r="CP189"/>
          <cell r="CQ189"/>
          <cell r="CS189"/>
          <cell r="CT189"/>
          <cell r="CU189"/>
          <cell r="CV189"/>
          <cell r="CW189"/>
          <cell r="EE189"/>
          <cell r="EF189"/>
          <cell r="EH189"/>
          <cell r="EI189"/>
          <cell r="EJ189"/>
          <cell r="EK189"/>
          <cell r="EL189"/>
          <cell r="EM189"/>
        </row>
        <row r="190">
          <cell r="A190"/>
          <cell r="B190"/>
          <cell r="C190"/>
          <cell r="D190"/>
          <cell r="E190"/>
          <cell r="F190"/>
          <cell r="G190"/>
          <cell r="H190"/>
          <cell r="I190"/>
          <cell r="J190"/>
          <cell r="K190"/>
          <cell r="L190"/>
          <cell r="M190"/>
          <cell r="N190"/>
          <cell r="O190"/>
          <cell r="P190"/>
          <cell r="Q190"/>
          <cell r="R190"/>
          <cell r="S190"/>
          <cell r="T190"/>
          <cell r="U190"/>
          <cell r="V190"/>
          <cell r="W190"/>
          <cell r="X190"/>
          <cell r="Y190"/>
          <cell r="Z190"/>
          <cell r="AA190"/>
          <cell r="AB190"/>
          <cell r="AC190"/>
          <cell r="AD190"/>
          <cell r="AE190"/>
          <cell r="AF190"/>
          <cell r="AG190"/>
          <cell r="AH190"/>
          <cell r="AI190"/>
          <cell r="AJ190"/>
          <cell r="AK190"/>
          <cell r="AL190"/>
          <cell r="AM190"/>
          <cell r="AN190"/>
          <cell r="AO190"/>
          <cell r="AP190"/>
          <cell r="AQ190"/>
          <cell r="AR190"/>
          <cell r="AS190"/>
          <cell r="AT190"/>
          <cell r="AV190"/>
          <cell r="AW190"/>
          <cell r="AX190"/>
          <cell r="BA190"/>
          <cell r="BB190"/>
          <cell r="BC190"/>
          <cell r="BD190"/>
          <cell r="BE190"/>
          <cell r="BF190"/>
          <cell r="BG190"/>
          <cell r="BH190"/>
          <cell r="BI190"/>
          <cell r="BJ190"/>
          <cell r="BK190"/>
          <cell r="BL190"/>
          <cell r="BM190"/>
          <cell r="BN190"/>
          <cell r="BO190"/>
          <cell r="BP190"/>
          <cell r="BQ190"/>
          <cell r="BR190"/>
          <cell r="BS190"/>
          <cell r="BT190"/>
          <cell r="BU190"/>
          <cell r="BV190"/>
          <cell r="BW190"/>
          <cell r="BX190"/>
          <cell r="BY190"/>
          <cell r="BZ190"/>
          <cell r="CA190"/>
          <cell r="CB190"/>
          <cell r="CC190"/>
          <cell r="CD190"/>
          <cell r="CE190"/>
          <cell r="CF190"/>
          <cell r="CG190"/>
          <cell r="CH190"/>
          <cell r="CN190"/>
          <cell r="CO190"/>
          <cell r="CP190"/>
          <cell r="CQ190"/>
          <cell r="CS190"/>
          <cell r="CT190"/>
          <cell r="CU190"/>
          <cell r="CV190"/>
          <cell r="CW190"/>
          <cell r="EE190"/>
          <cell r="EF190"/>
          <cell r="EH190"/>
          <cell r="EI190"/>
          <cell r="EJ190"/>
          <cell r="EK190"/>
          <cell r="EL190"/>
          <cell r="EM190"/>
        </row>
        <row r="191">
          <cell r="A191"/>
          <cell r="B191"/>
          <cell r="C191"/>
          <cell r="D191"/>
          <cell r="E191"/>
          <cell r="F191"/>
          <cell r="G191"/>
          <cell r="H191"/>
          <cell r="I191"/>
          <cell r="J191"/>
          <cell r="K191"/>
          <cell r="L191"/>
          <cell r="M191"/>
          <cell r="N191"/>
          <cell r="O191"/>
          <cell r="P191"/>
          <cell r="Q191"/>
          <cell r="R191"/>
          <cell r="S191"/>
          <cell r="T191"/>
          <cell r="U191"/>
          <cell r="V191"/>
          <cell r="W191"/>
          <cell r="X191"/>
          <cell r="Y191"/>
          <cell r="Z191"/>
          <cell r="AA191"/>
          <cell r="AB191"/>
          <cell r="AC191"/>
          <cell r="AD191"/>
          <cell r="AE191"/>
          <cell r="AF191"/>
          <cell r="AG191"/>
          <cell r="AH191"/>
          <cell r="AI191"/>
          <cell r="AJ191"/>
          <cell r="AK191"/>
          <cell r="AL191"/>
          <cell r="AM191"/>
          <cell r="AN191"/>
          <cell r="AO191"/>
          <cell r="AP191"/>
          <cell r="AQ191"/>
          <cell r="AR191"/>
          <cell r="AS191"/>
          <cell r="AT191"/>
          <cell r="AV191"/>
          <cell r="AW191"/>
          <cell r="AX191"/>
          <cell r="BA191"/>
          <cell r="BB191"/>
          <cell r="BC191"/>
          <cell r="BD191"/>
          <cell r="BE191"/>
          <cell r="BF191"/>
          <cell r="BG191"/>
          <cell r="BH191"/>
          <cell r="BI191"/>
          <cell r="BJ191"/>
          <cell r="BK191"/>
          <cell r="BL191"/>
          <cell r="BM191"/>
          <cell r="BN191"/>
          <cell r="BO191"/>
          <cell r="BP191"/>
          <cell r="BQ191"/>
          <cell r="BR191"/>
          <cell r="BS191"/>
          <cell r="BT191"/>
          <cell r="BU191"/>
          <cell r="BV191"/>
          <cell r="BW191"/>
          <cell r="BX191"/>
          <cell r="BY191"/>
          <cell r="BZ191"/>
          <cell r="CA191"/>
          <cell r="CB191"/>
          <cell r="CC191"/>
          <cell r="CD191"/>
          <cell r="CE191"/>
          <cell r="CF191"/>
          <cell r="CG191"/>
          <cell r="CH191"/>
          <cell r="CN191"/>
          <cell r="CO191"/>
          <cell r="CP191"/>
          <cell r="CQ191"/>
          <cell r="CS191"/>
          <cell r="CT191"/>
          <cell r="CU191"/>
          <cell r="CV191"/>
          <cell r="CW191"/>
          <cell r="EE191"/>
          <cell r="EF191"/>
          <cell r="EH191"/>
          <cell r="EI191"/>
          <cell r="EJ191"/>
          <cell r="EK191"/>
          <cell r="EL191"/>
          <cell r="EM191"/>
        </row>
        <row r="192">
          <cell r="A192"/>
          <cell r="B192"/>
          <cell r="C192"/>
          <cell r="D192"/>
          <cell r="E192"/>
          <cell r="F192"/>
          <cell r="G192"/>
          <cell r="H192"/>
          <cell r="I192"/>
          <cell r="J192"/>
          <cell r="K192"/>
          <cell r="L192"/>
          <cell r="M192"/>
          <cell r="N192"/>
          <cell r="O192"/>
          <cell r="P192"/>
          <cell r="Q192"/>
          <cell r="R192"/>
          <cell r="S192"/>
          <cell r="T192"/>
          <cell r="U192"/>
          <cell r="V192"/>
          <cell r="W192"/>
          <cell r="X192"/>
          <cell r="Y192"/>
          <cell r="Z192"/>
          <cell r="AA192"/>
          <cell r="AB192"/>
          <cell r="AC192"/>
          <cell r="AD192"/>
          <cell r="AE192"/>
          <cell r="AF192"/>
          <cell r="AG192"/>
          <cell r="AH192"/>
          <cell r="AI192"/>
          <cell r="AJ192"/>
          <cell r="AK192"/>
          <cell r="AL192"/>
          <cell r="AM192"/>
          <cell r="AN192"/>
          <cell r="AO192"/>
          <cell r="AP192"/>
          <cell r="AQ192"/>
          <cell r="AR192"/>
          <cell r="AS192"/>
          <cell r="AT192"/>
          <cell r="AV192"/>
          <cell r="AW192"/>
          <cell r="AX192"/>
          <cell r="BA192"/>
          <cell r="BB192"/>
          <cell r="BC192"/>
          <cell r="BD192"/>
          <cell r="BE192"/>
          <cell r="BF192"/>
          <cell r="BG192"/>
          <cell r="BH192"/>
          <cell r="BI192"/>
          <cell r="BJ192"/>
          <cell r="BK192"/>
          <cell r="BL192"/>
          <cell r="BM192"/>
          <cell r="BN192"/>
          <cell r="BO192"/>
          <cell r="BP192"/>
          <cell r="BQ192"/>
          <cell r="BR192"/>
          <cell r="BS192"/>
          <cell r="BT192"/>
          <cell r="BU192"/>
          <cell r="BV192"/>
          <cell r="BW192"/>
          <cell r="BX192"/>
          <cell r="BY192"/>
          <cell r="BZ192"/>
          <cell r="CA192"/>
          <cell r="CB192"/>
          <cell r="CC192"/>
          <cell r="CD192"/>
          <cell r="CE192"/>
          <cell r="CF192"/>
          <cell r="CG192"/>
          <cell r="CH192"/>
          <cell r="CN192"/>
          <cell r="CO192"/>
          <cell r="CP192"/>
          <cell r="CQ192"/>
          <cell r="CS192"/>
          <cell r="CT192"/>
          <cell r="CU192"/>
          <cell r="CV192"/>
          <cell r="CW192"/>
          <cell r="EE192"/>
          <cell r="EF192"/>
          <cell r="EH192"/>
          <cell r="EI192"/>
          <cell r="EJ192"/>
          <cell r="EK192"/>
          <cell r="EL192"/>
          <cell r="EM192"/>
        </row>
        <row r="193">
          <cell r="A193"/>
          <cell r="B193"/>
          <cell r="C193"/>
          <cell r="D193"/>
          <cell r="E193"/>
          <cell r="F193"/>
          <cell r="G193"/>
          <cell r="H193"/>
          <cell r="I193"/>
          <cell r="J193"/>
          <cell r="K193"/>
          <cell r="L193"/>
          <cell r="M193"/>
          <cell r="N193"/>
          <cell r="O193"/>
          <cell r="P193"/>
          <cell r="Q193"/>
          <cell r="R193"/>
          <cell r="S193"/>
          <cell r="T193"/>
          <cell r="U193"/>
          <cell r="V193"/>
          <cell r="W193"/>
          <cell r="X193"/>
          <cell r="Y193"/>
          <cell r="Z193"/>
          <cell r="AA193"/>
          <cell r="AB193"/>
          <cell r="AC193"/>
          <cell r="AD193"/>
          <cell r="AE193"/>
          <cell r="AF193"/>
          <cell r="AG193"/>
          <cell r="AH193"/>
          <cell r="AI193"/>
          <cell r="AJ193"/>
          <cell r="AK193"/>
          <cell r="AL193"/>
          <cell r="AM193"/>
          <cell r="AN193"/>
          <cell r="AO193"/>
          <cell r="AP193"/>
          <cell r="AQ193"/>
          <cell r="AR193"/>
          <cell r="AS193"/>
          <cell r="AT193"/>
          <cell r="AV193"/>
          <cell r="AW193"/>
          <cell r="AX193"/>
          <cell r="BA193"/>
          <cell r="BB193"/>
          <cell r="BC193"/>
          <cell r="BD193"/>
          <cell r="BE193"/>
          <cell r="BF193"/>
          <cell r="BG193"/>
          <cell r="BH193"/>
          <cell r="BI193"/>
          <cell r="BJ193"/>
          <cell r="BK193"/>
          <cell r="BL193"/>
          <cell r="BM193"/>
          <cell r="BN193"/>
          <cell r="BO193"/>
          <cell r="BP193"/>
          <cell r="BQ193"/>
          <cell r="BR193"/>
          <cell r="BS193"/>
          <cell r="BT193"/>
          <cell r="BU193"/>
          <cell r="BV193"/>
          <cell r="BW193"/>
          <cell r="BX193"/>
          <cell r="BY193"/>
          <cell r="BZ193"/>
          <cell r="CA193"/>
          <cell r="CB193"/>
          <cell r="CC193"/>
          <cell r="CD193"/>
          <cell r="CE193"/>
          <cell r="CF193"/>
          <cell r="CG193"/>
          <cell r="CH193"/>
          <cell r="CN193"/>
          <cell r="CO193"/>
          <cell r="CP193"/>
          <cell r="CQ193"/>
          <cell r="CS193"/>
          <cell r="CT193"/>
          <cell r="CU193"/>
          <cell r="CV193"/>
          <cell r="CW193"/>
          <cell r="EE193"/>
          <cell r="EF193"/>
          <cell r="EH193"/>
          <cell r="EI193"/>
          <cell r="EJ193"/>
          <cell r="EK193"/>
          <cell r="EL193"/>
          <cell r="EM193"/>
        </row>
        <row r="194">
          <cell r="A194"/>
          <cell r="B194"/>
          <cell r="C194"/>
          <cell r="D194"/>
          <cell r="E194"/>
          <cell r="F194"/>
          <cell r="G194"/>
          <cell r="H194"/>
          <cell r="I194"/>
          <cell r="J194"/>
          <cell r="K194"/>
          <cell r="L194"/>
          <cell r="M194"/>
          <cell r="N194"/>
          <cell r="O194"/>
          <cell r="P194"/>
          <cell r="Q194"/>
          <cell r="R194"/>
          <cell r="S194"/>
          <cell r="T194"/>
          <cell r="U194"/>
          <cell r="V194"/>
          <cell r="W194"/>
          <cell r="X194"/>
          <cell r="Y194"/>
          <cell r="Z194"/>
          <cell r="AA194"/>
          <cell r="AB194"/>
          <cell r="AC194"/>
          <cell r="AD194"/>
          <cell r="AE194"/>
          <cell r="AF194"/>
          <cell r="AG194"/>
          <cell r="AH194"/>
          <cell r="AI194"/>
          <cell r="AJ194"/>
          <cell r="AK194"/>
          <cell r="AL194"/>
          <cell r="AM194"/>
          <cell r="AN194"/>
          <cell r="AO194"/>
          <cell r="AP194"/>
          <cell r="AQ194"/>
          <cell r="AR194"/>
          <cell r="AS194"/>
          <cell r="AT194"/>
          <cell r="AV194"/>
          <cell r="AW194"/>
          <cell r="AX194"/>
          <cell r="BA194"/>
          <cell r="BB194"/>
          <cell r="BC194"/>
          <cell r="BD194"/>
          <cell r="BE194"/>
          <cell r="BF194"/>
          <cell r="BG194"/>
          <cell r="BH194"/>
          <cell r="BI194"/>
          <cell r="BJ194"/>
          <cell r="BK194"/>
          <cell r="BL194"/>
          <cell r="BM194"/>
          <cell r="BN194"/>
          <cell r="BO194"/>
          <cell r="BP194"/>
          <cell r="BQ194"/>
          <cell r="BR194"/>
          <cell r="BS194"/>
          <cell r="BT194"/>
          <cell r="BU194"/>
          <cell r="BV194"/>
          <cell r="BW194"/>
          <cell r="BX194"/>
          <cell r="BY194"/>
          <cell r="BZ194"/>
          <cell r="CA194"/>
          <cell r="CB194"/>
          <cell r="CC194"/>
          <cell r="CD194"/>
          <cell r="CE194"/>
          <cell r="CF194"/>
          <cell r="CG194"/>
          <cell r="CH194"/>
          <cell r="CN194"/>
          <cell r="CO194"/>
          <cell r="CP194"/>
          <cell r="CQ194"/>
          <cell r="CS194"/>
          <cell r="CT194"/>
          <cell r="CU194"/>
          <cell r="CV194"/>
          <cell r="CW194"/>
          <cell r="EE194"/>
          <cell r="EF194"/>
          <cell r="EH194"/>
          <cell r="EI194"/>
          <cell r="EJ194"/>
          <cell r="EK194"/>
          <cell r="EL194"/>
          <cell r="EM194"/>
        </row>
        <row r="195">
          <cell r="A195"/>
          <cell r="B195"/>
          <cell r="C195"/>
          <cell r="D195"/>
          <cell r="E195"/>
          <cell r="F195"/>
          <cell r="G195"/>
          <cell r="H195"/>
          <cell r="I195"/>
          <cell r="J195"/>
          <cell r="K195"/>
          <cell r="L195"/>
          <cell r="M195"/>
          <cell r="N195"/>
          <cell r="O195"/>
          <cell r="P195"/>
          <cell r="Q195"/>
          <cell r="R195"/>
          <cell r="S195"/>
          <cell r="T195"/>
          <cell r="U195"/>
          <cell r="V195"/>
          <cell r="W195"/>
          <cell r="X195"/>
          <cell r="Y195"/>
          <cell r="Z195"/>
          <cell r="AA195"/>
          <cell r="AB195"/>
          <cell r="AC195"/>
          <cell r="AD195"/>
          <cell r="AE195"/>
          <cell r="AF195"/>
          <cell r="AG195"/>
          <cell r="AH195"/>
          <cell r="AI195"/>
          <cell r="AJ195"/>
          <cell r="AK195"/>
          <cell r="AL195"/>
          <cell r="AM195"/>
          <cell r="AN195"/>
          <cell r="AO195"/>
          <cell r="AP195"/>
          <cell r="AQ195"/>
          <cell r="AR195"/>
          <cell r="AS195"/>
          <cell r="AT195"/>
          <cell r="AV195"/>
          <cell r="AW195"/>
          <cell r="AX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cell r="CB195"/>
          <cell r="CC195"/>
          <cell r="CD195"/>
          <cell r="CE195"/>
          <cell r="CF195"/>
          <cell r="CG195"/>
          <cell r="CH195"/>
          <cell r="CN195"/>
          <cell r="CO195"/>
          <cell r="CP195"/>
          <cell r="CQ195"/>
          <cell r="CS195"/>
          <cell r="CT195"/>
          <cell r="CU195"/>
          <cell r="CV195"/>
          <cell r="CW195"/>
          <cell r="EE195"/>
          <cell r="EF195"/>
          <cell r="EH195"/>
          <cell r="EI195"/>
          <cell r="EJ195"/>
          <cell r="EK195"/>
          <cell r="EL195"/>
          <cell r="EM195"/>
        </row>
        <row r="196">
          <cell r="A196"/>
          <cell r="B196"/>
          <cell r="C196"/>
          <cell r="D196"/>
          <cell r="E196"/>
          <cell r="F196"/>
          <cell r="G196"/>
          <cell r="H196"/>
          <cell r="I196"/>
          <cell r="J196"/>
          <cell r="K196"/>
          <cell r="L196"/>
          <cell r="M196"/>
          <cell r="N196"/>
          <cell r="O196"/>
          <cell r="P196"/>
          <cell r="Q196"/>
          <cell r="R196"/>
          <cell r="S196"/>
          <cell r="T196"/>
          <cell r="U196"/>
          <cell r="V196"/>
          <cell r="W196"/>
          <cell r="X196"/>
          <cell r="Y196"/>
          <cell r="Z196"/>
          <cell r="AA196"/>
          <cell r="AB196"/>
          <cell r="AC196"/>
          <cell r="AD196"/>
          <cell r="AE196"/>
          <cell r="AF196"/>
          <cell r="AG196"/>
          <cell r="AH196"/>
          <cell r="AI196"/>
          <cell r="AJ196"/>
          <cell r="AK196"/>
          <cell r="AL196"/>
          <cell r="AM196"/>
          <cell r="AN196"/>
          <cell r="AO196"/>
          <cell r="AP196"/>
          <cell r="AQ196"/>
          <cell r="AR196"/>
          <cell r="AS196"/>
          <cell r="AT196"/>
          <cell r="AV196"/>
          <cell r="AW196"/>
          <cell r="AX196"/>
          <cell r="BA196"/>
          <cell r="BB196"/>
          <cell r="BC196"/>
          <cell r="BD196"/>
          <cell r="BE196"/>
          <cell r="BF196"/>
          <cell r="BG196"/>
          <cell r="BH196"/>
          <cell r="BI196"/>
          <cell r="BJ196"/>
          <cell r="BK196"/>
          <cell r="BL196"/>
          <cell r="BM196"/>
          <cell r="BN196"/>
          <cell r="BO196"/>
          <cell r="BP196"/>
          <cell r="BQ196"/>
          <cell r="BR196"/>
          <cell r="BS196"/>
          <cell r="BT196"/>
          <cell r="BU196"/>
          <cell r="BV196"/>
          <cell r="BW196"/>
          <cell r="BX196"/>
          <cell r="BY196"/>
          <cell r="BZ196"/>
          <cell r="CA196"/>
          <cell r="CB196"/>
          <cell r="CC196"/>
          <cell r="CD196"/>
          <cell r="CE196"/>
          <cell r="CF196"/>
          <cell r="CG196"/>
          <cell r="CH196"/>
          <cell r="CN196"/>
          <cell r="CO196"/>
          <cell r="CP196"/>
          <cell r="CQ196"/>
          <cell r="CS196"/>
          <cell r="CT196"/>
          <cell r="CU196"/>
          <cell r="CV196"/>
          <cell r="CW196"/>
          <cell r="EE196"/>
          <cell r="EF196"/>
          <cell r="EH196"/>
          <cell r="EI196"/>
          <cell r="EJ196"/>
          <cell r="EK196"/>
          <cell r="EL196"/>
          <cell r="EM196"/>
        </row>
        <row r="197">
          <cell r="A197"/>
          <cell r="B197"/>
          <cell r="C197"/>
          <cell r="D197"/>
          <cell r="E197"/>
          <cell r="F197"/>
          <cell r="G197"/>
          <cell r="H197"/>
          <cell r="I197"/>
          <cell r="J197"/>
          <cell r="K197"/>
          <cell r="L197"/>
          <cell r="M197"/>
          <cell r="N197"/>
          <cell r="O197"/>
          <cell r="P197"/>
          <cell r="Q197"/>
          <cell r="R197"/>
          <cell r="S197"/>
          <cell r="T197"/>
          <cell r="U197"/>
          <cell r="V197"/>
          <cell r="W197"/>
          <cell r="X197"/>
          <cell r="Y197"/>
          <cell r="Z197"/>
          <cell r="AA197"/>
          <cell r="AB197"/>
          <cell r="AC197"/>
          <cell r="AD197"/>
          <cell r="AE197"/>
          <cell r="AF197"/>
          <cell r="AG197"/>
          <cell r="AH197"/>
          <cell r="AI197"/>
          <cell r="AJ197"/>
          <cell r="AK197"/>
          <cell r="AL197"/>
          <cell r="AM197"/>
          <cell r="AN197"/>
          <cell r="AO197"/>
          <cell r="AP197"/>
          <cell r="AQ197"/>
          <cell r="AR197"/>
          <cell r="AS197"/>
          <cell r="AT197"/>
          <cell r="AV197"/>
          <cell r="AW197"/>
          <cell r="AX197"/>
          <cell r="BA197"/>
          <cell r="BB197"/>
          <cell r="BC197"/>
          <cell r="BD197"/>
          <cell r="BE197"/>
          <cell r="BF197"/>
          <cell r="BG197"/>
          <cell r="BH197"/>
          <cell r="BI197"/>
          <cell r="BJ197"/>
          <cell r="BK197"/>
          <cell r="BL197"/>
          <cell r="BM197"/>
          <cell r="BN197"/>
          <cell r="BO197"/>
          <cell r="BP197"/>
          <cell r="BQ197"/>
          <cell r="BR197"/>
          <cell r="BS197"/>
          <cell r="BT197"/>
          <cell r="BU197"/>
          <cell r="BV197"/>
          <cell r="BW197"/>
          <cell r="BX197"/>
          <cell r="BY197"/>
          <cell r="BZ197"/>
          <cell r="CA197"/>
          <cell r="CB197"/>
          <cell r="CC197"/>
          <cell r="CD197"/>
          <cell r="CE197"/>
          <cell r="CF197"/>
          <cell r="CG197"/>
          <cell r="CH197"/>
          <cell r="CN197"/>
          <cell r="CO197"/>
          <cell r="CP197"/>
          <cell r="CQ197"/>
          <cell r="CS197"/>
          <cell r="CT197"/>
          <cell r="CU197"/>
          <cell r="CV197"/>
          <cell r="CW197"/>
          <cell r="EE197"/>
          <cell r="EF197"/>
          <cell r="EH197"/>
          <cell r="EI197"/>
          <cell r="EJ197"/>
          <cell r="EK197"/>
          <cell r="EL197"/>
          <cell r="EM197"/>
        </row>
        <row r="198">
          <cell r="A198"/>
          <cell r="B198"/>
          <cell r="C198"/>
          <cell r="D198"/>
          <cell r="E198"/>
          <cell r="F198"/>
          <cell r="G198"/>
          <cell r="H198"/>
          <cell r="I198"/>
          <cell r="J198"/>
          <cell r="K198"/>
          <cell r="L198"/>
          <cell r="M198"/>
          <cell r="N198"/>
          <cell r="O198"/>
          <cell r="P198"/>
          <cell r="Q198"/>
          <cell r="R198"/>
          <cell r="S198"/>
          <cell r="T198"/>
          <cell r="U198"/>
          <cell r="V198"/>
          <cell r="W198"/>
          <cell r="X198"/>
          <cell r="Y198"/>
          <cell r="Z198"/>
          <cell r="AA198"/>
          <cell r="AB198"/>
          <cell r="AC198"/>
          <cell r="AD198"/>
          <cell r="AE198"/>
          <cell r="AF198"/>
          <cell r="AG198"/>
          <cell r="AH198"/>
          <cell r="AI198"/>
          <cell r="AJ198"/>
          <cell r="AK198"/>
          <cell r="AL198"/>
          <cell r="AM198"/>
          <cell r="AN198"/>
          <cell r="AO198"/>
          <cell r="AP198"/>
          <cell r="AQ198"/>
          <cell r="AR198"/>
          <cell r="AS198"/>
          <cell r="AT198"/>
          <cell r="AV198"/>
          <cell r="AW198"/>
          <cell r="AX198"/>
          <cell r="BA198"/>
          <cell r="BB198"/>
          <cell r="BC198"/>
          <cell r="BD198"/>
          <cell r="BE198"/>
          <cell r="BF198"/>
          <cell r="BG198"/>
          <cell r="BH198"/>
          <cell r="BI198"/>
          <cell r="BJ198"/>
          <cell r="BK198"/>
          <cell r="BL198"/>
          <cell r="BM198"/>
          <cell r="BN198"/>
          <cell r="BO198"/>
          <cell r="BP198"/>
          <cell r="BQ198"/>
          <cell r="BR198"/>
          <cell r="BS198"/>
          <cell r="BT198"/>
          <cell r="BU198"/>
          <cell r="BV198"/>
          <cell r="BW198"/>
          <cell r="BX198"/>
          <cell r="BY198"/>
          <cell r="BZ198"/>
          <cell r="CA198"/>
          <cell r="CB198"/>
          <cell r="CC198"/>
          <cell r="CD198"/>
          <cell r="CE198"/>
          <cell r="CF198"/>
          <cell r="CG198"/>
          <cell r="CH198"/>
          <cell r="CN198"/>
          <cell r="CO198"/>
          <cell r="CP198"/>
          <cell r="CQ198"/>
          <cell r="CS198"/>
          <cell r="CT198"/>
          <cell r="CU198"/>
          <cell r="CV198"/>
          <cell r="CW198"/>
          <cell r="EE198"/>
          <cell r="EF198"/>
          <cell r="EH198"/>
          <cell r="EI198"/>
          <cell r="EJ198"/>
          <cell r="EK198"/>
          <cell r="EL198"/>
          <cell r="EM198"/>
        </row>
        <row r="199">
          <cell r="A199"/>
          <cell r="B199"/>
          <cell r="C199"/>
          <cell r="D199"/>
          <cell r="E199"/>
          <cell r="F199"/>
          <cell r="G199"/>
          <cell r="H199"/>
          <cell r="I199"/>
          <cell r="J199"/>
          <cell r="K199"/>
          <cell r="L199"/>
          <cell r="M199"/>
          <cell r="N199"/>
          <cell r="O199"/>
          <cell r="P199"/>
          <cell r="Q199"/>
          <cell r="R199"/>
          <cell r="S199"/>
          <cell r="T199"/>
          <cell r="U199"/>
          <cell r="V199"/>
          <cell r="W199"/>
          <cell r="X199"/>
          <cell r="Y199"/>
          <cell r="Z199"/>
          <cell r="AA199"/>
          <cell r="AB199"/>
          <cell r="AC199"/>
          <cell r="AD199"/>
          <cell r="AE199"/>
          <cell r="AF199"/>
          <cell r="AG199"/>
          <cell r="AH199"/>
          <cell r="AI199"/>
          <cell r="AJ199"/>
          <cell r="AK199"/>
          <cell r="AL199"/>
          <cell r="AM199"/>
          <cell r="AN199"/>
          <cell r="AO199"/>
          <cell r="AP199"/>
          <cell r="AQ199"/>
          <cell r="AR199"/>
          <cell r="AS199"/>
          <cell r="AT199"/>
          <cell r="AV199"/>
          <cell r="AW199"/>
          <cell r="AX199"/>
          <cell r="BA199"/>
          <cell r="BB199"/>
          <cell r="BC199"/>
          <cell r="BD199"/>
          <cell r="BE199"/>
          <cell r="BF199"/>
          <cell r="BG199"/>
          <cell r="BH199"/>
          <cell r="BI199"/>
          <cell r="BJ199"/>
          <cell r="BK199"/>
          <cell r="BL199"/>
          <cell r="BM199"/>
          <cell r="BN199"/>
          <cell r="BO199"/>
          <cell r="BP199"/>
          <cell r="BQ199"/>
          <cell r="BR199"/>
          <cell r="BS199"/>
          <cell r="BT199"/>
          <cell r="BU199"/>
          <cell r="BV199"/>
          <cell r="BW199"/>
          <cell r="BX199"/>
          <cell r="BY199"/>
          <cell r="BZ199"/>
          <cell r="CA199"/>
          <cell r="CB199"/>
          <cell r="CC199"/>
          <cell r="CD199"/>
          <cell r="CE199"/>
          <cell r="CF199"/>
          <cell r="CG199"/>
          <cell r="CH199"/>
          <cell r="CN199"/>
          <cell r="CO199"/>
          <cell r="CP199"/>
          <cell r="CQ199"/>
          <cell r="CS199"/>
          <cell r="CT199"/>
          <cell r="CU199"/>
          <cell r="CV199"/>
          <cell r="CW199"/>
          <cell r="EE199"/>
          <cell r="EF199"/>
          <cell r="EH199"/>
          <cell r="EI199"/>
          <cell r="EJ199"/>
          <cell r="EK199"/>
          <cell r="EL199"/>
          <cell r="EM199"/>
        </row>
        <row r="200">
          <cell r="A200"/>
          <cell r="B200"/>
          <cell r="C200"/>
          <cell r="D200"/>
          <cell r="E200"/>
          <cell r="F200"/>
          <cell r="G200"/>
          <cell r="H200"/>
          <cell r="I200"/>
          <cell r="J200"/>
          <cell r="K200"/>
          <cell r="L200"/>
          <cell r="M200"/>
          <cell r="N200"/>
          <cell r="O200"/>
          <cell r="P200"/>
          <cell r="Q200"/>
          <cell r="R200"/>
          <cell r="S200"/>
          <cell r="T200"/>
          <cell r="U200"/>
          <cell r="V200"/>
          <cell r="W200"/>
          <cell r="X200"/>
          <cell r="Y200"/>
          <cell r="Z200"/>
          <cell r="AA200"/>
          <cell r="AB200"/>
          <cell r="AC200"/>
          <cell r="AD200"/>
          <cell r="AE200"/>
          <cell r="AF200"/>
          <cell r="AG200"/>
          <cell r="AH200"/>
          <cell r="AI200"/>
          <cell r="AJ200"/>
          <cell r="AK200"/>
          <cell r="AL200"/>
          <cell r="AM200"/>
          <cell r="AN200"/>
          <cell r="AO200"/>
          <cell r="AP200"/>
          <cell r="AQ200"/>
          <cell r="AR200"/>
          <cell r="AS200"/>
          <cell r="AT200"/>
          <cell r="AV200"/>
          <cell r="AW200"/>
          <cell r="AX200"/>
          <cell r="BA200"/>
          <cell r="BB200"/>
          <cell r="BC200"/>
          <cell r="BD200"/>
          <cell r="BE200"/>
          <cell r="BF200"/>
          <cell r="BG200"/>
          <cell r="BH200"/>
          <cell r="BI200"/>
          <cell r="BJ200"/>
          <cell r="BK200"/>
          <cell r="BL200"/>
          <cell r="BM200"/>
          <cell r="BN200"/>
          <cell r="BO200"/>
          <cell r="BP200"/>
          <cell r="BQ200"/>
          <cell r="BR200"/>
          <cell r="BS200"/>
          <cell r="BT200"/>
          <cell r="BU200"/>
          <cell r="BV200"/>
          <cell r="BW200"/>
          <cell r="BX200"/>
          <cell r="BY200"/>
          <cell r="BZ200"/>
          <cell r="CA200"/>
          <cell r="CB200"/>
          <cell r="CC200"/>
          <cell r="CD200"/>
          <cell r="CE200"/>
          <cell r="CF200"/>
          <cell r="CG200"/>
          <cell r="CH200"/>
          <cell r="CN200"/>
          <cell r="CO200"/>
          <cell r="CP200"/>
          <cell r="CQ200"/>
          <cell r="CS200"/>
          <cell r="CT200"/>
          <cell r="CU200"/>
          <cell r="CV200"/>
          <cell r="CW200"/>
          <cell r="EE200"/>
          <cell r="EF200"/>
          <cell r="EH200"/>
          <cell r="EI200"/>
          <cell r="EJ200"/>
          <cell r="EK200"/>
          <cell r="EL200"/>
          <cell r="EM200"/>
        </row>
        <row r="201">
          <cell r="A201"/>
          <cell r="B201"/>
          <cell r="C201"/>
          <cell r="D201"/>
          <cell r="E201"/>
          <cell r="F201"/>
          <cell r="G201"/>
          <cell r="H201"/>
          <cell r="I201"/>
          <cell r="J201"/>
          <cell r="K201"/>
          <cell r="L201"/>
          <cell r="M201"/>
          <cell r="N201"/>
          <cell r="O201"/>
          <cell r="P201"/>
          <cell r="Q201"/>
          <cell r="R201"/>
          <cell r="S201"/>
          <cell r="T201"/>
          <cell r="U201"/>
          <cell r="V201"/>
          <cell r="W201"/>
          <cell r="X201"/>
          <cell r="Y201"/>
          <cell r="Z201"/>
          <cell r="AA201"/>
          <cell r="AB201"/>
          <cell r="AC201"/>
          <cell r="AD201"/>
          <cell r="AE201"/>
          <cell r="AF201"/>
          <cell r="AG201"/>
          <cell r="AH201"/>
          <cell r="AI201"/>
          <cell r="AJ201"/>
          <cell r="AK201"/>
          <cell r="AL201"/>
          <cell r="AM201"/>
          <cell r="AN201"/>
          <cell r="AO201"/>
          <cell r="AP201"/>
          <cell r="AQ201"/>
          <cell r="AR201"/>
          <cell r="AS201"/>
          <cell r="AT201"/>
          <cell r="AV201"/>
          <cell r="AW201"/>
          <cell r="AX201"/>
          <cell r="BA201"/>
          <cell r="BB201"/>
          <cell r="BC201"/>
          <cell r="BD201"/>
          <cell r="BE201"/>
          <cell r="BF201"/>
          <cell r="BG201"/>
          <cell r="BH201"/>
          <cell r="BI201"/>
          <cell r="BJ201"/>
          <cell r="BK201"/>
          <cell r="BL201"/>
          <cell r="BM201"/>
          <cell r="BN201"/>
          <cell r="BO201"/>
          <cell r="BP201"/>
          <cell r="BQ201"/>
          <cell r="BR201"/>
          <cell r="BS201"/>
          <cell r="BT201"/>
          <cell r="BU201"/>
          <cell r="BV201"/>
          <cell r="BW201"/>
          <cell r="BX201"/>
          <cell r="BY201"/>
          <cell r="BZ201"/>
          <cell r="CA201"/>
          <cell r="CB201"/>
          <cell r="CC201"/>
          <cell r="CD201"/>
          <cell r="CE201"/>
          <cell r="CF201"/>
          <cell r="CG201"/>
          <cell r="CH201"/>
          <cell r="CN201"/>
          <cell r="CO201"/>
          <cell r="CP201"/>
          <cell r="CQ201"/>
          <cell r="CS201"/>
          <cell r="CT201"/>
          <cell r="CU201"/>
          <cell r="CV201"/>
          <cell r="CW201"/>
          <cell r="EE201"/>
          <cell r="EF201"/>
          <cell r="EH201"/>
          <cell r="EI201"/>
          <cell r="EJ201"/>
          <cell r="EK201"/>
          <cell r="EL201"/>
          <cell r="EM201"/>
        </row>
        <row r="202">
          <cell r="A202"/>
          <cell r="B202"/>
          <cell r="C202"/>
          <cell r="D202"/>
          <cell r="E202"/>
          <cell r="F202"/>
          <cell r="G202"/>
          <cell r="H202"/>
          <cell r="I202"/>
          <cell r="J202"/>
          <cell r="K202"/>
          <cell r="L202"/>
          <cell r="M202"/>
          <cell r="N202"/>
          <cell r="O202"/>
          <cell r="P202"/>
          <cell r="Q202"/>
          <cell r="R202"/>
          <cell r="S202"/>
          <cell r="T202"/>
          <cell r="U202"/>
          <cell r="V202"/>
          <cell r="W202"/>
          <cell r="X202"/>
          <cell r="Y202"/>
          <cell r="Z202"/>
          <cell r="AA202"/>
          <cell r="AB202"/>
          <cell r="AC202"/>
          <cell r="AD202"/>
          <cell r="AE202"/>
          <cell r="AF202"/>
          <cell r="AG202"/>
          <cell r="AH202"/>
          <cell r="AI202"/>
          <cell r="AJ202"/>
          <cell r="AK202"/>
          <cell r="AL202"/>
          <cell r="AM202"/>
          <cell r="AN202"/>
          <cell r="AO202"/>
          <cell r="AP202"/>
          <cell r="AQ202"/>
          <cell r="AR202"/>
          <cell r="AS202"/>
          <cell r="AT202"/>
          <cell r="AV202"/>
          <cell r="AW202"/>
          <cell r="AX202"/>
          <cell r="BA202"/>
          <cell r="BB202"/>
          <cell r="BC202"/>
          <cell r="BD202"/>
          <cell r="BE202"/>
          <cell r="BF202"/>
          <cell r="BG202"/>
          <cell r="BH202"/>
          <cell r="BI202"/>
          <cell r="BJ202"/>
          <cell r="BK202"/>
          <cell r="BL202"/>
          <cell r="BM202"/>
          <cell r="BN202"/>
          <cell r="BO202"/>
          <cell r="BP202"/>
          <cell r="BQ202"/>
          <cell r="BR202"/>
          <cell r="BS202"/>
          <cell r="BT202"/>
          <cell r="BU202"/>
          <cell r="BV202"/>
          <cell r="BW202"/>
          <cell r="BX202"/>
          <cell r="BY202"/>
          <cell r="BZ202"/>
          <cell r="CA202"/>
          <cell r="CB202"/>
          <cell r="CC202"/>
          <cell r="CD202"/>
          <cell r="CE202"/>
          <cell r="CF202"/>
          <cell r="CG202"/>
          <cell r="CH202"/>
          <cell r="CN202"/>
          <cell r="CO202"/>
          <cell r="CP202"/>
          <cell r="CQ202"/>
          <cell r="CS202"/>
          <cell r="CT202"/>
          <cell r="CU202"/>
          <cell r="CV202"/>
          <cell r="CW202"/>
          <cell r="EE202"/>
          <cell r="EF202"/>
          <cell r="EH202"/>
          <cell r="EI202"/>
          <cell r="EJ202"/>
          <cell r="EK202"/>
          <cell r="EL202"/>
          <cell r="EM202"/>
        </row>
        <row r="203">
          <cell r="A203"/>
          <cell r="B203"/>
          <cell r="C203"/>
          <cell r="D203"/>
          <cell r="E203"/>
          <cell r="F203"/>
          <cell r="G203"/>
          <cell r="H203"/>
          <cell r="I203"/>
          <cell r="J203"/>
          <cell r="K203"/>
          <cell r="L203"/>
          <cell r="M203"/>
          <cell r="N203"/>
          <cell r="O203"/>
          <cell r="P203"/>
          <cell r="Q203"/>
          <cell r="R203"/>
          <cell r="S203"/>
          <cell r="T203"/>
          <cell r="U203"/>
          <cell r="V203"/>
          <cell r="W203"/>
          <cell r="X203"/>
          <cell r="Y203"/>
          <cell r="Z203"/>
          <cell r="AA203"/>
          <cell r="AB203"/>
          <cell r="AC203"/>
          <cell r="AD203"/>
          <cell r="AE203"/>
          <cell r="AF203"/>
          <cell r="AG203"/>
          <cell r="AH203"/>
          <cell r="AI203"/>
          <cell r="AJ203"/>
          <cell r="AK203"/>
          <cell r="AL203"/>
          <cell r="AM203"/>
          <cell r="AN203"/>
          <cell r="AO203"/>
          <cell r="AP203"/>
          <cell r="AQ203"/>
          <cell r="AR203"/>
          <cell r="AS203"/>
          <cell r="AT203"/>
          <cell r="AV203"/>
          <cell r="AW203"/>
          <cell r="AX203"/>
          <cell r="BA203"/>
          <cell r="BB203"/>
          <cell r="BC203"/>
          <cell r="BD203"/>
          <cell r="BE203"/>
          <cell r="BF203"/>
          <cell r="BG203"/>
          <cell r="BH203"/>
          <cell r="BI203"/>
          <cell r="BJ203"/>
          <cell r="BK203"/>
          <cell r="BL203"/>
          <cell r="BM203"/>
          <cell r="BN203"/>
          <cell r="BO203"/>
          <cell r="BP203"/>
          <cell r="BQ203"/>
          <cell r="BR203"/>
          <cell r="BS203"/>
          <cell r="BT203"/>
          <cell r="BU203"/>
          <cell r="BV203"/>
          <cell r="BW203"/>
          <cell r="BX203"/>
          <cell r="BY203"/>
          <cell r="BZ203"/>
          <cell r="CA203"/>
          <cell r="CB203"/>
          <cell r="CC203"/>
          <cell r="CD203"/>
          <cell r="CE203"/>
          <cell r="CF203"/>
          <cell r="CG203"/>
          <cell r="CH203"/>
          <cell r="CN203"/>
          <cell r="CO203"/>
          <cell r="CP203"/>
          <cell r="CQ203"/>
          <cell r="CS203"/>
          <cell r="CT203"/>
          <cell r="CU203"/>
          <cell r="CV203"/>
          <cell r="CW203"/>
          <cell r="EE203"/>
          <cell r="EF203"/>
          <cell r="EH203"/>
          <cell r="EI203"/>
          <cell r="EJ203"/>
          <cell r="EK203"/>
          <cell r="EL203"/>
          <cell r="EM203"/>
        </row>
        <row r="204">
          <cell r="A204"/>
          <cell r="B204"/>
          <cell r="C204"/>
          <cell r="D204"/>
          <cell r="E204"/>
          <cell r="F204"/>
          <cell r="G204"/>
          <cell r="H204"/>
          <cell r="I204"/>
          <cell r="J204"/>
          <cell r="K204"/>
          <cell r="L204"/>
          <cell r="M204"/>
          <cell r="N204"/>
          <cell r="O204"/>
          <cell r="P204"/>
          <cell r="Q204"/>
          <cell r="R204"/>
          <cell r="S204"/>
          <cell r="T204"/>
          <cell r="U204"/>
          <cell r="V204"/>
          <cell r="W204"/>
          <cell r="X204"/>
          <cell r="Y204"/>
          <cell r="Z204"/>
          <cell r="AA204"/>
          <cell r="AB204"/>
          <cell r="AC204"/>
          <cell r="AD204"/>
          <cell r="AE204"/>
          <cell r="AF204"/>
          <cell r="AG204"/>
          <cell r="AH204"/>
          <cell r="AI204"/>
          <cell r="AJ204"/>
          <cell r="AK204"/>
          <cell r="AL204"/>
          <cell r="AM204"/>
          <cell r="AN204"/>
          <cell r="AO204"/>
          <cell r="AP204"/>
          <cell r="AQ204"/>
          <cell r="AR204"/>
          <cell r="AS204"/>
          <cell r="AT204"/>
          <cell r="AV204"/>
          <cell r="AW204"/>
          <cell r="AX204"/>
          <cell r="BA204"/>
          <cell r="BB204"/>
          <cell r="BC204"/>
          <cell r="BD204"/>
          <cell r="BE204"/>
          <cell r="BF204"/>
          <cell r="BG204"/>
          <cell r="BH204"/>
          <cell r="BI204"/>
          <cell r="BJ204"/>
          <cell r="BK204"/>
          <cell r="BL204"/>
          <cell r="BM204"/>
          <cell r="BN204"/>
          <cell r="BO204"/>
          <cell r="BP204"/>
          <cell r="BQ204"/>
          <cell r="BR204"/>
          <cell r="BS204"/>
          <cell r="BT204"/>
          <cell r="BU204"/>
          <cell r="BV204"/>
          <cell r="BW204"/>
          <cell r="BX204"/>
          <cell r="BY204"/>
          <cell r="BZ204"/>
          <cell r="CA204"/>
          <cell r="CB204"/>
          <cell r="CC204"/>
          <cell r="CD204"/>
          <cell r="CE204"/>
          <cell r="CF204"/>
          <cell r="CG204"/>
          <cell r="CH204"/>
          <cell r="CN204"/>
          <cell r="CO204"/>
          <cell r="CP204"/>
          <cell r="CQ204"/>
          <cell r="CS204"/>
          <cell r="CT204"/>
          <cell r="CU204"/>
          <cell r="CV204"/>
          <cell r="CW204"/>
          <cell r="EE204"/>
          <cell r="EF204"/>
          <cell r="EH204"/>
          <cell r="EI204"/>
          <cell r="EJ204"/>
          <cell r="EK204"/>
          <cell r="EL204"/>
          <cell r="EM204"/>
        </row>
        <row r="205">
          <cell r="A205"/>
          <cell r="B205"/>
          <cell r="C205"/>
          <cell r="D205"/>
          <cell r="E205"/>
          <cell r="F205"/>
          <cell r="G205"/>
          <cell r="H205"/>
          <cell r="I205"/>
          <cell r="J205"/>
          <cell r="K205"/>
          <cell r="L205"/>
          <cell r="M205"/>
          <cell r="N205"/>
          <cell r="O205"/>
          <cell r="P205"/>
          <cell r="Q205"/>
          <cell r="R205"/>
          <cell r="S205"/>
          <cell r="T205"/>
          <cell r="U205"/>
          <cell r="V205"/>
          <cell r="W205"/>
          <cell r="X205"/>
          <cell r="Y205"/>
          <cell r="Z205"/>
          <cell r="AA205"/>
          <cell r="AB205"/>
          <cell r="AC205"/>
          <cell r="AD205"/>
          <cell r="AE205"/>
          <cell r="AF205"/>
          <cell r="AG205"/>
          <cell r="AH205"/>
          <cell r="AI205"/>
          <cell r="AJ205"/>
          <cell r="AK205"/>
          <cell r="AL205"/>
          <cell r="AM205"/>
          <cell r="AN205"/>
          <cell r="AO205"/>
          <cell r="AP205"/>
          <cell r="AQ205"/>
          <cell r="AR205"/>
          <cell r="AS205"/>
          <cell r="AT205"/>
          <cell r="AV205"/>
          <cell r="AW205"/>
          <cell r="AX205"/>
          <cell r="BA205"/>
          <cell r="BB205"/>
          <cell r="BC205"/>
          <cell r="BD205"/>
          <cell r="BE205"/>
          <cell r="BF205"/>
          <cell r="BG205"/>
          <cell r="BH205"/>
          <cell r="BI205"/>
          <cell r="BJ205"/>
          <cell r="BK205"/>
          <cell r="BL205"/>
          <cell r="BM205"/>
          <cell r="BN205"/>
          <cell r="BO205"/>
          <cell r="BP205"/>
          <cell r="BQ205"/>
          <cell r="BR205"/>
          <cell r="BS205"/>
          <cell r="BT205"/>
          <cell r="BU205"/>
          <cell r="BV205"/>
          <cell r="BW205"/>
          <cell r="BX205"/>
          <cell r="BY205"/>
          <cell r="BZ205"/>
          <cell r="CA205"/>
          <cell r="CB205"/>
          <cell r="CC205"/>
          <cell r="CD205"/>
          <cell r="CE205"/>
          <cell r="CF205"/>
          <cell r="CG205"/>
          <cell r="CH205"/>
          <cell r="CN205"/>
          <cell r="CO205"/>
          <cell r="CP205"/>
          <cell r="CQ205"/>
          <cell r="CS205"/>
          <cell r="CT205"/>
          <cell r="CU205"/>
          <cell r="CV205"/>
          <cell r="CW205"/>
          <cell r="EE205"/>
          <cell r="EF205"/>
          <cell r="EH205"/>
          <cell r="EI205"/>
          <cell r="EJ205"/>
          <cell r="EK205"/>
          <cell r="EL205"/>
          <cell r="EM205"/>
        </row>
        <row r="206">
          <cell r="A206"/>
          <cell r="B206"/>
          <cell r="C206"/>
          <cell r="D206"/>
          <cell r="E206"/>
          <cell r="F206"/>
          <cell r="G206"/>
          <cell r="H206"/>
          <cell r="I206"/>
          <cell r="J206"/>
          <cell r="K206"/>
          <cell r="L206"/>
          <cell r="M206"/>
          <cell r="N206"/>
          <cell r="O206"/>
          <cell r="P206"/>
          <cell r="Q206"/>
          <cell r="R206"/>
          <cell r="S206"/>
          <cell r="T206"/>
          <cell r="U206"/>
          <cell r="V206"/>
          <cell r="W206"/>
          <cell r="X206"/>
          <cell r="Y206"/>
          <cell r="Z206"/>
          <cell r="AA206"/>
          <cell r="AB206"/>
          <cell r="AC206"/>
          <cell r="AD206"/>
          <cell r="AE206"/>
          <cell r="AF206"/>
          <cell r="AG206"/>
          <cell r="AH206"/>
          <cell r="AI206"/>
          <cell r="AJ206"/>
          <cell r="AK206"/>
          <cell r="AL206"/>
          <cell r="AM206"/>
          <cell r="AN206"/>
          <cell r="AO206"/>
          <cell r="AP206"/>
          <cell r="AQ206"/>
          <cell r="AR206"/>
          <cell r="AS206"/>
          <cell r="AT206"/>
          <cell r="AV206"/>
          <cell r="AW206"/>
          <cell r="AX206"/>
          <cell r="BA206"/>
          <cell r="BB206"/>
          <cell r="BC206"/>
          <cell r="BD206"/>
          <cell r="BE206"/>
          <cell r="BF206"/>
          <cell r="BG206"/>
          <cell r="BH206"/>
          <cell r="BI206"/>
          <cell r="BJ206"/>
          <cell r="BK206"/>
          <cell r="BL206"/>
          <cell r="BM206"/>
          <cell r="BN206"/>
          <cell r="BO206"/>
          <cell r="BP206"/>
          <cell r="BQ206"/>
          <cell r="BR206"/>
          <cell r="BS206"/>
          <cell r="BT206"/>
          <cell r="BU206"/>
          <cell r="BV206"/>
          <cell r="BW206"/>
          <cell r="BX206"/>
          <cell r="BY206"/>
          <cell r="BZ206"/>
          <cell r="CA206"/>
          <cell r="CB206"/>
          <cell r="CC206"/>
          <cell r="CD206"/>
          <cell r="CE206"/>
          <cell r="CF206"/>
          <cell r="CG206"/>
          <cell r="CH206"/>
          <cell r="CN206"/>
          <cell r="CO206"/>
          <cell r="CP206"/>
          <cell r="CQ206"/>
          <cell r="CS206"/>
          <cell r="CT206"/>
          <cell r="CU206"/>
          <cell r="CV206"/>
          <cell r="CW206"/>
          <cell r="EE206"/>
          <cell r="EF206"/>
          <cell r="EH206"/>
          <cell r="EI206"/>
          <cell r="EJ206"/>
          <cell r="EK206"/>
          <cell r="EL206"/>
          <cell r="EM206"/>
        </row>
        <row r="207">
          <cell r="A207"/>
          <cell r="B207"/>
          <cell r="C207"/>
          <cell r="D207"/>
          <cell r="E207"/>
          <cell r="F207"/>
          <cell r="G207"/>
          <cell r="H207"/>
          <cell r="I207"/>
          <cell r="J207"/>
          <cell r="K207"/>
          <cell r="L207"/>
          <cell r="M207"/>
          <cell r="N207"/>
          <cell r="O207"/>
          <cell r="P207"/>
          <cell r="Q207"/>
          <cell r="R207"/>
          <cell r="S207"/>
          <cell r="T207"/>
          <cell r="U207"/>
          <cell r="V207"/>
          <cell r="W207"/>
          <cell r="X207"/>
          <cell r="Y207"/>
          <cell r="Z207"/>
          <cell r="AA207"/>
          <cell r="AB207"/>
          <cell r="AC207"/>
          <cell r="AD207"/>
          <cell r="AE207"/>
          <cell r="AF207"/>
          <cell r="AG207"/>
          <cell r="AH207"/>
          <cell r="AI207"/>
          <cell r="AJ207"/>
          <cell r="AK207"/>
          <cell r="AL207"/>
          <cell r="AM207"/>
          <cell r="AN207"/>
          <cell r="AO207"/>
          <cell r="AP207"/>
          <cell r="AQ207"/>
          <cell r="AR207"/>
          <cell r="AS207"/>
          <cell r="AT207"/>
          <cell r="AV207"/>
          <cell r="AW207"/>
          <cell r="AX207"/>
          <cell r="BA207"/>
          <cell r="BB207"/>
          <cell r="BC207"/>
          <cell r="BD207"/>
          <cell r="BE207"/>
          <cell r="BF207"/>
          <cell r="BG207"/>
          <cell r="BH207"/>
          <cell r="BI207"/>
          <cell r="BJ207"/>
          <cell r="BK207"/>
          <cell r="BL207"/>
          <cell r="BM207"/>
          <cell r="BN207"/>
          <cell r="BO207"/>
          <cell r="BP207"/>
          <cell r="BQ207"/>
          <cell r="BR207"/>
          <cell r="BS207"/>
          <cell r="BT207"/>
          <cell r="BU207"/>
          <cell r="BV207"/>
          <cell r="BW207"/>
          <cell r="BX207"/>
          <cell r="BY207"/>
          <cell r="BZ207"/>
          <cell r="CA207"/>
          <cell r="CB207"/>
          <cell r="CC207"/>
          <cell r="CD207"/>
          <cell r="CE207"/>
          <cell r="CF207"/>
          <cell r="CG207"/>
          <cell r="CH207"/>
          <cell r="CN207"/>
          <cell r="CO207"/>
          <cell r="CP207"/>
          <cell r="CQ207"/>
          <cell r="CS207"/>
          <cell r="CT207"/>
          <cell r="CU207"/>
          <cell r="CV207"/>
          <cell r="CW207"/>
          <cell r="EE207"/>
          <cell r="EF207"/>
          <cell r="EH207"/>
          <cell r="EI207"/>
          <cell r="EJ207"/>
          <cell r="EK207"/>
          <cell r="EL207"/>
          <cell r="EM207"/>
        </row>
        <row r="208">
          <cell r="A208"/>
          <cell r="B208"/>
          <cell r="C208"/>
          <cell r="D208"/>
          <cell r="E208"/>
          <cell r="F208"/>
          <cell r="G208"/>
          <cell r="H208"/>
          <cell r="I208"/>
          <cell r="J208"/>
          <cell r="K208"/>
          <cell r="L208"/>
          <cell r="M208"/>
          <cell r="N208"/>
          <cell r="O208"/>
          <cell r="P208"/>
          <cell r="Q208"/>
          <cell r="R208"/>
          <cell r="S208"/>
          <cell r="T208"/>
          <cell r="U208"/>
          <cell r="V208"/>
          <cell r="W208"/>
          <cell r="X208"/>
          <cell r="Y208"/>
          <cell r="Z208"/>
          <cell r="AA208"/>
          <cell r="AB208"/>
          <cell r="AC208"/>
          <cell r="AD208"/>
          <cell r="AE208"/>
          <cell r="AF208"/>
          <cell r="AG208"/>
          <cell r="AH208"/>
          <cell r="AI208"/>
          <cell r="AJ208"/>
          <cell r="AK208"/>
          <cell r="AL208"/>
          <cell r="AM208"/>
          <cell r="AN208"/>
          <cell r="AO208"/>
          <cell r="AP208"/>
          <cell r="AQ208"/>
          <cell r="AR208"/>
          <cell r="AS208"/>
          <cell r="AT208"/>
          <cell r="AV208"/>
          <cell r="AW208"/>
          <cell r="AX208"/>
          <cell r="BA208"/>
          <cell r="BB208"/>
          <cell r="BC208"/>
          <cell r="BD208"/>
          <cell r="BE208"/>
          <cell r="BF208"/>
          <cell r="BG208"/>
          <cell r="BH208"/>
          <cell r="BI208"/>
          <cell r="BJ208"/>
          <cell r="BK208"/>
          <cell r="BL208"/>
          <cell r="BM208"/>
          <cell r="BN208"/>
          <cell r="BO208"/>
          <cell r="BP208"/>
          <cell r="BQ208"/>
          <cell r="BR208"/>
          <cell r="BS208"/>
          <cell r="BT208"/>
          <cell r="BU208"/>
          <cell r="BV208"/>
          <cell r="BW208"/>
          <cell r="BX208"/>
          <cell r="BY208"/>
          <cell r="BZ208"/>
          <cell r="CA208"/>
          <cell r="CB208"/>
          <cell r="CC208"/>
          <cell r="CD208"/>
          <cell r="CE208"/>
          <cell r="CF208"/>
          <cell r="CG208"/>
          <cell r="CH208"/>
          <cell r="CN208"/>
          <cell r="CO208"/>
          <cell r="CP208"/>
          <cell r="CQ208"/>
          <cell r="CS208"/>
          <cell r="CT208"/>
          <cell r="CU208"/>
          <cell r="CV208"/>
          <cell r="CW208"/>
          <cell r="EE208"/>
          <cell r="EF208"/>
          <cell r="EH208"/>
          <cell r="EI208"/>
          <cell r="EJ208"/>
          <cell r="EK208"/>
          <cell r="EL208"/>
          <cell r="EM208"/>
        </row>
        <row r="209">
          <cell r="A209"/>
          <cell r="B209"/>
          <cell r="C209"/>
          <cell r="D209"/>
          <cell r="E209"/>
          <cell r="F209"/>
          <cell r="G209"/>
          <cell r="H209"/>
          <cell r="I209"/>
          <cell r="J209"/>
          <cell r="K209"/>
          <cell r="L209"/>
          <cell r="M209"/>
          <cell r="N209"/>
          <cell r="O209"/>
          <cell r="P209"/>
          <cell r="Q209"/>
          <cell r="R209"/>
          <cell r="S209"/>
          <cell r="T209"/>
          <cell r="U209"/>
          <cell r="V209"/>
          <cell r="W209"/>
          <cell r="X209"/>
          <cell r="Y209"/>
          <cell r="Z209"/>
          <cell r="AA209"/>
          <cell r="AB209"/>
          <cell r="AC209"/>
          <cell r="AD209"/>
          <cell r="AE209"/>
          <cell r="AF209"/>
          <cell r="AG209"/>
          <cell r="AH209"/>
          <cell r="AI209"/>
          <cell r="AJ209"/>
          <cell r="AK209"/>
          <cell r="AL209"/>
          <cell r="AM209"/>
          <cell r="AN209"/>
          <cell r="AO209"/>
          <cell r="AP209"/>
          <cell r="AQ209"/>
          <cell r="AR209"/>
          <cell r="AS209"/>
          <cell r="AT209"/>
          <cell r="AV209"/>
          <cell r="AW209"/>
          <cell r="AX209"/>
          <cell r="BA209"/>
          <cell r="BB209"/>
          <cell r="BC209"/>
          <cell r="BD209"/>
          <cell r="BE209"/>
          <cell r="BF209"/>
          <cell r="BG209"/>
          <cell r="BH209"/>
          <cell r="BI209"/>
          <cell r="BJ209"/>
          <cell r="BK209"/>
          <cell r="BL209"/>
          <cell r="BM209"/>
          <cell r="BN209"/>
          <cell r="BO209"/>
          <cell r="BP209"/>
          <cell r="BQ209"/>
          <cell r="BR209"/>
          <cell r="BS209"/>
          <cell r="BT209"/>
          <cell r="BU209"/>
          <cell r="BV209"/>
          <cell r="BW209"/>
          <cell r="BX209"/>
          <cell r="BY209"/>
          <cell r="BZ209"/>
          <cell r="CA209"/>
          <cell r="CB209"/>
          <cell r="CC209"/>
          <cell r="CD209"/>
          <cell r="CE209"/>
          <cell r="CF209"/>
          <cell r="CG209"/>
          <cell r="CH209"/>
          <cell r="CN209"/>
          <cell r="CO209"/>
          <cell r="CP209"/>
          <cell r="CQ209"/>
          <cell r="CS209"/>
          <cell r="CT209"/>
          <cell r="CU209"/>
          <cell r="CV209"/>
          <cell r="CW209"/>
          <cell r="EE209"/>
          <cell r="EF209"/>
          <cell r="EH209"/>
          <cell r="EI209"/>
          <cell r="EJ209"/>
          <cell r="EK209"/>
          <cell r="EL209"/>
          <cell r="EM209"/>
        </row>
        <row r="210">
          <cell r="A210"/>
          <cell r="B210"/>
          <cell r="C210"/>
          <cell r="D210"/>
          <cell r="E210"/>
          <cell r="F210"/>
          <cell r="G210"/>
          <cell r="H210"/>
          <cell r="I210"/>
          <cell r="J210"/>
          <cell r="K210"/>
          <cell r="L210"/>
          <cell r="M210"/>
          <cell r="N210"/>
          <cell r="O210"/>
          <cell r="P210"/>
          <cell r="Q210"/>
          <cell r="R210"/>
          <cell r="S210"/>
          <cell r="T210"/>
          <cell r="U210"/>
          <cell r="V210"/>
          <cell r="W210"/>
          <cell r="X210"/>
          <cell r="Y210"/>
          <cell r="Z210"/>
          <cell r="AA210"/>
          <cell r="AB210"/>
          <cell r="AC210"/>
          <cell r="AD210"/>
          <cell r="AE210"/>
          <cell r="AF210"/>
          <cell r="AG210"/>
          <cell r="AH210"/>
          <cell r="AI210"/>
          <cell r="AJ210"/>
          <cell r="AK210"/>
          <cell r="AL210"/>
          <cell r="AM210"/>
          <cell r="AN210"/>
          <cell r="AO210"/>
          <cell r="AP210"/>
          <cell r="AQ210"/>
          <cell r="AR210"/>
          <cell r="AS210"/>
          <cell r="AT210"/>
          <cell r="AV210"/>
          <cell r="AW210"/>
          <cell r="AX210"/>
          <cell r="BA210"/>
          <cell r="BB210"/>
          <cell r="BC210"/>
          <cell r="BD210"/>
          <cell r="BE210"/>
          <cell r="BF210"/>
          <cell r="BG210"/>
          <cell r="BH210"/>
          <cell r="BI210"/>
          <cell r="BJ210"/>
          <cell r="BK210"/>
          <cell r="BL210"/>
          <cell r="BM210"/>
          <cell r="BN210"/>
          <cell r="BO210"/>
          <cell r="BP210"/>
          <cell r="BQ210"/>
          <cell r="BR210"/>
          <cell r="BS210"/>
          <cell r="BT210"/>
          <cell r="BU210"/>
          <cell r="BV210"/>
          <cell r="BW210"/>
          <cell r="BX210"/>
          <cell r="BY210"/>
          <cell r="BZ210"/>
          <cell r="CA210"/>
          <cell r="CB210"/>
          <cell r="CC210"/>
          <cell r="CD210"/>
          <cell r="CE210"/>
          <cell r="CF210"/>
          <cell r="CG210"/>
          <cell r="CH210"/>
          <cell r="CN210"/>
          <cell r="CO210"/>
          <cell r="CP210"/>
          <cell r="CQ210"/>
          <cell r="CS210"/>
          <cell r="CT210"/>
          <cell r="CU210"/>
          <cell r="CV210"/>
          <cell r="CW210"/>
          <cell r="EE210"/>
          <cell r="EF210"/>
          <cell r="EH210"/>
          <cell r="EI210"/>
          <cell r="EJ210"/>
          <cell r="EK210"/>
          <cell r="EL210"/>
          <cell r="EM210"/>
        </row>
        <row r="211">
          <cell r="A211"/>
          <cell r="B211"/>
          <cell r="C211"/>
          <cell r="D211"/>
          <cell r="E211"/>
          <cell r="F211"/>
          <cell r="G211"/>
          <cell r="H211"/>
          <cell r="I211"/>
          <cell r="J211"/>
          <cell r="K211"/>
          <cell r="L211"/>
          <cell r="M211"/>
          <cell r="N211"/>
          <cell r="O211"/>
          <cell r="P211"/>
          <cell r="Q211"/>
          <cell r="R211"/>
          <cell r="S211"/>
          <cell r="T211"/>
          <cell r="U211"/>
          <cell r="V211"/>
          <cell r="W211"/>
          <cell r="X211"/>
          <cell r="Y211"/>
          <cell r="Z211"/>
          <cell r="AA211"/>
          <cell r="AB211"/>
          <cell r="AC211"/>
          <cell r="AD211"/>
          <cell r="AE211"/>
          <cell r="AF211"/>
          <cell r="AG211"/>
          <cell r="AH211"/>
          <cell r="AI211"/>
          <cell r="AJ211"/>
          <cell r="AK211"/>
          <cell r="AL211"/>
          <cell r="AM211"/>
          <cell r="AN211"/>
          <cell r="AO211"/>
          <cell r="AP211"/>
          <cell r="AQ211"/>
          <cell r="AR211"/>
          <cell r="AS211"/>
          <cell r="AT211"/>
          <cell r="AV211"/>
          <cell r="AW211"/>
          <cell r="AX211"/>
          <cell r="BA211"/>
          <cell r="BB211"/>
          <cell r="BC211"/>
          <cell r="BD211"/>
          <cell r="BE211"/>
          <cell r="BF211"/>
          <cell r="BG211"/>
          <cell r="BH211"/>
          <cell r="BI211"/>
          <cell r="BJ211"/>
          <cell r="BK211"/>
          <cell r="BL211"/>
          <cell r="BM211"/>
          <cell r="BN211"/>
          <cell r="BO211"/>
          <cell r="BP211"/>
          <cell r="BQ211"/>
          <cell r="BR211"/>
          <cell r="BS211"/>
          <cell r="BT211"/>
          <cell r="BU211"/>
          <cell r="BV211"/>
          <cell r="BW211"/>
          <cell r="BX211"/>
          <cell r="BY211"/>
          <cell r="BZ211"/>
          <cell r="CA211"/>
          <cell r="CB211"/>
          <cell r="CC211"/>
          <cell r="CD211"/>
          <cell r="CE211"/>
          <cell r="CF211"/>
          <cell r="CG211"/>
          <cell r="CH211"/>
          <cell r="CN211"/>
          <cell r="CO211"/>
          <cell r="CP211"/>
          <cell r="CQ211"/>
          <cell r="CS211"/>
          <cell r="CT211"/>
          <cell r="CU211"/>
          <cell r="CV211"/>
          <cell r="CW211"/>
          <cell r="EE211"/>
          <cell r="EF211"/>
          <cell r="EH211"/>
          <cell r="EI211"/>
          <cell r="EJ211"/>
          <cell r="EK211"/>
          <cell r="EL211"/>
          <cell r="EM211"/>
        </row>
        <row r="212">
          <cell r="A212"/>
          <cell r="B212"/>
          <cell r="C212"/>
          <cell r="D212"/>
          <cell r="E212"/>
          <cell r="F212"/>
          <cell r="G212"/>
          <cell r="H212"/>
          <cell r="I212"/>
          <cell r="J212"/>
          <cell r="K212"/>
          <cell r="L212"/>
          <cell r="M212"/>
          <cell r="N212"/>
          <cell r="O212"/>
          <cell r="P212"/>
          <cell r="Q212"/>
          <cell r="R212"/>
          <cell r="S212"/>
          <cell r="T212"/>
          <cell r="U212"/>
          <cell r="V212"/>
          <cell r="W212"/>
          <cell r="X212"/>
          <cell r="Y212"/>
          <cell r="Z212"/>
          <cell r="AA212"/>
          <cell r="AB212"/>
          <cell r="AC212"/>
          <cell r="AD212"/>
          <cell r="AE212"/>
          <cell r="AF212"/>
          <cell r="AG212"/>
          <cell r="AH212"/>
          <cell r="AI212"/>
          <cell r="AJ212"/>
          <cell r="AK212"/>
          <cell r="AL212"/>
          <cell r="AM212"/>
          <cell r="AN212"/>
          <cell r="AO212"/>
          <cell r="AP212"/>
          <cell r="AQ212"/>
          <cell r="AR212"/>
          <cell r="AS212"/>
          <cell r="AT212"/>
          <cell r="AV212"/>
          <cell r="AW212"/>
          <cell r="AX212"/>
          <cell r="BA212"/>
          <cell r="BB212"/>
          <cell r="BC212"/>
          <cell r="BD212"/>
          <cell r="BE212"/>
          <cell r="BF212"/>
          <cell r="BG212"/>
          <cell r="BH212"/>
          <cell r="BI212"/>
          <cell r="BJ212"/>
          <cell r="BK212"/>
          <cell r="BL212"/>
          <cell r="BM212"/>
          <cell r="BN212"/>
          <cell r="BO212"/>
          <cell r="BP212"/>
          <cell r="BQ212"/>
          <cell r="BR212"/>
          <cell r="BS212"/>
          <cell r="BT212"/>
          <cell r="BU212"/>
          <cell r="BV212"/>
          <cell r="BW212"/>
          <cell r="BX212"/>
          <cell r="BY212"/>
          <cell r="BZ212"/>
          <cell r="CA212"/>
          <cell r="CB212"/>
          <cell r="CC212"/>
          <cell r="CD212"/>
          <cell r="CE212"/>
          <cell r="CF212"/>
          <cell r="CG212"/>
          <cell r="CH212"/>
          <cell r="CN212"/>
          <cell r="CO212"/>
          <cell r="CP212"/>
          <cell r="CQ212"/>
          <cell r="CS212"/>
          <cell r="CT212"/>
          <cell r="CU212"/>
          <cell r="CV212"/>
          <cell r="CW212"/>
          <cell r="EE212"/>
          <cell r="EF212"/>
          <cell r="EH212"/>
          <cell r="EI212"/>
          <cell r="EJ212"/>
          <cell r="EK212"/>
          <cell r="EL212"/>
          <cell r="EM212"/>
        </row>
        <row r="213">
          <cell r="A213"/>
          <cell r="B213"/>
          <cell r="C213"/>
          <cell r="D213"/>
          <cell r="E213"/>
          <cell r="F213"/>
          <cell r="G213"/>
          <cell r="H213"/>
          <cell r="I213"/>
          <cell r="J213"/>
          <cell r="K213"/>
          <cell r="L213"/>
          <cell r="M213"/>
          <cell r="N213"/>
          <cell r="O213"/>
          <cell r="P213"/>
          <cell r="Q213"/>
          <cell r="R213"/>
          <cell r="S213"/>
          <cell r="T213"/>
          <cell r="U213"/>
          <cell r="V213"/>
          <cell r="W213"/>
          <cell r="X213"/>
          <cell r="Y213"/>
          <cell r="Z213"/>
          <cell r="AA213"/>
          <cell r="AB213"/>
          <cell r="AC213"/>
          <cell r="AD213"/>
          <cell r="AE213"/>
          <cell r="AF213"/>
          <cell r="AG213"/>
          <cell r="AH213"/>
          <cell r="AI213"/>
          <cell r="AJ213"/>
          <cell r="AK213"/>
          <cell r="AL213"/>
          <cell r="AM213"/>
          <cell r="AN213"/>
          <cell r="AO213"/>
          <cell r="AP213"/>
          <cell r="AQ213"/>
          <cell r="AR213"/>
          <cell r="AS213"/>
          <cell r="AT213"/>
          <cell r="AV213"/>
          <cell r="AW213"/>
          <cell r="AX213"/>
          <cell r="BA213"/>
          <cell r="BB213"/>
          <cell r="BC213"/>
          <cell r="BD213"/>
          <cell r="BE213"/>
          <cell r="BF213"/>
          <cell r="BG213"/>
          <cell r="BH213"/>
          <cell r="BI213"/>
          <cell r="BJ213"/>
          <cell r="BK213"/>
          <cell r="BL213"/>
          <cell r="BM213"/>
          <cell r="BN213"/>
          <cell r="BO213"/>
          <cell r="BP213"/>
          <cell r="BQ213"/>
          <cell r="BR213"/>
          <cell r="BS213"/>
          <cell r="BT213"/>
          <cell r="BU213"/>
          <cell r="BV213"/>
          <cell r="BW213"/>
          <cell r="BX213"/>
          <cell r="BY213"/>
          <cell r="BZ213"/>
          <cell r="CA213"/>
          <cell r="CB213"/>
          <cell r="CC213"/>
          <cell r="CD213"/>
          <cell r="CE213"/>
          <cell r="CF213"/>
          <cell r="CG213"/>
          <cell r="CH213"/>
          <cell r="CN213"/>
          <cell r="CO213"/>
          <cell r="CP213"/>
          <cell r="CQ213"/>
          <cell r="CS213"/>
          <cell r="CT213"/>
          <cell r="CU213"/>
          <cell r="CV213"/>
          <cell r="CW213"/>
          <cell r="EE213"/>
          <cell r="EF213"/>
          <cell r="EH213"/>
          <cell r="EI213"/>
          <cell r="EJ213"/>
          <cell r="EK213"/>
          <cell r="EL213"/>
          <cell r="EM213"/>
        </row>
        <row r="214">
          <cell r="A214"/>
          <cell r="B214"/>
          <cell r="C214"/>
          <cell r="D214"/>
          <cell r="E214"/>
          <cell r="F214"/>
          <cell r="G214"/>
          <cell r="H214"/>
          <cell r="I214"/>
          <cell r="J214"/>
          <cell r="K214"/>
          <cell r="L214"/>
          <cell r="M214"/>
          <cell r="N214"/>
          <cell r="O214"/>
          <cell r="P214"/>
          <cell r="Q214"/>
          <cell r="R214"/>
          <cell r="S214"/>
          <cell r="T214"/>
          <cell r="U214"/>
          <cell r="V214"/>
          <cell r="W214"/>
          <cell r="X214"/>
          <cell r="Y214"/>
          <cell r="Z214"/>
          <cell r="AA214"/>
          <cell r="AB214"/>
          <cell r="AC214"/>
          <cell r="AD214"/>
          <cell r="AE214"/>
          <cell r="AF214"/>
          <cell r="AG214"/>
          <cell r="AH214"/>
          <cell r="AI214"/>
          <cell r="AJ214"/>
          <cell r="AK214"/>
          <cell r="AL214"/>
          <cell r="AM214"/>
          <cell r="AN214"/>
          <cell r="AO214"/>
          <cell r="AP214"/>
          <cell r="AQ214"/>
          <cell r="AR214"/>
          <cell r="AS214"/>
          <cell r="AT214"/>
          <cell r="AV214"/>
          <cell r="AW214"/>
          <cell r="AX214"/>
          <cell r="BA214"/>
          <cell r="BB214"/>
          <cell r="BC214"/>
          <cell r="BD214"/>
          <cell r="BE214"/>
          <cell r="BF214"/>
          <cell r="BG214"/>
          <cell r="BH214"/>
          <cell r="BI214"/>
          <cell r="BJ214"/>
          <cell r="BK214"/>
          <cell r="BL214"/>
          <cell r="BM214"/>
          <cell r="BN214"/>
          <cell r="BO214"/>
          <cell r="BP214"/>
          <cell r="BQ214"/>
          <cell r="BR214"/>
          <cell r="BS214"/>
          <cell r="BT214"/>
          <cell r="BU214"/>
          <cell r="BV214"/>
          <cell r="BW214"/>
          <cell r="BX214"/>
          <cell r="BY214"/>
          <cell r="BZ214"/>
          <cell r="CA214"/>
          <cell r="CB214"/>
          <cell r="CC214"/>
          <cell r="CD214"/>
          <cell r="CE214"/>
          <cell r="CF214"/>
          <cell r="CG214"/>
          <cell r="CH214"/>
          <cell r="CN214"/>
          <cell r="CO214"/>
          <cell r="CP214"/>
          <cell r="CQ214"/>
          <cell r="CS214"/>
          <cell r="CT214"/>
          <cell r="CU214"/>
          <cell r="CV214"/>
          <cell r="CW214"/>
          <cell r="EE214"/>
          <cell r="EF214"/>
          <cell r="EH214"/>
          <cell r="EI214"/>
          <cell r="EJ214"/>
          <cell r="EK214"/>
          <cell r="EL214"/>
          <cell r="EM214"/>
        </row>
        <row r="215">
          <cell r="A215"/>
          <cell r="B215"/>
          <cell r="C215"/>
          <cell r="D215"/>
          <cell r="E215"/>
          <cell r="F215"/>
          <cell r="G215"/>
          <cell r="H215"/>
          <cell r="I215"/>
          <cell r="J215"/>
          <cell r="K215"/>
          <cell r="L215"/>
          <cell r="M215"/>
          <cell r="N215"/>
          <cell r="O215"/>
          <cell r="P215"/>
          <cell r="Q215"/>
          <cell r="R215"/>
          <cell r="S215"/>
          <cell r="T215"/>
          <cell r="U215"/>
          <cell r="V215"/>
          <cell r="W215"/>
          <cell r="X215"/>
          <cell r="Y215"/>
          <cell r="Z215"/>
          <cell r="AA215"/>
          <cell r="AB215"/>
          <cell r="AC215"/>
          <cell r="AD215"/>
          <cell r="AE215"/>
          <cell r="AF215"/>
          <cell r="AG215"/>
          <cell r="AH215"/>
          <cell r="AI215"/>
          <cell r="AJ215"/>
          <cell r="AK215"/>
          <cell r="AL215"/>
          <cell r="AM215"/>
          <cell r="AN215"/>
          <cell r="AO215"/>
          <cell r="AP215"/>
          <cell r="AQ215"/>
          <cell r="AR215"/>
          <cell r="AS215"/>
          <cell r="AT215"/>
          <cell r="AV215"/>
          <cell r="AW215"/>
          <cell r="AX215"/>
          <cell r="BA215"/>
          <cell r="BB215"/>
          <cell r="BC215"/>
          <cell r="BD215"/>
          <cell r="BE215"/>
          <cell r="BF215"/>
          <cell r="BG215"/>
          <cell r="BH215"/>
          <cell r="BI215"/>
          <cell r="BJ215"/>
          <cell r="BK215"/>
          <cell r="BL215"/>
          <cell r="BM215"/>
          <cell r="BN215"/>
          <cell r="BO215"/>
          <cell r="BP215"/>
          <cell r="BQ215"/>
          <cell r="BR215"/>
          <cell r="BS215"/>
          <cell r="BT215"/>
          <cell r="BU215"/>
          <cell r="BV215"/>
          <cell r="BW215"/>
          <cell r="BX215"/>
          <cell r="BY215"/>
          <cell r="BZ215"/>
          <cell r="CA215"/>
          <cell r="CB215"/>
          <cell r="CC215"/>
          <cell r="CD215"/>
          <cell r="CE215"/>
          <cell r="CF215"/>
          <cell r="CG215"/>
          <cell r="CH215"/>
          <cell r="CN215"/>
          <cell r="CO215"/>
          <cell r="CP215"/>
          <cell r="CQ215"/>
          <cell r="CS215"/>
          <cell r="CT215"/>
          <cell r="CU215"/>
          <cell r="CV215"/>
          <cell r="CW215"/>
          <cell r="EE215"/>
          <cell r="EF215"/>
          <cell r="EH215"/>
          <cell r="EI215"/>
          <cell r="EJ215"/>
          <cell r="EK215"/>
          <cell r="EL215"/>
          <cell r="EM215"/>
        </row>
        <row r="216">
          <cell r="A216"/>
          <cell r="B216"/>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cell r="AF216"/>
          <cell r="AG216"/>
          <cell r="AH216"/>
          <cell r="AI216"/>
          <cell r="AJ216"/>
          <cell r="AK216"/>
          <cell r="AL216"/>
          <cell r="AM216"/>
          <cell r="AN216"/>
          <cell r="AO216"/>
          <cell r="AP216"/>
          <cell r="AQ216"/>
          <cell r="AR216"/>
          <cell r="AS216"/>
          <cell r="AT216"/>
          <cell r="AV216"/>
          <cell r="AW216"/>
          <cell r="AX216"/>
          <cell r="BA216"/>
          <cell r="BB216"/>
          <cell r="BC216"/>
          <cell r="BD216"/>
          <cell r="BE216"/>
          <cell r="BF216"/>
          <cell r="BG216"/>
          <cell r="BH216"/>
          <cell r="BI216"/>
          <cell r="BJ216"/>
          <cell r="BK216"/>
          <cell r="BL216"/>
          <cell r="BM216"/>
          <cell r="BN216"/>
          <cell r="BO216"/>
          <cell r="BP216"/>
          <cell r="BQ216"/>
          <cell r="BR216"/>
          <cell r="BS216"/>
          <cell r="BT216"/>
          <cell r="BU216"/>
          <cell r="BV216"/>
          <cell r="BW216"/>
          <cell r="BX216"/>
          <cell r="BY216"/>
          <cell r="BZ216"/>
          <cell r="CA216"/>
          <cell r="CB216"/>
          <cell r="CC216"/>
          <cell r="CD216"/>
          <cell r="CE216"/>
          <cell r="CF216"/>
          <cell r="CG216"/>
          <cell r="CH216"/>
          <cell r="CN216"/>
          <cell r="CO216"/>
          <cell r="CP216"/>
          <cell r="CQ216"/>
          <cell r="CS216"/>
          <cell r="CT216"/>
          <cell r="CU216"/>
          <cell r="CV216"/>
          <cell r="CW216"/>
          <cell r="EE216"/>
          <cell r="EF216"/>
          <cell r="EH216"/>
          <cell r="EI216"/>
          <cell r="EJ216"/>
          <cell r="EK216"/>
          <cell r="EL216"/>
          <cell r="EM216"/>
        </row>
        <row r="217">
          <cell r="A217"/>
          <cell r="B217"/>
          <cell r="C217"/>
          <cell r="D217"/>
          <cell r="E217"/>
          <cell r="F217"/>
          <cell r="G217"/>
          <cell r="H217"/>
          <cell r="I217"/>
          <cell r="J217"/>
          <cell r="K217"/>
          <cell r="L217"/>
          <cell r="M217"/>
          <cell r="N217"/>
          <cell r="O217"/>
          <cell r="P217"/>
          <cell r="Q217"/>
          <cell r="R217"/>
          <cell r="S217"/>
          <cell r="T217"/>
          <cell r="U217"/>
          <cell r="V217"/>
          <cell r="W217"/>
          <cell r="X217"/>
          <cell r="Y217"/>
          <cell r="Z217"/>
          <cell r="AA217"/>
          <cell r="AB217"/>
          <cell r="AC217"/>
          <cell r="AD217"/>
          <cell r="AE217"/>
          <cell r="AF217"/>
          <cell r="AG217"/>
          <cell r="AH217"/>
          <cell r="AI217"/>
          <cell r="AJ217"/>
          <cell r="AK217"/>
          <cell r="AL217"/>
          <cell r="AM217"/>
          <cell r="AN217"/>
          <cell r="AO217"/>
          <cell r="AP217"/>
          <cell r="AQ217"/>
          <cell r="AR217"/>
          <cell r="AS217"/>
          <cell r="AT217"/>
          <cell r="AV217"/>
          <cell r="AW217"/>
          <cell r="AX217"/>
          <cell r="BA217"/>
          <cell r="BB217"/>
          <cell r="BC217"/>
          <cell r="BD217"/>
          <cell r="BE217"/>
          <cell r="BF217"/>
          <cell r="BG217"/>
          <cell r="BH217"/>
          <cell r="BI217"/>
          <cell r="BJ217"/>
          <cell r="BK217"/>
          <cell r="BL217"/>
          <cell r="BM217"/>
          <cell r="BN217"/>
          <cell r="BO217"/>
          <cell r="BP217"/>
          <cell r="BQ217"/>
          <cell r="BR217"/>
          <cell r="BS217"/>
          <cell r="BT217"/>
          <cell r="BU217"/>
          <cell r="BV217"/>
          <cell r="BW217"/>
          <cell r="BX217"/>
          <cell r="BY217"/>
          <cell r="BZ217"/>
          <cell r="CA217"/>
          <cell r="CB217"/>
          <cell r="CC217"/>
          <cell r="CD217"/>
          <cell r="CE217"/>
          <cell r="CF217"/>
          <cell r="CG217"/>
          <cell r="CH217"/>
          <cell r="CN217"/>
          <cell r="CO217"/>
          <cell r="CP217"/>
          <cell r="CQ217"/>
          <cell r="CS217"/>
          <cell r="CT217"/>
          <cell r="CU217"/>
          <cell r="CV217"/>
          <cell r="CW217"/>
          <cell r="EE217"/>
          <cell r="EF217"/>
          <cell r="EH217"/>
          <cell r="EI217"/>
          <cell r="EJ217"/>
          <cell r="EK217"/>
          <cell r="EL217"/>
          <cell r="EM217"/>
        </row>
        <row r="218">
          <cell r="A218"/>
          <cell r="B218"/>
          <cell r="C218"/>
          <cell r="D218"/>
          <cell r="E218"/>
          <cell r="F218"/>
          <cell r="G218"/>
          <cell r="H218"/>
          <cell r="I218"/>
          <cell r="J218"/>
          <cell r="K218"/>
          <cell r="L218"/>
          <cell r="M218"/>
          <cell r="N218"/>
          <cell r="O218"/>
          <cell r="P218"/>
          <cell r="Q218"/>
          <cell r="R218"/>
          <cell r="S218"/>
          <cell r="T218"/>
          <cell r="U218"/>
          <cell r="V218"/>
          <cell r="W218"/>
          <cell r="X218"/>
          <cell r="Y218"/>
          <cell r="Z218"/>
          <cell r="AA218"/>
          <cell r="AB218"/>
          <cell r="AC218"/>
          <cell r="AD218"/>
          <cell r="AE218"/>
          <cell r="AF218"/>
          <cell r="AG218"/>
          <cell r="AH218"/>
          <cell r="AI218"/>
          <cell r="AJ218"/>
          <cell r="AK218"/>
          <cell r="AL218"/>
          <cell r="AM218"/>
          <cell r="AN218"/>
          <cell r="AO218"/>
          <cell r="AP218"/>
          <cell r="AQ218"/>
          <cell r="AR218"/>
          <cell r="AS218"/>
          <cell r="AT218"/>
          <cell r="AV218"/>
          <cell r="AW218"/>
          <cell r="AX218"/>
          <cell r="BA218"/>
          <cell r="BB218"/>
          <cell r="BC218"/>
          <cell r="BD218"/>
          <cell r="BE218"/>
          <cell r="BF218"/>
          <cell r="BG218"/>
          <cell r="BH218"/>
          <cell r="BI218"/>
          <cell r="BJ218"/>
          <cell r="BK218"/>
          <cell r="BL218"/>
          <cell r="BM218"/>
          <cell r="BN218"/>
          <cell r="BO218"/>
          <cell r="BP218"/>
          <cell r="BQ218"/>
          <cell r="BR218"/>
          <cell r="BS218"/>
          <cell r="BT218"/>
          <cell r="BU218"/>
          <cell r="BV218"/>
          <cell r="BW218"/>
          <cell r="BX218"/>
          <cell r="BY218"/>
          <cell r="BZ218"/>
          <cell r="CA218"/>
          <cell r="CB218"/>
          <cell r="CC218"/>
          <cell r="CD218"/>
          <cell r="CE218"/>
          <cell r="CF218"/>
          <cell r="CG218"/>
          <cell r="CH218"/>
          <cell r="CN218"/>
          <cell r="CO218"/>
          <cell r="CP218"/>
          <cell r="CQ218"/>
          <cell r="CS218"/>
          <cell r="CT218"/>
          <cell r="CU218"/>
          <cell r="CV218"/>
          <cell r="CW218"/>
          <cell r="EE218"/>
          <cell r="EF218"/>
          <cell r="EH218"/>
          <cell r="EI218"/>
          <cell r="EJ218"/>
          <cell r="EK218"/>
          <cell r="EL218"/>
          <cell r="EM218"/>
        </row>
        <row r="219">
          <cell r="A219"/>
          <cell r="B219"/>
          <cell r="C219"/>
          <cell r="D219"/>
          <cell r="E219"/>
          <cell r="F219"/>
          <cell r="G219"/>
          <cell r="H219"/>
          <cell r="I219"/>
          <cell r="J219"/>
          <cell r="K219"/>
          <cell r="L219"/>
          <cell r="M219"/>
          <cell r="N219"/>
          <cell r="O219"/>
          <cell r="P219"/>
          <cell r="Q219"/>
          <cell r="R219"/>
          <cell r="S219"/>
          <cell r="T219"/>
          <cell r="U219"/>
          <cell r="V219"/>
          <cell r="W219"/>
          <cell r="X219"/>
          <cell r="Y219"/>
          <cell r="Z219"/>
          <cell r="AA219"/>
          <cell r="AB219"/>
          <cell r="AC219"/>
          <cell r="AD219"/>
          <cell r="AE219"/>
          <cell r="AF219"/>
          <cell r="AG219"/>
          <cell r="AH219"/>
          <cell r="AI219"/>
          <cell r="AJ219"/>
          <cell r="AK219"/>
          <cell r="AL219"/>
          <cell r="AM219"/>
          <cell r="AN219"/>
          <cell r="AO219"/>
          <cell r="AP219"/>
          <cell r="AQ219"/>
          <cell r="AR219"/>
          <cell r="AS219"/>
          <cell r="AT219"/>
          <cell r="AV219"/>
          <cell r="AW219"/>
          <cell r="AX219"/>
          <cell r="BA219"/>
          <cell r="BB219"/>
          <cell r="BC219"/>
          <cell r="BD219"/>
          <cell r="BE219"/>
          <cell r="BF219"/>
          <cell r="BG219"/>
          <cell r="BH219"/>
          <cell r="BI219"/>
          <cell r="BJ219"/>
          <cell r="BK219"/>
          <cell r="BL219"/>
          <cell r="BM219"/>
          <cell r="BN219"/>
          <cell r="BO219"/>
          <cell r="BP219"/>
          <cell r="BQ219"/>
          <cell r="BR219"/>
          <cell r="BS219"/>
          <cell r="BT219"/>
          <cell r="BU219"/>
          <cell r="BV219"/>
          <cell r="BW219"/>
          <cell r="BX219"/>
          <cell r="BY219"/>
          <cell r="BZ219"/>
          <cell r="CA219"/>
          <cell r="CB219"/>
          <cell r="CC219"/>
          <cell r="CD219"/>
          <cell r="CE219"/>
          <cell r="CF219"/>
          <cell r="CG219"/>
          <cell r="CH219"/>
          <cell r="CN219"/>
          <cell r="CO219"/>
          <cell r="CP219"/>
          <cell r="CQ219"/>
          <cell r="CS219"/>
          <cell r="CT219"/>
          <cell r="CU219"/>
          <cell r="CV219"/>
          <cell r="CW219"/>
          <cell r="EE219"/>
          <cell r="EF219"/>
          <cell r="EH219"/>
          <cell r="EI219"/>
          <cell r="EJ219"/>
          <cell r="EK219"/>
          <cell r="EL219"/>
          <cell r="EM219"/>
        </row>
        <row r="220">
          <cell r="A220"/>
          <cell r="B220"/>
          <cell r="C220"/>
          <cell r="D220"/>
          <cell r="E220"/>
          <cell r="F220"/>
          <cell r="G220"/>
          <cell r="H220"/>
          <cell r="I220"/>
          <cell r="J220"/>
          <cell r="K220"/>
          <cell r="L220"/>
          <cell r="M220"/>
          <cell r="N220"/>
          <cell r="O220"/>
          <cell r="P220"/>
          <cell r="Q220"/>
          <cell r="R220"/>
          <cell r="S220"/>
          <cell r="T220"/>
          <cell r="U220"/>
          <cell r="V220"/>
          <cell r="W220"/>
          <cell r="X220"/>
          <cell r="Y220"/>
          <cell r="Z220"/>
          <cell r="AA220"/>
          <cell r="AB220"/>
          <cell r="AC220"/>
          <cell r="AD220"/>
          <cell r="AE220"/>
          <cell r="AF220"/>
          <cell r="AG220"/>
          <cell r="AH220"/>
          <cell r="AI220"/>
          <cell r="AJ220"/>
          <cell r="AK220"/>
          <cell r="AL220"/>
          <cell r="AM220"/>
          <cell r="AN220"/>
          <cell r="AO220"/>
          <cell r="AP220"/>
          <cell r="AQ220"/>
          <cell r="AR220"/>
          <cell r="AS220"/>
          <cell r="AT220"/>
          <cell r="AV220"/>
          <cell r="AW220"/>
          <cell r="AX220"/>
          <cell r="BA220"/>
          <cell r="BB220"/>
          <cell r="BC220"/>
          <cell r="BD220"/>
          <cell r="BE220"/>
          <cell r="BF220"/>
          <cell r="BG220"/>
          <cell r="BH220"/>
          <cell r="BI220"/>
          <cell r="BJ220"/>
          <cell r="BK220"/>
          <cell r="BL220"/>
          <cell r="BM220"/>
          <cell r="BN220"/>
          <cell r="BO220"/>
          <cell r="BP220"/>
          <cell r="BQ220"/>
          <cell r="BR220"/>
          <cell r="BS220"/>
          <cell r="BT220"/>
          <cell r="BU220"/>
          <cell r="BV220"/>
          <cell r="BW220"/>
          <cell r="BX220"/>
          <cell r="BY220"/>
          <cell r="BZ220"/>
          <cell r="CA220"/>
          <cell r="CB220"/>
          <cell r="CC220"/>
          <cell r="CD220"/>
          <cell r="CE220"/>
          <cell r="CF220"/>
          <cell r="CG220"/>
          <cell r="CH220"/>
          <cell r="CN220"/>
          <cell r="CO220"/>
          <cell r="CP220"/>
          <cell r="CQ220"/>
          <cell r="CS220"/>
          <cell r="CT220"/>
          <cell r="CU220"/>
          <cell r="CV220"/>
          <cell r="CW220"/>
          <cell r="EE220"/>
          <cell r="EF220"/>
          <cell r="EH220"/>
          <cell r="EI220"/>
          <cell r="EJ220"/>
          <cell r="EK220"/>
          <cell r="EL220"/>
          <cell r="EM220"/>
        </row>
        <row r="221">
          <cell r="A221"/>
          <cell r="B221"/>
          <cell r="C221"/>
          <cell r="D221"/>
          <cell r="E221"/>
          <cell r="F221"/>
          <cell r="G221"/>
          <cell r="H221"/>
          <cell r="I221"/>
          <cell r="J221"/>
          <cell r="K221"/>
          <cell r="L221"/>
          <cell r="M221"/>
          <cell r="N221"/>
          <cell r="O221"/>
          <cell r="P221"/>
          <cell r="Q221"/>
          <cell r="R221"/>
          <cell r="S221"/>
          <cell r="T221"/>
          <cell r="U221"/>
          <cell r="V221"/>
          <cell r="W221"/>
          <cell r="X221"/>
          <cell r="Y221"/>
          <cell r="Z221"/>
          <cell r="AA221"/>
          <cell r="AB221"/>
          <cell r="AC221"/>
          <cell r="AD221"/>
          <cell r="AE221"/>
          <cell r="AF221"/>
          <cell r="AG221"/>
          <cell r="AH221"/>
          <cell r="AI221"/>
          <cell r="AJ221"/>
          <cell r="AK221"/>
          <cell r="AL221"/>
          <cell r="AM221"/>
          <cell r="AN221"/>
          <cell r="AO221"/>
          <cell r="AP221"/>
          <cell r="AQ221"/>
          <cell r="AR221"/>
          <cell r="AS221"/>
          <cell r="AT221"/>
          <cell r="AV221"/>
          <cell r="AW221"/>
          <cell r="AX221"/>
          <cell r="BA221"/>
          <cell r="BB221"/>
          <cell r="BC221"/>
          <cell r="BD221"/>
          <cell r="BE221"/>
          <cell r="BF221"/>
          <cell r="BG221"/>
          <cell r="BH221"/>
          <cell r="BI221"/>
          <cell r="BJ221"/>
          <cell r="BK221"/>
          <cell r="BL221"/>
          <cell r="BM221"/>
          <cell r="BN221"/>
          <cell r="BO221"/>
          <cell r="BP221"/>
          <cell r="BQ221"/>
          <cell r="BR221"/>
          <cell r="BS221"/>
          <cell r="BT221"/>
          <cell r="BU221"/>
          <cell r="BV221"/>
          <cell r="BW221"/>
          <cell r="BX221"/>
          <cell r="BY221"/>
          <cell r="BZ221"/>
          <cell r="CA221"/>
          <cell r="CB221"/>
          <cell r="CC221"/>
          <cell r="CD221"/>
          <cell r="CE221"/>
          <cell r="CF221"/>
          <cell r="CG221"/>
          <cell r="CH221"/>
          <cell r="CN221"/>
          <cell r="CO221"/>
          <cell r="CP221"/>
          <cell r="CQ221"/>
          <cell r="CS221"/>
          <cell r="CT221"/>
          <cell r="CU221"/>
          <cell r="CV221"/>
          <cell r="CW221"/>
          <cell r="EE221"/>
          <cell r="EF221"/>
          <cell r="EH221"/>
          <cell r="EI221"/>
          <cell r="EJ221"/>
          <cell r="EK221"/>
          <cell r="EL221"/>
          <cell r="EM221"/>
        </row>
        <row r="222">
          <cell r="A222"/>
          <cell r="B222"/>
          <cell r="C222"/>
          <cell r="D222"/>
          <cell r="E222"/>
          <cell r="F222"/>
          <cell r="G222"/>
          <cell r="H222"/>
          <cell r="I222"/>
          <cell r="J222"/>
          <cell r="K222"/>
          <cell r="L222"/>
          <cell r="M222"/>
          <cell r="N222"/>
          <cell r="O222"/>
          <cell r="P222"/>
          <cell r="Q222"/>
          <cell r="R222"/>
          <cell r="S222"/>
          <cell r="T222"/>
          <cell r="U222"/>
          <cell r="V222"/>
          <cell r="W222"/>
          <cell r="X222"/>
          <cell r="Y222"/>
          <cell r="Z222"/>
          <cell r="AA222"/>
          <cell r="AB222"/>
          <cell r="AC222"/>
          <cell r="AD222"/>
          <cell r="AE222"/>
          <cell r="AF222"/>
          <cell r="AG222"/>
          <cell r="AH222"/>
          <cell r="AI222"/>
          <cell r="AJ222"/>
          <cell r="AK222"/>
          <cell r="AL222"/>
          <cell r="AM222"/>
          <cell r="AN222"/>
          <cell r="AO222"/>
          <cell r="AP222"/>
          <cell r="AQ222"/>
          <cell r="AR222"/>
          <cell r="AS222"/>
          <cell r="AT222"/>
          <cell r="AV222"/>
          <cell r="AW222"/>
          <cell r="AX222"/>
          <cell r="BA222"/>
          <cell r="BB222"/>
          <cell r="BC222"/>
          <cell r="BD222"/>
          <cell r="BE222"/>
          <cell r="BF222"/>
          <cell r="BG222"/>
          <cell r="BH222"/>
          <cell r="BI222"/>
          <cell r="BJ222"/>
          <cell r="BK222"/>
          <cell r="BL222"/>
          <cell r="BM222"/>
          <cell r="BN222"/>
          <cell r="BO222"/>
          <cell r="BP222"/>
          <cell r="BQ222"/>
          <cell r="BR222"/>
          <cell r="BS222"/>
          <cell r="BT222"/>
          <cell r="BU222"/>
          <cell r="BV222"/>
          <cell r="BW222"/>
          <cell r="BX222"/>
          <cell r="BY222"/>
          <cell r="BZ222"/>
          <cell r="CA222"/>
          <cell r="CB222"/>
          <cell r="CC222"/>
          <cell r="CD222"/>
          <cell r="CE222"/>
          <cell r="CF222"/>
          <cell r="CG222"/>
          <cell r="CH222"/>
          <cell r="CN222"/>
          <cell r="CO222"/>
          <cell r="CP222"/>
          <cell r="CQ222"/>
          <cell r="CS222"/>
          <cell r="CT222"/>
          <cell r="CU222"/>
          <cell r="CV222"/>
          <cell r="CW222"/>
          <cell r="EE222"/>
          <cell r="EF222"/>
          <cell r="EH222"/>
          <cell r="EI222"/>
          <cell r="EJ222"/>
          <cell r="EK222"/>
          <cell r="EL222"/>
          <cell r="EM222"/>
        </row>
        <row r="223">
          <cell r="A223"/>
          <cell r="B223"/>
          <cell r="C223"/>
          <cell r="D223"/>
          <cell r="E223"/>
          <cell r="F223"/>
          <cell r="G223"/>
          <cell r="H223"/>
          <cell r="I223"/>
          <cell r="J223"/>
          <cell r="K223"/>
          <cell r="L223"/>
          <cell r="M223"/>
          <cell r="N223"/>
          <cell r="O223"/>
          <cell r="P223"/>
          <cell r="Q223"/>
          <cell r="R223"/>
          <cell r="S223"/>
          <cell r="T223"/>
          <cell r="U223"/>
          <cell r="V223"/>
          <cell r="W223"/>
          <cell r="X223"/>
          <cell r="Y223"/>
          <cell r="Z223"/>
          <cell r="AA223"/>
          <cell r="AB223"/>
          <cell r="AC223"/>
          <cell r="AD223"/>
          <cell r="AE223"/>
          <cell r="AF223"/>
          <cell r="AG223"/>
          <cell r="AH223"/>
          <cell r="AI223"/>
          <cell r="AJ223"/>
          <cell r="AK223"/>
          <cell r="AL223"/>
          <cell r="AM223"/>
          <cell r="AN223"/>
          <cell r="AO223"/>
          <cell r="AP223"/>
          <cell r="AQ223"/>
          <cell r="AR223"/>
          <cell r="AS223"/>
          <cell r="AT223"/>
          <cell r="AV223"/>
          <cell r="AW223"/>
          <cell r="AX223"/>
          <cell r="BA223"/>
          <cell r="BB223"/>
          <cell r="BC223"/>
          <cell r="BD223"/>
          <cell r="BE223"/>
          <cell r="BF223"/>
          <cell r="BG223"/>
          <cell r="BH223"/>
          <cell r="BI223"/>
          <cell r="BJ223"/>
          <cell r="BK223"/>
          <cell r="BL223"/>
          <cell r="BM223"/>
          <cell r="BN223"/>
          <cell r="BO223"/>
          <cell r="BP223"/>
          <cell r="BQ223"/>
          <cell r="BR223"/>
          <cell r="BS223"/>
          <cell r="BT223"/>
          <cell r="BU223"/>
          <cell r="BV223"/>
          <cell r="BW223"/>
          <cell r="BX223"/>
          <cell r="BY223"/>
          <cell r="BZ223"/>
          <cell r="CA223"/>
          <cell r="CB223"/>
          <cell r="CC223"/>
          <cell r="CD223"/>
          <cell r="CE223"/>
          <cell r="CF223"/>
          <cell r="CG223"/>
          <cell r="CH223"/>
          <cell r="CN223"/>
          <cell r="CO223"/>
          <cell r="CP223"/>
          <cell r="CQ223"/>
          <cell r="CS223"/>
          <cell r="CT223"/>
          <cell r="CU223"/>
          <cell r="CV223"/>
          <cell r="CW223"/>
          <cell r="EE223"/>
          <cell r="EF223"/>
          <cell r="EH223"/>
          <cell r="EI223"/>
          <cell r="EJ223"/>
          <cell r="EK223"/>
          <cell r="EL223"/>
          <cell r="EM223"/>
        </row>
        <row r="224">
          <cell r="A224"/>
          <cell r="B224"/>
          <cell r="C224"/>
          <cell r="D224"/>
          <cell r="E224"/>
          <cell r="F224"/>
          <cell r="G224"/>
          <cell r="H224"/>
          <cell r="I224"/>
          <cell r="J224"/>
          <cell r="K224"/>
          <cell r="L224"/>
          <cell r="M224"/>
          <cell r="N224"/>
          <cell r="O224"/>
          <cell r="P224"/>
          <cell r="Q224"/>
          <cell r="R224"/>
          <cell r="S224"/>
          <cell r="T224"/>
          <cell r="U224"/>
          <cell r="V224"/>
          <cell r="W224"/>
          <cell r="X224"/>
          <cell r="Y224"/>
          <cell r="Z224"/>
          <cell r="AA224"/>
          <cell r="AB224"/>
          <cell r="AC224"/>
          <cell r="AD224"/>
          <cell r="AE224"/>
          <cell r="AF224"/>
          <cell r="AG224"/>
          <cell r="AH224"/>
          <cell r="AI224"/>
          <cell r="AJ224"/>
          <cell r="AK224"/>
          <cell r="AL224"/>
          <cell r="AM224"/>
          <cell r="AN224"/>
          <cell r="AO224"/>
          <cell r="AP224"/>
          <cell r="AQ224"/>
          <cell r="AR224"/>
          <cell r="AS224"/>
          <cell r="AT224"/>
          <cell r="AV224"/>
          <cell r="AW224"/>
          <cell r="AX224"/>
          <cell r="BA224"/>
          <cell r="BB224"/>
          <cell r="BC224"/>
          <cell r="BD224"/>
          <cell r="BE224"/>
          <cell r="BF224"/>
          <cell r="BG224"/>
          <cell r="BH224"/>
          <cell r="BI224"/>
          <cell r="BJ224"/>
          <cell r="BK224"/>
          <cell r="BL224"/>
          <cell r="BM224"/>
          <cell r="BN224"/>
          <cell r="BO224"/>
          <cell r="BP224"/>
          <cell r="BQ224"/>
          <cell r="BR224"/>
          <cell r="BS224"/>
          <cell r="BT224"/>
          <cell r="BU224"/>
          <cell r="BV224"/>
          <cell r="BW224"/>
          <cell r="BX224"/>
          <cell r="BY224"/>
          <cell r="BZ224"/>
          <cell r="CA224"/>
          <cell r="CB224"/>
          <cell r="CC224"/>
          <cell r="CD224"/>
          <cell r="CE224"/>
          <cell r="CF224"/>
          <cell r="CG224"/>
          <cell r="CH224"/>
          <cell r="CN224"/>
          <cell r="CO224"/>
          <cell r="CP224"/>
          <cell r="CQ224"/>
          <cell r="CS224"/>
          <cell r="CT224"/>
          <cell r="CU224"/>
          <cell r="CV224"/>
          <cell r="CW224"/>
          <cell r="EE224"/>
          <cell r="EF224"/>
          <cell r="EH224"/>
          <cell r="EI224"/>
          <cell r="EJ224"/>
          <cell r="EK224"/>
          <cell r="EL224"/>
          <cell r="EM224"/>
        </row>
        <row r="225">
          <cell r="A225"/>
          <cell r="B225"/>
          <cell r="C225"/>
          <cell r="D225"/>
          <cell r="E225"/>
          <cell r="F225"/>
          <cell r="G225"/>
          <cell r="H225"/>
          <cell r="I225"/>
          <cell r="J225"/>
          <cell r="K225"/>
          <cell r="L225"/>
          <cell r="M225"/>
          <cell r="N225"/>
          <cell r="O225"/>
          <cell r="P225"/>
          <cell r="Q225"/>
          <cell r="R225"/>
          <cell r="S225"/>
          <cell r="T225"/>
          <cell r="U225"/>
          <cell r="V225"/>
          <cell r="W225"/>
          <cell r="X225"/>
          <cell r="Y225"/>
          <cell r="Z225"/>
          <cell r="AA225"/>
          <cell r="AB225"/>
          <cell r="AC225"/>
          <cell r="AD225"/>
          <cell r="AE225"/>
          <cell r="AF225"/>
          <cell r="AG225"/>
          <cell r="AH225"/>
          <cell r="AI225"/>
          <cell r="AJ225"/>
          <cell r="AK225"/>
          <cell r="AL225"/>
          <cell r="AM225"/>
          <cell r="AN225"/>
          <cell r="AO225"/>
          <cell r="AP225"/>
          <cell r="AQ225"/>
          <cell r="AR225"/>
          <cell r="AS225"/>
          <cell r="AT225"/>
          <cell r="AV225"/>
          <cell r="AW225"/>
          <cell r="AX225"/>
          <cell r="BA225"/>
          <cell r="BB225"/>
          <cell r="BC225"/>
          <cell r="BD225"/>
          <cell r="BE225"/>
          <cell r="BF225"/>
          <cell r="BG225"/>
          <cell r="BH225"/>
          <cell r="BI225"/>
          <cell r="BJ225"/>
          <cell r="BK225"/>
          <cell r="BL225"/>
          <cell r="BM225"/>
          <cell r="BN225"/>
          <cell r="BO225"/>
          <cell r="BP225"/>
          <cell r="BQ225"/>
          <cell r="BR225"/>
          <cell r="BS225"/>
          <cell r="BT225"/>
          <cell r="BU225"/>
          <cell r="BV225"/>
          <cell r="BW225"/>
          <cell r="BX225"/>
          <cell r="BY225"/>
          <cell r="BZ225"/>
          <cell r="CA225"/>
          <cell r="CB225"/>
          <cell r="CC225"/>
          <cell r="CD225"/>
          <cell r="CE225"/>
          <cell r="CF225"/>
          <cell r="CG225"/>
          <cell r="CH225"/>
          <cell r="CN225"/>
          <cell r="CO225"/>
          <cell r="CP225"/>
          <cell r="CQ225"/>
          <cell r="CS225"/>
          <cell r="CT225"/>
          <cell r="CU225"/>
          <cell r="CV225"/>
          <cell r="CW225"/>
          <cell r="EE225"/>
          <cell r="EF225"/>
          <cell r="EH225"/>
          <cell r="EI225"/>
          <cell r="EJ225"/>
          <cell r="EK225"/>
          <cell r="EL225"/>
          <cell r="EM225"/>
        </row>
        <row r="226">
          <cell r="A226"/>
          <cell r="B226"/>
          <cell r="C226"/>
          <cell r="D226"/>
          <cell r="E226"/>
          <cell r="F226"/>
          <cell r="G226"/>
          <cell r="H226"/>
          <cell r="I226"/>
          <cell r="J226"/>
          <cell r="K226"/>
          <cell r="L226"/>
          <cell r="M226"/>
          <cell r="N226"/>
          <cell r="O226"/>
          <cell r="P226"/>
          <cell r="Q226"/>
          <cell r="R226"/>
          <cell r="S226"/>
          <cell r="T226"/>
          <cell r="U226"/>
          <cell r="V226"/>
          <cell r="W226"/>
          <cell r="X226"/>
          <cell r="Y226"/>
          <cell r="Z226"/>
          <cell r="AA226"/>
          <cell r="AB226"/>
          <cell r="AC226"/>
          <cell r="AD226"/>
          <cell r="AE226"/>
          <cell r="AF226"/>
          <cell r="AG226"/>
          <cell r="AH226"/>
          <cell r="AI226"/>
          <cell r="AJ226"/>
          <cell r="AK226"/>
          <cell r="AL226"/>
          <cell r="AM226"/>
          <cell r="AN226"/>
          <cell r="AO226"/>
          <cell r="AP226"/>
          <cell r="AQ226"/>
          <cell r="AR226"/>
          <cell r="AS226"/>
          <cell r="AT226"/>
          <cell r="AV226"/>
          <cell r="AW226"/>
          <cell r="AX226"/>
          <cell r="BA226"/>
          <cell r="BB226"/>
          <cell r="BC226"/>
          <cell r="BD226"/>
          <cell r="BE226"/>
          <cell r="BF226"/>
          <cell r="BG226"/>
          <cell r="BH226"/>
          <cell r="BI226"/>
          <cell r="BJ226"/>
          <cell r="BK226"/>
          <cell r="BL226"/>
          <cell r="BM226"/>
          <cell r="BN226"/>
          <cell r="BO226"/>
          <cell r="BP226"/>
          <cell r="BQ226"/>
          <cell r="BR226"/>
          <cell r="BS226"/>
          <cell r="BT226"/>
          <cell r="BU226"/>
          <cell r="BV226"/>
          <cell r="BW226"/>
          <cell r="BX226"/>
          <cell r="BY226"/>
          <cell r="BZ226"/>
          <cell r="CA226"/>
          <cell r="CB226"/>
          <cell r="CC226"/>
          <cell r="CD226"/>
          <cell r="CE226"/>
          <cell r="CF226"/>
          <cell r="CG226"/>
          <cell r="CH226"/>
          <cell r="CN226"/>
          <cell r="CO226"/>
          <cell r="CP226"/>
          <cell r="CQ226"/>
          <cell r="CS226"/>
          <cell r="CT226"/>
          <cell r="CU226"/>
          <cell r="CV226"/>
          <cell r="CW226"/>
          <cell r="EE226"/>
          <cell r="EF226"/>
          <cell r="EH226"/>
          <cell r="EI226"/>
          <cell r="EJ226"/>
          <cell r="EK226"/>
          <cell r="EL226"/>
          <cell r="EM226"/>
        </row>
        <row r="227">
          <cell r="A227"/>
          <cell r="B227"/>
          <cell r="C227"/>
          <cell r="D227"/>
          <cell r="E227"/>
          <cell r="F227"/>
          <cell r="G227"/>
          <cell r="H227"/>
          <cell r="I227"/>
          <cell r="J227"/>
          <cell r="K227"/>
          <cell r="L227"/>
          <cell r="M227"/>
          <cell r="N227"/>
          <cell r="O227"/>
          <cell r="P227"/>
          <cell r="Q227"/>
          <cell r="R227"/>
          <cell r="S227"/>
          <cell r="T227"/>
          <cell r="U227"/>
          <cell r="V227"/>
          <cell r="W227"/>
          <cell r="X227"/>
          <cell r="Y227"/>
          <cell r="Z227"/>
          <cell r="AA227"/>
          <cell r="AB227"/>
          <cell r="AC227"/>
          <cell r="AD227"/>
          <cell r="AE227"/>
          <cell r="AF227"/>
          <cell r="AG227"/>
          <cell r="AH227"/>
          <cell r="AI227"/>
          <cell r="AJ227"/>
          <cell r="AK227"/>
          <cell r="AL227"/>
          <cell r="AM227"/>
          <cell r="AN227"/>
          <cell r="AO227"/>
          <cell r="AP227"/>
          <cell r="AQ227"/>
          <cell r="AR227"/>
          <cell r="AS227"/>
          <cell r="AT227"/>
          <cell r="AV227"/>
          <cell r="AW227"/>
          <cell r="AX227"/>
          <cell r="BA227"/>
          <cell r="BB227"/>
          <cell r="BC227"/>
          <cell r="BD227"/>
          <cell r="BE227"/>
          <cell r="BF227"/>
          <cell r="BG227"/>
          <cell r="BH227"/>
          <cell r="BI227"/>
          <cell r="BJ227"/>
          <cell r="BK227"/>
          <cell r="BL227"/>
          <cell r="BM227"/>
          <cell r="BN227"/>
          <cell r="BO227"/>
          <cell r="BP227"/>
          <cell r="BQ227"/>
          <cell r="BR227"/>
          <cell r="BS227"/>
          <cell r="BT227"/>
          <cell r="BU227"/>
          <cell r="BV227"/>
          <cell r="BW227"/>
          <cell r="BX227"/>
          <cell r="BY227"/>
          <cell r="BZ227"/>
          <cell r="CA227"/>
          <cell r="CB227"/>
          <cell r="CC227"/>
          <cell r="CD227"/>
          <cell r="CE227"/>
          <cell r="CF227"/>
          <cell r="CG227"/>
          <cell r="CH227"/>
          <cell r="CN227"/>
          <cell r="CO227"/>
          <cell r="CP227"/>
          <cell r="CQ227"/>
          <cell r="CS227"/>
          <cell r="CT227"/>
          <cell r="CU227"/>
          <cell r="CV227"/>
          <cell r="CW227"/>
          <cell r="EE227"/>
          <cell r="EF227"/>
          <cell r="EH227"/>
          <cell r="EI227"/>
          <cell r="EJ227"/>
          <cell r="EK227"/>
          <cell r="EL227"/>
          <cell r="EM227"/>
        </row>
        <row r="228">
          <cell r="A228"/>
          <cell r="B228"/>
          <cell r="C228"/>
          <cell r="D228"/>
          <cell r="E228"/>
          <cell r="F228"/>
          <cell r="G228"/>
          <cell r="H228"/>
          <cell r="I228"/>
          <cell r="J228"/>
          <cell r="K228"/>
          <cell r="L228"/>
          <cell r="M228"/>
          <cell r="N228"/>
          <cell r="O228"/>
          <cell r="P228"/>
          <cell r="Q228"/>
          <cell r="R228"/>
          <cell r="S228"/>
          <cell r="T228"/>
          <cell r="U228"/>
          <cell r="V228"/>
          <cell r="W228"/>
          <cell r="X228"/>
          <cell r="Y228"/>
          <cell r="Z228"/>
          <cell r="AA228"/>
          <cell r="AB228"/>
          <cell r="AC228"/>
          <cell r="AD228"/>
          <cell r="AE228"/>
          <cell r="AF228"/>
          <cell r="AG228"/>
          <cell r="AH228"/>
          <cell r="AI228"/>
          <cell r="AJ228"/>
          <cell r="AK228"/>
          <cell r="AL228"/>
          <cell r="AM228"/>
          <cell r="AN228"/>
          <cell r="AO228"/>
          <cell r="AP228"/>
          <cell r="AQ228"/>
          <cell r="AR228"/>
          <cell r="AS228"/>
          <cell r="AT228"/>
          <cell r="AV228"/>
          <cell r="AW228"/>
          <cell r="AX228"/>
          <cell r="BA228"/>
          <cell r="BB228"/>
          <cell r="BC228"/>
          <cell r="BD228"/>
          <cell r="BE228"/>
          <cell r="BF228"/>
          <cell r="BG228"/>
          <cell r="BH228"/>
          <cell r="BI228"/>
          <cell r="BJ228"/>
          <cell r="BK228"/>
          <cell r="BL228"/>
          <cell r="BM228"/>
          <cell r="BN228"/>
          <cell r="BO228"/>
          <cell r="BP228"/>
          <cell r="BQ228"/>
          <cell r="BR228"/>
          <cell r="BS228"/>
          <cell r="BT228"/>
          <cell r="BU228"/>
          <cell r="BV228"/>
          <cell r="BW228"/>
          <cell r="BX228"/>
          <cell r="BY228"/>
          <cell r="BZ228"/>
          <cell r="CA228"/>
          <cell r="CB228"/>
          <cell r="CC228"/>
          <cell r="CD228"/>
          <cell r="CE228"/>
          <cell r="CF228"/>
          <cell r="CG228"/>
          <cell r="CH228"/>
          <cell r="CN228"/>
          <cell r="CO228"/>
          <cell r="CP228"/>
          <cell r="CQ228"/>
          <cell r="CS228"/>
          <cell r="CT228"/>
          <cell r="CU228"/>
          <cell r="CV228"/>
          <cell r="CW228"/>
          <cell r="EE228"/>
          <cell r="EF228"/>
          <cell r="EH228"/>
          <cell r="EI228"/>
          <cell r="EJ228"/>
          <cell r="EK228"/>
          <cell r="EL228"/>
          <cell r="EM228"/>
        </row>
        <row r="229">
          <cell r="A229"/>
          <cell r="B229"/>
          <cell r="C229"/>
          <cell r="D229"/>
          <cell r="E229"/>
          <cell r="F229"/>
          <cell r="G229"/>
          <cell r="H229"/>
          <cell r="I229"/>
          <cell r="J229"/>
          <cell r="K229"/>
          <cell r="L229"/>
          <cell r="M229"/>
          <cell r="N229"/>
          <cell r="O229"/>
          <cell r="P229"/>
          <cell r="Q229"/>
          <cell r="R229"/>
          <cell r="S229"/>
          <cell r="T229"/>
          <cell r="U229"/>
          <cell r="V229"/>
          <cell r="W229"/>
          <cell r="X229"/>
          <cell r="Y229"/>
          <cell r="Z229"/>
          <cell r="AA229"/>
          <cell r="AB229"/>
          <cell r="AC229"/>
          <cell r="AD229"/>
          <cell r="AE229"/>
          <cell r="AF229"/>
          <cell r="AG229"/>
          <cell r="AH229"/>
          <cell r="AI229"/>
          <cell r="AJ229"/>
          <cell r="AK229"/>
          <cell r="AL229"/>
          <cell r="AM229"/>
          <cell r="AN229"/>
          <cell r="AO229"/>
          <cell r="AP229"/>
          <cell r="AQ229"/>
          <cell r="AR229"/>
          <cell r="AS229"/>
          <cell r="AT229"/>
          <cell r="AV229"/>
          <cell r="AW229"/>
          <cell r="AX229"/>
          <cell r="BA229"/>
          <cell r="BB229"/>
          <cell r="BC229"/>
          <cell r="BD229"/>
          <cell r="BE229"/>
          <cell r="BF229"/>
          <cell r="BG229"/>
          <cell r="BH229"/>
          <cell r="BI229"/>
          <cell r="BJ229"/>
          <cell r="BK229"/>
          <cell r="BL229"/>
          <cell r="BM229"/>
          <cell r="BN229"/>
          <cell r="BO229"/>
          <cell r="BP229"/>
          <cell r="BQ229"/>
          <cell r="BR229"/>
          <cell r="BS229"/>
          <cell r="BT229"/>
          <cell r="BU229"/>
          <cell r="BV229"/>
          <cell r="BW229"/>
          <cell r="BX229"/>
          <cell r="BY229"/>
          <cell r="BZ229"/>
          <cell r="CA229"/>
          <cell r="CB229"/>
          <cell r="CC229"/>
          <cell r="CD229"/>
          <cell r="CE229"/>
          <cell r="CF229"/>
          <cell r="CG229"/>
          <cell r="CH229"/>
          <cell r="CN229"/>
          <cell r="CO229"/>
          <cell r="CP229"/>
          <cell r="CQ229"/>
          <cell r="CS229"/>
          <cell r="CT229"/>
          <cell r="CU229"/>
          <cell r="CV229"/>
          <cell r="CW229"/>
          <cell r="EE229"/>
          <cell r="EF229"/>
          <cell r="EH229"/>
          <cell r="EI229"/>
          <cell r="EJ229"/>
          <cell r="EK229"/>
          <cell r="EL229"/>
          <cell r="EM229"/>
        </row>
        <row r="230">
          <cell r="A230"/>
          <cell r="B230"/>
          <cell r="C230"/>
          <cell r="D230"/>
          <cell r="E230"/>
          <cell r="F230"/>
          <cell r="G230"/>
          <cell r="H230"/>
          <cell r="I230"/>
          <cell r="J230"/>
          <cell r="K230"/>
          <cell r="L230"/>
          <cell r="M230"/>
          <cell r="N230"/>
          <cell r="O230"/>
          <cell r="P230"/>
          <cell r="Q230"/>
          <cell r="R230"/>
          <cell r="S230"/>
          <cell r="T230"/>
          <cell r="U230"/>
          <cell r="V230"/>
          <cell r="W230"/>
          <cell r="X230"/>
          <cell r="Y230"/>
          <cell r="Z230"/>
          <cell r="AA230"/>
          <cell r="AB230"/>
          <cell r="AC230"/>
          <cell r="AD230"/>
          <cell r="AE230"/>
          <cell r="AF230"/>
          <cell r="AG230"/>
          <cell r="AH230"/>
          <cell r="AI230"/>
          <cell r="AJ230"/>
          <cell r="AK230"/>
          <cell r="AL230"/>
          <cell r="AM230"/>
          <cell r="AN230"/>
          <cell r="AO230"/>
          <cell r="AP230"/>
          <cell r="AQ230"/>
          <cell r="AR230"/>
          <cell r="AS230"/>
          <cell r="AT230"/>
          <cell r="AV230"/>
          <cell r="AW230"/>
          <cell r="AX230"/>
          <cell r="BA230"/>
          <cell r="BB230"/>
          <cell r="BC230"/>
          <cell r="BD230"/>
          <cell r="BE230"/>
          <cell r="BF230"/>
          <cell r="BG230"/>
          <cell r="BH230"/>
          <cell r="BI230"/>
          <cell r="BJ230"/>
          <cell r="BK230"/>
          <cell r="BL230"/>
          <cell r="BM230"/>
          <cell r="BN230"/>
          <cell r="BO230"/>
          <cell r="BP230"/>
          <cell r="BQ230"/>
          <cell r="BR230"/>
          <cell r="BS230"/>
          <cell r="BT230"/>
          <cell r="BU230"/>
          <cell r="BV230"/>
          <cell r="BW230"/>
          <cell r="BX230"/>
          <cell r="BY230"/>
          <cell r="BZ230"/>
          <cell r="CA230"/>
          <cell r="CB230"/>
          <cell r="CC230"/>
          <cell r="CD230"/>
          <cell r="CE230"/>
          <cell r="CF230"/>
          <cell r="CG230"/>
          <cell r="CH230"/>
          <cell r="CN230"/>
          <cell r="CO230"/>
          <cell r="CP230"/>
          <cell r="CQ230"/>
          <cell r="CS230"/>
          <cell r="CT230"/>
          <cell r="CU230"/>
          <cell r="CV230"/>
          <cell r="CW230"/>
          <cell r="EE230"/>
          <cell r="EF230"/>
          <cell r="EH230"/>
          <cell r="EI230"/>
          <cell r="EJ230"/>
          <cell r="EK230"/>
          <cell r="EL230"/>
          <cell r="EM230"/>
        </row>
        <row r="231">
          <cell r="A231"/>
          <cell r="B231"/>
          <cell r="C231"/>
          <cell r="D231"/>
          <cell r="E231"/>
          <cell r="F231"/>
          <cell r="G231"/>
          <cell r="H231"/>
          <cell r="I231"/>
          <cell r="J231"/>
          <cell r="K231"/>
          <cell r="L231"/>
          <cell r="M231"/>
          <cell r="N231"/>
          <cell r="O231"/>
          <cell r="P231"/>
          <cell r="Q231"/>
          <cell r="R231"/>
          <cell r="S231"/>
          <cell r="T231"/>
          <cell r="U231"/>
          <cell r="V231"/>
          <cell r="W231"/>
          <cell r="X231"/>
          <cell r="Y231"/>
          <cell r="Z231"/>
          <cell r="AA231"/>
          <cell r="AB231"/>
          <cell r="AC231"/>
          <cell r="AD231"/>
          <cell r="AE231"/>
          <cell r="AF231"/>
          <cell r="AG231"/>
          <cell r="AH231"/>
          <cell r="AI231"/>
          <cell r="AJ231"/>
          <cell r="AK231"/>
          <cell r="AL231"/>
          <cell r="AM231"/>
          <cell r="AN231"/>
          <cell r="AO231"/>
          <cell r="AP231"/>
          <cell r="AQ231"/>
          <cell r="AR231"/>
          <cell r="AS231"/>
          <cell r="AT231"/>
          <cell r="AV231"/>
          <cell r="AW231"/>
          <cell r="AX231"/>
          <cell r="BA231"/>
          <cell r="BB231"/>
          <cell r="BC231"/>
          <cell r="BD231"/>
          <cell r="BE231"/>
          <cell r="BF231"/>
          <cell r="BG231"/>
          <cell r="BH231"/>
          <cell r="BI231"/>
          <cell r="BJ231"/>
          <cell r="BK231"/>
          <cell r="BL231"/>
          <cell r="BM231"/>
          <cell r="BN231"/>
          <cell r="BO231"/>
          <cell r="BP231"/>
          <cell r="BQ231"/>
          <cell r="BR231"/>
          <cell r="BS231"/>
          <cell r="BT231"/>
          <cell r="BU231"/>
          <cell r="BV231"/>
          <cell r="BW231"/>
          <cell r="BX231"/>
          <cell r="BY231"/>
          <cell r="BZ231"/>
          <cell r="CA231"/>
          <cell r="CB231"/>
          <cell r="CC231"/>
          <cell r="CD231"/>
          <cell r="CE231"/>
          <cell r="CF231"/>
          <cell r="CG231"/>
          <cell r="CH231"/>
          <cell r="CN231"/>
          <cell r="CO231"/>
          <cell r="CP231"/>
          <cell r="CQ231"/>
          <cell r="CS231"/>
          <cell r="CT231"/>
          <cell r="CU231"/>
          <cell r="CV231"/>
          <cell r="CW231"/>
          <cell r="EE231"/>
          <cell r="EF231"/>
          <cell r="EH231"/>
          <cell r="EI231"/>
          <cell r="EJ231"/>
          <cell r="EK231"/>
          <cell r="EL231"/>
          <cell r="EM231"/>
        </row>
        <row r="232">
          <cell r="A232"/>
          <cell r="B232"/>
          <cell r="C232"/>
          <cell r="D232"/>
          <cell r="E232"/>
          <cell r="F232"/>
          <cell r="G232"/>
          <cell r="H232"/>
          <cell r="I232"/>
          <cell r="J232"/>
          <cell r="K232"/>
          <cell r="L232"/>
          <cell r="M232"/>
          <cell r="N232"/>
          <cell r="O232"/>
          <cell r="P232"/>
          <cell r="Q232"/>
          <cell r="R232"/>
          <cell r="S232"/>
          <cell r="T232"/>
          <cell r="U232"/>
          <cell r="V232"/>
          <cell r="W232"/>
          <cell r="X232"/>
          <cell r="Y232"/>
          <cell r="Z232"/>
          <cell r="AA232"/>
          <cell r="AB232"/>
          <cell r="AC232"/>
          <cell r="AD232"/>
          <cell r="AE232"/>
          <cell r="AF232"/>
          <cell r="AG232"/>
          <cell r="AH232"/>
          <cell r="AI232"/>
          <cell r="AJ232"/>
          <cell r="AK232"/>
          <cell r="AL232"/>
          <cell r="AM232"/>
          <cell r="AN232"/>
          <cell r="AO232"/>
          <cell r="AP232"/>
          <cell r="AQ232"/>
          <cell r="AR232"/>
          <cell r="AS232"/>
          <cell r="AT232"/>
          <cell r="AV232"/>
          <cell r="AW232"/>
          <cell r="AX232"/>
          <cell r="BA232"/>
          <cell r="BB232"/>
          <cell r="BC232"/>
          <cell r="BD232"/>
          <cell r="BE232"/>
          <cell r="BF232"/>
          <cell r="BG232"/>
          <cell r="BH232"/>
          <cell r="BI232"/>
          <cell r="BJ232"/>
          <cell r="BK232"/>
          <cell r="BL232"/>
          <cell r="BM232"/>
          <cell r="BN232"/>
          <cell r="BO232"/>
          <cell r="BP232"/>
          <cell r="BQ232"/>
          <cell r="BR232"/>
          <cell r="BS232"/>
          <cell r="BT232"/>
          <cell r="BU232"/>
          <cell r="BV232"/>
          <cell r="BW232"/>
          <cell r="BX232"/>
          <cell r="BY232"/>
          <cell r="BZ232"/>
          <cell r="CA232"/>
          <cell r="CB232"/>
          <cell r="CC232"/>
          <cell r="CD232"/>
          <cell r="CE232"/>
          <cell r="CF232"/>
          <cell r="CG232"/>
          <cell r="CH232"/>
          <cell r="CN232"/>
          <cell r="CO232"/>
          <cell r="CP232"/>
          <cell r="CQ232"/>
          <cell r="CS232"/>
          <cell r="CT232"/>
          <cell r="CU232"/>
          <cell r="CV232"/>
          <cell r="CW232"/>
          <cell r="EE232"/>
          <cell r="EF232"/>
          <cell r="EH232"/>
          <cell r="EI232"/>
          <cell r="EJ232"/>
          <cell r="EK232"/>
          <cell r="EL232"/>
          <cell r="EM232"/>
        </row>
        <row r="233">
          <cell r="A233"/>
          <cell r="B233"/>
          <cell r="C233"/>
          <cell r="D233"/>
          <cell r="E233"/>
          <cell r="F233"/>
          <cell r="G233"/>
          <cell r="H233"/>
          <cell r="I233"/>
          <cell r="J233"/>
          <cell r="K233"/>
          <cell r="L233"/>
          <cell r="M233"/>
          <cell r="N233"/>
          <cell r="O233"/>
          <cell r="P233"/>
          <cell r="Q233"/>
          <cell r="R233"/>
          <cell r="S233"/>
          <cell r="T233"/>
          <cell r="U233"/>
          <cell r="V233"/>
          <cell r="W233"/>
          <cell r="X233"/>
          <cell r="Y233"/>
          <cell r="Z233"/>
          <cell r="AA233"/>
          <cell r="AB233"/>
          <cell r="AC233"/>
          <cell r="AD233"/>
          <cell r="AE233"/>
          <cell r="AF233"/>
          <cell r="AG233"/>
          <cell r="AH233"/>
          <cell r="AI233"/>
          <cell r="AJ233"/>
          <cell r="AK233"/>
          <cell r="AL233"/>
          <cell r="AM233"/>
          <cell r="AN233"/>
          <cell r="AO233"/>
          <cell r="AP233"/>
          <cell r="AQ233"/>
          <cell r="AR233"/>
          <cell r="AS233"/>
          <cell r="AT233"/>
          <cell r="AV233"/>
          <cell r="AW233"/>
          <cell r="AX233"/>
          <cell r="BA233"/>
          <cell r="BB233"/>
          <cell r="BC233"/>
          <cell r="BD233"/>
          <cell r="BE233"/>
          <cell r="BF233"/>
          <cell r="BG233"/>
          <cell r="BH233"/>
          <cell r="BI233"/>
          <cell r="BJ233"/>
          <cell r="BK233"/>
          <cell r="BL233"/>
          <cell r="BM233"/>
          <cell r="BN233"/>
          <cell r="BO233"/>
          <cell r="BP233"/>
          <cell r="BQ233"/>
          <cell r="BR233"/>
          <cell r="BS233"/>
          <cell r="BT233"/>
          <cell r="BU233"/>
          <cell r="BV233"/>
          <cell r="BW233"/>
          <cell r="BX233"/>
          <cell r="BY233"/>
          <cell r="BZ233"/>
          <cell r="CA233"/>
          <cell r="CB233"/>
          <cell r="CC233"/>
          <cell r="CD233"/>
          <cell r="CE233"/>
          <cell r="CF233"/>
          <cell r="CG233"/>
          <cell r="CH233"/>
          <cell r="CN233"/>
          <cell r="CO233"/>
          <cell r="CP233"/>
          <cell r="CQ233"/>
          <cell r="CS233"/>
          <cell r="CT233"/>
          <cell r="CU233"/>
          <cell r="CV233"/>
          <cell r="CW233"/>
          <cell r="EE233"/>
          <cell r="EF233"/>
          <cell r="EH233"/>
          <cell r="EI233"/>
          <cell r="EJ233"/>
          <cell r="EK233"/>
          <cell r="EL233"/>
          <cell r="EM233"/>
        </row>
        <row r="234">
          <cell r="A234"/>
          <cell r="B234"/>
          <cell r="C234"/>
          <cell r="D234"/>
          <cell r="E234"/>
          <cell r="F234"/>
          <cell r="G234"/>
          <cell r="H234"/>
          <cell r="I234"/>
          <cell r="J234"/>
          <cell r="K234"/>
          <cell r="L234"/>
          <cell r="M234"/>
          <cell r="N234"/>
          <cell r="O234"/>
          <cell r="P234"/>
          <cell r="Q234"/>
          <cell r="R234"/>
          <cell r="S234"/>
          <cell r="T234"/>
          <cell r="U234"/>
          <cell r="V234"/>
          <cell r="W234"/>
          <cell r="X234"/>
          <cell r="Y234"/>
          <cell r="Z234"/>
          <cell r="AA234"/>
          <cell r="AB234"/>
          <cell r="AC234"/>
          <cell r="AD234"/>
          <cell r="AE234"/>
          <cell r="AF234"/>
          <cell r="AG234"/>
          <cell r="AH234"/>
          <cell r="AI234"/>
          <cell r="AJ234"/>
          <cell r="AK234"/>
          <cell r="AL234"/>
          <cell r="AM234"/>
          <cell r="AN234"/>
          <cell r="AO234"/>
          <cell r="AP234"/>
          <cell r="AQ234"/>
          <cell r="AR234"/>
          <cell r="AS234"/>
          <cell r="AT234"/>
          <cell r="AV234"/>
          <cell r="AW234"/>
          <cell r="AX234"/>
          <cell r="BA234"/>
          <cell r="BB234"/>
          <cell r="BC234"/>
          <cell r="BD234"/>
          <cell r="BE234"/>
          <cell r="BF234"/>
          <cell r="BG234"/>
          <cell r="BH234"/>
          <cell r="BI234"/>
          <cell r="BJ234"/>
          <cell r="BK234"/>
          <cell r="BL234"/>
          <cell r="BM234"/>
          <cell r="BN234"/>
          <cell r="BO234"/>
          <cell r="BP234"/>
          <cell r="BQ234"/>
          <cell r="BR234"/>
          <cell r="BS234"/>
          <cell r="BT234"/>
          <cell r="BU234"/>
          <cell r="BV234"/>
          <cell r="BW234"/>
          <cell r="BX234"/>
          <cell r="BY234"/>
          <cell r="BZ234"/>
          <cell r="CA234"/>
          <cell r="CB234"/>
          <cell r="CC234"/>
          <cell r="CD234"/>
          <cell r="CE234"/>
          <cell r="CF234"/>
          <cell r="CG234"/>
          <cell r="CH234"/>
          <cell r="CN234"/>
          <cell r="CO234"/>
          <cell r="CP234"/>
          <cell r="CQ234"/>
          <cell r="CS234"/>
          <cell r="CT234"/>
          <cell r="CU234"/>
          <cell r="CV234"/>
          <cell r="CW234"/>
          <cell r="EE234"/>
          <cell r="EF234"/>
          <cell r="EH234"/>
          <cell r="EI234"/>
          <cell r="EJ234"/>
          <cell r="EK234"/>
          <cell r="EL234"/>
          <cell r="EM234"/>
        </row>
        <row r="235">
          <cell r="A235"/>
          <cell r="B235"/>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cell r="AJ235"/>
          <cell r="AK235"/>
          <cell r="AL235"/>
          <cell r="AM235"/>
          <cell r="AN235"/>
          <cell r="AO235"/>
          <cell r="AP235"/>
          <cell r="AQ235"/>
          <cell r="AR235"/>
          <cell r="AS235"/>
          <cell r="AT235"/>
          <cell r="AV235"/>
          <cell r="AW235"/>
          <cell r="AX235"/>
          <cell r="BA235"/>
          <cell r="BB235"/>
          <cell r="BC235"/>
          <cell r="BD235"/>
          <cell r="BE235"/>
          <cell r="BF235"/>
          <cell r="BG235"/>
          <cell r="BH235"/>
          <cell r="BI235"/>
          <cell r="BJ235"/>
          <cell r="BK235"/>
          <cell r="BL235"/>
          <cell r="BM235"/>
          <cell r="BN235"/>
          <cell r="BO235"/>
          <cell r="BP235"/>
          <cell r="BQ235"/>
          <cell r="BR235"/>
          <cell r="BS235"/>
          <cell r="BT235"/>
          <cell r="BU235"/>
          <cell r="BV235"/>
          <cell r="BW235"/>
          <cell r="BX235"/>
          <cell r="BY235"/>
          <cell r="BZ235"/>
          <cell r="CA235"/>
          <cell r="CB235"/>
          <cell r="CC235"/>
          <cell r="CD235"/>
          <cell r="CE235"/>
          <cell r="CF235"/>
          <cell r="CG235"/>
          <cell r="CH235"/>
          <cell r="CN235"/>
          <cell r="CO235"/>
          <cell r="CP235"/>
          <cell r="CQ235"/>
          <cell r="CS235"/>
          <cell r="CT235"/>
          <cell r="CU235"/>
          <cell r="CV235"/>
          <cell r="CW235"/>
          <cell r="EE235"/>
          <cell r="EF235"/>
          <cell r="EH235"/>
          <cell r="EI235"/>
          <cell r="EJ235"/>
          <cell r="EK235"/>
          <cell r="EL235"/>
          <cell r="EM235"/>
        </row>
        <row r="236">
          <cell r="A236"/>
          <cell r="B236"/>
          <cell r="C236"/>
          <cell r="D236"/>
          <cell r="E236"/>
          <cell r="F236"/>
          <cell r="G236"/>
          <cell r="H236"/>
          <cell r="I236"/>
          <cell r="J236"/>
          <cell r="K236"/>
          <cell r="L236"/>
          <cell r="M236"/>
          <cell r="N236"/>
          <cell r="O236"/>
          <cell r="P236"/>
          <cell r="Q236"/>
          <cell r="R236"/>
          <cell r="S236"/>
          <cell r="T236"/>
          <cell r="U236"/>
          <cell r="V236"/>
          <cell r="W236"/>
          <cell r="X236"/>
          <cell r="Y236"/>
          <cell r="Z236"/>
          <cell r="AA236"/>
          <cell r="AB236"/>
          <cell r="AC236"/>
          <cell r="AD236"/>
          <cell r="AE236"/>
          <cell r="AF236"/>
          <cell r="AG236"/>
          <cell r="AH236"/>
          <cell r="AI236"/>
          <cell r="AJ236"/>
          <cell r="AK236"/>
          <cell r="AL236"/>
          <cell r="AM236"/>
          <cell r="AN236"/>
          <cell r="AO236"/>
          <cell r="AP236"/>
          <cell r="AQ236"/>
          <cell r="AR236"/>
          <cell r="AS236"/>
          <cell r="AT236"/>
          <cell r="AV236"/>
          <cell r="AW236"/>
          <cell r="AX236"/>
          <cell r="BA236"/>
          <cell r="BB236"/>
          <cell r="BC236"/>
          <cell r="BD236"/>
          <cell r="BE236"/>
          <cell r="BF236"/>
          <cell r="BG236"/>
          <cell r="BH236"/>
          <cell r="BI236"/>
          <cell r="BJ236"/>
          <cell r="BK236"/>
          <cell r="BL236"/>
          <cell r="BM236"/>
          <cell r="BN236"/>
          <cell r="BO236"/>
          <cell r="BP236"/>
          <cell r="BQ236"/>
          <cell r="BR236"/>
          <cell r="BS236"/>
          <cell r="BT236"/>
          <cell r="BU236"/>
          <cell r="BV236"/>
          <cell r="BW236"/>
          <cell r="BX236"/>
          <cell r="BY236"/>
          <cell r="BZ236"/>
          <cell r="CA236"/>
          <cell r="CB236"/>
          <cell r="CC236"/>
          <cell r="CD236"/>
          <cell r="CE236"/>
          <cell r="CF236"/>
          <cell r="CG236"/>
          <cell r="CH236"/>
          <cell r="CN236"/>
          <cell r="CO236"/>
          <cell r="CP236"/>
          <cell r="CQ236"/>
          <cell r="CS236"/>
          <cell r="CT236"/>
          <cell r="CU236"/>
          <cell r="CV236"/>
          <cell r="CW236"/>
          <cell r="EE236"/>
          <cell r="EF236"/>
          <cell r="EH236"/>
          <cell r="EI236"/>
          <cell r="EJ236"/>
          <cell r="EK236"/>
          <cell r="EL236"/>
          <cell r="EM236"/>
        </row>
        <row r="237">
          <cell r="A237"/>
          <cell r="B237"/>
          <cell r="C237"/>
          <cell r="D237"/>
          <cell r="E237"/>
          <cell r="F237"/>
          <cell r="G237"/>
          <cell r="H237"/>
          <cell r="I237"/>
          <cell r="J237"/>
          <cell r="K237"/>
          <cell r="L237"/>
          <cell r="M237"/>
          <cell r="N237"/>
          <cell r="O237"/>
          <cell r="P237"/>
          <cell r="Q237"/>
          <cell r="R237"/>
          <cell r="S237"/>
          <cell r="T237"/>
          <cell r="U237"/>
          <cell r="V237"/>
          <cell r="W237"/>
          <cell r="X237"/>
          <cell r="Y237"/>
          <cell r="Z237"/>
          <cell r="AA237"/>
          <cell r="AB237"/>
          <cell r="AC237"/>
          <cell r="AD237"/>
          <cell r="AE237"/>
          <cell r="AF237"/>
          <cell r="AG237"/>
          <cell r="AH237"/>
          <cell r="AI237"/>
          <cell r="AJ237"/>
          <cell r="AK237"/>
          <cell r="AL237"/>
          <cell r="AM237"/>
          <cell r="AN237"/>
          <cell r="AO237"/>
          <cell r="AP237"/>
          <cell r="AQ237"/>
          <cell r="AR237"/>
          <cell r="AS237"/>
          <cell r="AT237"/>
          <cell r="AV237"/>
          <cell r="AW237"/>
          <cell r="AX237"/>
          <cell r="BA237"/>
          <cell r="BB237"/>
          <cell r="BC237"/>
          <cell r="BD237"/>
          <cell r="BE237"/>
          <cell r="BF237"/>
          <cell r="BG237"/>
          <cell r="BH237"/>
          <cell r="BI237"/>
          <cell r="BJ237"/>
          <cell r="BK237"/>
          <cell r="BL237"/>
          <cell r="BM237"/>
          <cell r="BN237"/>
          <cell r="BO237"/>
          <cell r="BP237"/>
          <cell r="BQ237"/>
          <cell r="BR237"/>
          <cell r="BS237"/>
          <cell r="BT237"/>
          <cell r="BU237"/>
          <cell r="BV237"/>
          <cell r="BW237"/>
          <cell r="BX237"/>
          <cell r="BY237"/>
          <cell r="BZ237"/>
          <cell r="CA237"/>
          <cell r="CB237"/>
          <cell r="CC237"/>
          <cell r="CD237"/>
          <cell r="CE237"/>
          <cell r="CF237"/>
          <cell r="CG237"/>
          <cell r="CH237"/>
          <cell r="CN237"/>
          <cell r="CO237"/>
          <cell r="CP237"/>
          <cell r="CQ237"/>
          <cell r="CS237"/>
          <cell r="CT237"/>
          <cell r="CU237"/>
          <cell r="CV237"/>
          <cell r="CW237"/>
          <cell r="EE237"/>
          <cell r="EF237"/>
          <cell r="EH237"/>
          <cell r="EI237"/>
          <cell r="EJ237"/>
          <cell r="EK237"/>
          <cell r="EL237"/>
          <cell r="EM237"/>
        </row>
        <row r="238">
          <cell r="A238"/>
          <cell r="B238"/>
          <cell r="C238"/>
          <cell r="D238"/>
          <cell r="E238"/>
          <cell r="F238"/>
          <cell r="G238"/>
          <cell r="H238"/>
          <cell r="I238"/>
          <cell r="J238"/>
          <cell r="K238"/>
          <cell r="L238"/>
          <cell r="M238"/>
          <cell r="N238"/>
          <cell r="O238"/>
          <cell r="P238"/>
          <cell r="Q238"/>
          <cell r="R238"/>
          <cell r="S238"/>
          <cell r="T238"/>
          <cell r="U238"/>
          <cell r="V238"/>
          <cell r="W238"/>
          <cell r="X238"/>
          <cell r="Y238"/>
          <cell r="Z238"/>
          <cell r="AA238"/>
          <cell r="AB238"/>
          <cell r="AC238"/>
          <cell r="AD238"/>
          <cell r="AE238"/>
          <cell r="AF238"/>
          <cell r="AG238"/>
          <cell r="AH238"/>
          <cell r="AI238"/>
          <cell r="AJ238"/>
          <cell r="AK238"/>
          <cell r="AL238"/>
          <cell r="AM238"/>
          <cell r="AN238"/>
          <cell r="AO238"/>
          <cell r="AP238"/>
          <cell r="AQ238"/>
          <cell r="AR238"/>
          <cell r="AS238"/>
          <cell r="AT238"/>
          <cell r="AV238"/>
          <cell r="AW238"/>
          <cell r="AX238"/>
          <cell r="BA238"/>
          <cell r="BB238"/>
          <cell r="BC238"/>
          <cell r="BD238"/>
          <cell r="BE238"/>
          <cell r="BF238"/>
          <cell r="BG238"/>
          <cell r="BH238"/>
          <cell r="BI238"/>
          <cell r="BJ238"/>
          <cell r="BK238"/>
          <cell r="BL238"/>
          <cell r="BM238"/>
          <cell r="BN238"/>
          <cell r="BO238"/>
          <cell r="BP238"/>
          <cell r="BQ238"/>
          <cell r="BR238"/>
          <cell r="BS238"/>
          <cell r="BT238"/>
          <cell r="BU238"/>
          <cell r="BV238"/>
          <cell r="BW238"/>
          <cell r="BX238"/>
          <cell r="BY238"/>
          <cell r="BZ238"/>
          <cell r="CA238"/>
          <cell r="CB238"/>
          <cell r="CC238"/>
          <cell r="CD238"/>
          <cell r="CE238"/>
          <cell r="CF238"/>
          <cell r="CG238"/>
          <cell r="CH238"/>
          <cell r="CN238"/>
          <cell r="CO238"/>
          <cell r="CP238"/>
          <cell r="CQ238"/>
          <cell r="CS238"/>
          <cell r="CT238"/>
          <cell r="CU238"/>
          <cell r="CV238"/>
          <cell r="CW238"/>
          <cell r="EE238"/>
          <cell r="EF238"/>
          <cell r="EH238"/>
          <cell r="EI238"/>
          <cell r="EJ238"/>
          <cell r="EK238"/>
          <cell r="EL238"/>
          <cell r="EM238"/>
        </row>
        <row r="239">
          <cell r="A239"/>
          <cell r="B239"/>
          <cell r="C239"/>
          <cell r="D239"/>
          <cell r="E239"/>
          <cell r="F239"/>
          <cell r="G239"/>
          <cell r="H239"/>
          <cell r="I239"/>
          <cell r="J239"/>
          <cell r="K239"/>
          <cell r="L239"/>
          <cell r="M239"/>
          <cell r="N239"/>
          <cell r="O239"/>
          <cell r="P239"/>
          <cell r="Q239"/>
          <cell r="R239"/>
          <cell r="S239"/>
          <cell r="T239"/>
          <cell r="U239"/>
          <cell r="V239"/>
          <cell r="W239"/>
          <cell r="X239"/>
          <cell r="Y239"/>
          <cell r="Z239"/>
          <cell r="AA239"/>
          <cell r="AB239"/>
          <cell r="AC239"/>
          <cell r="AD239"/>
          <cell r="AE239"/>
          <cell r="AF239"/>
          <cell r="AG239"/>
          <cell r="AH239"/>
          <cell r="AI239"/>
          <cell r="AJ239"/>
          <cell r="AK239"/>
          <cell r="AL239"/>
          <cell r="AM239"/>
          <cell r="AN239"/>
          <cell r="AO239"/>
          <cell r="AP239"/>
          <cell r="AQ239"/>
          <cell r="AR239"/>
          <cell r="AS239"/>
          <cell r="AT239"/>
          <cell r="AV239"/>
          <cell r="AW239"/>
          <cell r="AX239"/>
          <cell r="BA239"/>
          <cell r="BB239"/>
          <cell r="BC239"/>
          <cell r="BD239"/>
          <cell r="BE239"/>
          <cell r="BF239"/>
          <cell r="BG239"/>
          <cell r="BH239"/>
          <cell r="BI239"/>
          <cell r="BJ239"/>
          <cell r="BK239"/>
          <cell r="BL239"/>
          <cell r="BM239"/>
          <cell r="BN239"/>
          <cell r="BO239"/>
          <cell r="BP239"/>
          <cell r="BQ239"/>
          <cell r="BR239"/>
          <cell r="BS239"/>
          <cell r="BT239"/>
          <cell r="BU239"/>
          <cell r="BV239"/>
          <cell r="BW239"/>
          <cell r="BX239"/>
          <cell r="BY239"/>
          <cell r="BZ239"/>
          <cell r="CA239"/>
          <cell r="CB239"/>
          <cell r="CC239"/>
          <cell r="CD239"/>
          <cell r="CE239"/>
          <cell r="CF239"/>
          <cell r="CG239"/>
          <cell r="CH239"/>
          <cell r="CN239"/>
          <cell r="CO239"/>
          <cell r="CP239"/>
          <cell r="CQ239"/>
          <cell r="CS239"/>
          <cell r="CT239"/>
          <cell r="CU239"/>
          <cell r="CV239"/>
          <cell r="CW239"/>
          <cell r="EE239"/>
          <cell r="EF239"/>
          <cell r="EH239"/>
          <cell r="EI239"/>
          <cell r="EJ239"/>
          <cell r="EK239"/>
          <cell r="EL239"/>
          <cell r="EM239"/>
        </row>
        <row r="240">
          <cell r="A240"/>
          <cell r="B240"/>
          <cell r="C240"/>
          <cell r="D240"/>
          <cell r="E240"/>
          <cell r="F240"/>
          <cell r="G240"/>
          <cell r="H240"/>
          <cell r="I240"/>
          <cell r="J240"/>
          <cell r="K240"/>
          <cell r="L240"/>
          <cell r="M240"/>
          <cell r="N240"/>
          <cell r="O240"/>
          <cell r="P240"/>
          <cell r="Q240"/>
          <cell r="R240"/>
          <cell r="S240"/>
          <cell r="T240"/>
          <cell r="U240"/>
          <cell r="V240"/>
          <cell r="W240"/>
          <cell r="X240"/>
          <cell r="Y240"/>
          <cell r="Z240"/>
          <cell r="AA240"/>
          <cell r="AB240"/>
          <cell r="AC240"/>
          <cell r="AD240"/>
          <cell r="AE240"/>
          <cell r="AF240"/>
          <cell r="AG240"/>
          <cell r="AH240"/>
          <cell r="AI240"/>
          <cell r="AJ240"/>
          <cell r="AK240"/>
          <cell r="AL240"/>
          <cell r="AM240"/>
          <cell r="AN240"/>
          <cell r="AO240"/>
          <cell r="AP240"/>
          <cell r="AQ240"/>
          <cell r="AR240"/>
          <cell r="AS240"/>
          <cell r="AT240"/>
          <cell r="AV240"/>
          <cell r="AW240"/>
          <cell r="AX240"/>
          <cell r="BA240"/>
          <cell r="BB240"/>
          <cell r="BC240"/>
          <cell r="BD240"/>
          <cell r="BE240"/>
          <cell r="BF240"/>
          <cell r="BG240"/>
          <cell r="BH240"/>
          <cell r="BI240"/>
          <cell r="BJ240"/>
          <cell r="BK240"/>
          <cell r="BL240"/>
          <cell r="BM240"/>
          <cell r="BN240"/>
          <cell r="BO240"/>
          <cell r="BP240"/>
          <cell r="BQ240"/>
          <cell r="BR240"/>
          <cell r="BS240"/>
          <cell r="BT240"/>
          <cell r="BU240"/>
          <cell r="BV240"/>
          <cell r="BW240"/>
          <cell r="BX240"/>
          <cell r="BY240"/>
          <cell r="BZ240"/>
          <cell r="CA240"/>
          <cell r="CB240"/>
          <cell r="CC240"/>
          <cell r="CD240"/>
          <cell r="CE240"/>
          <cell r="CF240"/>
          <cell r="CG240"/>
          <cell r="CH240"/>
          <cell r="CN240"/>
          <cell r="CO240"/>
          <cell r="CP240"/>
          <cell r="CQ240"/>
          <cell r="CS240"/>
          <cell r="CT240"/>
          <cell r="CU240"/>
          <cell r="CV240"/>
          <cell r="CW240"/>
          <cell r="EE240"/>
          <cell r="EF240"/>
          <cell r="EH240"/>
          <cell r="EI240"/>
          <cell r="EJ240"/>
          <cell r="EK240"/>
          <cell r="EL240"/>
          <cell r="EM240"/>
        </row>
        <row r="241">
          <cell r="A241"/>
          <cell r="B241"/>
          <cell r="C241"/>
          <cell r="D241"/>
          <cell r="E241"/>
          <cell r="F241"/>
          <cell r="G241"/>
          <cell r="H241"/>
          <cell r="I241"/>
          <cell r="J241"/>
          <cell r="K241"/>
          <cell r="L241"/>
          <cell r="M241"/>
          <cell r="N241"/>
          <cell r="O241"/>
          <cell r="P241"/>
          <cell r="Q241"/>
          <cell r="R241"/>
          <cell r="S241"/>
          <cell r="T241"/>
          <cell r="U241"/>
          <cell r="V241"/>
          <cell r="W241"/>
          <cell r="X241"/>
          <cell r="Y241"/>
          <cell r="Z241"/>
          <cell r="AA241"/>
          <cell r="AB241"/>
          <cell r="AC241"/>
          <cell r="AD241"/>
          <cell r="AE241"/>
          <cell r="AF241"/>
          <cell r="AG241"/>
          <cell r="AH241"/>
          <cell r="AI241"/>
          <cell r="AJ241"/>
          <cell r="AK241"/>
          <cell r="AL241"/>
          <cell r="AM241"/>
          <cell r="AN241"/>
          <cell r="AO241"/>
          <cell r="AP241"/>
          <cell r="AQ241"/>
          <cell r="AR241"/>
          <cell r="AS241"/>
          <cell r="AT241"/>
          <cell r="AV241"/>
          <cell r="AW241"/>
          <cell r="AX241"/>
          <cell r="BA241"/>
          <cell r="BB241"/>
          <cell r="BC241"/>
          <cell r="BD241"/>
          <cell r="BE241"/>
          <cell r="BF241"/>
          <cell r="BG241"/>
          <cell r="BH241"/>
          <cell r="BI241"/>
          <cell r="BJ241"/>
          <cell r="BK241"/>
          <cell r="BL241"/>
          <cell r="BM241"/>
          <cell r="BN241"/>
          <cell r="BO241"/>
          <cell r="BP241"/>
          <cell r="BQ241"/>
          <cell r="BR241"/>
          <cell r="BS241"/>
          <cell r="BT241"/>
          <cell r="BU241"/>
          <cell r="BV241"/>
          <cell r="BW241"/>
          <cell r="BX241"/>
          <cell r="BY241"/>
          <cell r="BZ241"/>
          <cell r="CA241"/>
          <cell r="CB241"/>
          <cell r="CC241"/>
          <cell r="CD241"/>
          <cell r="CE241"/>
          <cell r="CF241"/>
          <cell r="CG241"/>
          <cell r="CH241"/>
          <cell r="CN241"/>
          <cell r="CO241"/>
          <cell r="CP241"/>
          <cell r="CQ241"/>
          <cell r="CS241"/>
          <cell r="CT241"/>
          <cell r="CU241"/>
          <cell r="CV241"/>
          <cell r="CW241"/>
          <cell r="EE241"/>
          <cell r="EF241"/>
          <cell r="EH241"/>
          <cell r="EI241"/>
          <cell r="EJ241"/>
          <cell r="EK241"/>
          <cell r="EL241"/>
          <cell r="EM241"/>
        </row>
        <row r="242">
          <cell r="A242"/>
          <cell r="B242"/>
          <cell r="C242"/>
          <cell r="D242"/>
          <cell r="E242"/>
          <cell r="F242"/>
          <cell r="G242"/>
          <cell r="H242"/>
          <cell r="I242"/>
          <cell r="J242"/>
          <cell r="K242"/>
          <cell r="L242"/>
          <cell r="M242"/>
          <cell r="N242"/>
          <cell r="O242"/>
          <cell r="P242"/>
          <cell r="Q242"/>
          <cell r="R242"/>
          <cell r="S242"/>
          <cell r="T242"/>
          <cell r="U242"/>
          <cell r="V242"/>
          <cell r="W242"/>
          <cell r="X242"/>
          <cell r="Y242"/>
          <cell r="Z242"/>
          <cell r="AA242"/>
          <cell r="AB242"/>
          <cell r="AC242"/>
          <cell r="AD242"/>
          <cell r="AE242"/>
          <cell r="AF242"/>
          <cell r="AG242"/>
          <cell r="AH242"/>
          <cell r="AI242"/>
          <cell r="AJ242"/>
          <cell r="AK242"/>
          <cell r="AL242"/>
          <cell r="AM242"/>
          <cell r="AN242"/>
          <cell r="AO242"/>
          <cell r="AP242"/>
          <cell r="AQ242"/>
          <cell r="AR242"/>
          <cell r="AS242"/>
          <cell r="AT242"/>
          <cell r="AV242"/>
          <cell r="AW242"/>
          <cell r="AX242"/>
          <cell r="BA242"/>
          <cell r="BB242"/>
          <cell r="BC242"/>
          <cell r="BD242"/>
          <cell r="BE242"/>
          <cell r="BF242"/>
          <cell r="BG242"/>
          <cell r="BH242"/>
          <cell r="BI242"/>
          <cell r="BJ242"/>
          <cell r="BK242"/>
          <cell r="BL242"/>
          <cell r="BM242"/>
          <cell r="BN242"/>
          <cell r="BO242"/>
          <cell r="BP242"/>
          <cell r="BQ242"/>
          <cell r="BR242"/>
          <cell r="BS242"/>
          <cell r="BT242"/>
          <cell r="BU242"/>
          <cell r="BV242"/>
          <cell r="BW242"/>
          <cell r="BX242"/>
          <cell r="BY242"/>
          <cell r="BZ242"/>
          <cell r="CA242"/>
          <cell r="CB242"/>
          <cell r="CC242"/>
          <cell r="CD242"/>
          <cell r="CE242"/>
          <cell r="CF242"/>
          <cell r="CG242"/>
          <cell r="CH242"/>
          <cell r="CN242"/>
          <cell r="CO242"/>
          <cell r="CP242"/>
          <cell r="CQ242"/>
          <cell r="CS242"/>
          <cell r="CT242"/>
          <cell r="CU242"/>
          <cell r="CV242"/>
          <cell r="CW242"/>
          <cell r="EE242"/>
          <cell r="EF242"/>
          <cell r="EH242"/>
          <cell r="EI242"/>
          <cell r="EJ242"/>
          <cell r="EK242"/>
          <cell r="EL242"/>
          <cell r="EM242"/>
        </row>
        <row r="243">
          <cell r="A243"/>
          <cell r="B243"/>
          <cell r="C243"/>
          <cell r="D243"/>
          <cell r="E243"/>
          <cell r="F243"/>
          <cell r="G243"/>
          <cell r="H243"/>
          <cell r="I243"/>
          <cell r="J243"/>
          <cell r="K243"/>
          <cell r="L243"/>
          <cell r="M243"/>
          <cell r="N243"/>
          <cell r="O243"/>
          <cell r="P243"/>
          <cell r="Q243"/>
          <cell r="R243"/>
          <cell r="S243"/>
          <cell r="T243"/>
          <cell r="U243"/>
          <cell r="V243"/>
          <cell r="W243"/>
          <cell r="X243"/>
          <cell r="Y243"/>
          <cell r="Z243"/>
          <cell r="AA243"/>
          <cell r="AB243"/>
          <cell r="AC243"/>
          <cell r="AD243"/>
          <cell r="AE243"/>
          <cell r="AF243"/>
          <cell r="AG243"/>
          <cell r="AH243"/>
          <cell r="AI243"/>
          <cell r="AJ243"/>
          <cell r="AK243"/>
          <cell r="AL243"/>
          <cell r="AM243"/>
          <cell r="AN243"/>
          <cell r="AO243"/>
          <cell r="AP243"/>
          <cell r="AQ243"/>
          <cell r="AR243"/>
          <cell r="AS243"/>
          <cell r="AT243"/>
          <cell r="AV243"/>
          <cell r="AW243"/>
          <cell r="AX243"/>
          <cell r="BA243"/>
          <cell r="BB243"/>
          <cell r="BC243"/>
          <cell r="BD243"/>
          <cell r="BE243"/>
          <cell r="BF243"/>
          <cell r="BG243"/>
          <cell r="BH243"/>
          <cell r="BI243"/>
          <cell r="BJ243"/>
          <cell r="BK243"/>
          <cell r="BL243"/>
          <cell r="BM243"/>
          <cell r="BN243"/>
          <cell r="BO243"/>
          <cell r="BP243"/>
          <cell r="BQ243"/>
          <cell r="BR243"/>
          <cell r="BS243"/>
          <cell r="BT243"/>
          <cell r="BU243"/>
          <cell r="BV243"/>
          <cell r="BW243"/>
          <cell r="BX243"/>
          <cell r="BY243"/>
          <cell r="BZ243"/>
          <cell r="CA243"/>
          <cell r="CB243"/>
          <cell r="CC243"/>
          <cell r="CD243"/>
          <cell r="CE243"/>
          <cell r="CF243"/>
          <cell r="CG243"/>
          <cell r="CH243"/>
          <cell r="CN243"/>
          <cell r="CO243"/>
          <cell r="CP243"/>
          <cell r="CQ243"/>
          <cell r="CS243"/>
          <cell r="CT243"/>
          <cell r="CU243"/>
          <cell r="CV243"/>
          <cell r="CW243"/>
          <cell r="EE243"/>
          <cell r="EF243"/>
          <cell r="EH243"/>
          <cell r="EI243"/>
          <cell r="EJ243"/>
          <cell r="EK243"/>
          <cell r="EL243"/>
          <cell r="EM243"/>
        </row>
        <row r="244">
          <cell r="A244"/>
          <cell r="B244"/>
          <cell r="C244"/>
          <cell r="D244"/>
          <cell r="E244"/>
          <cell r="F244"/>
          <cell r="G244"/>
          <cell r="H244"/>
          <cell r="I244"/>
          <cell r="J244"/>
          <cell r="K244"/>
          <cell r="L244"/>
          <cell r="M244"/>
          <cell r="N244"/>
          <cell r="O244"/>
          <cell r="P244"/>
          <cell r="Q244"/>
          <cell r="R244"/>
          <cell r="S244"/>
          <cell r="T244"/>
          <cell r="U244"/>
          <cell r="V244"/>
          <cell r="W244"/>
          <cell r="X244"/>
          <cell r="Y244"/>
          <cell r="Z244"/>
          <cell r="AA244"/>
          <cell r="AB244"/>
          <cell r="AC244"/>
          <cell r="AD244"/>
          <cell r="AE244"/>
          <cell r="AF244"/>
          <cell r="AG244"/>
          <cell r="AH244"/>
          <cell r="AI244"/>
          <cell r="AJ244"/>
          <cell r="AK244"/>
          <cell r="AL244"/>
          <cell r="AM244"/>
          <cell r="AN244"/>
          <cell r="AO244"/>
          <cell r="AP244"/>
          <cell r="AQ244"/>
          <cell r="AR244"/>
          <cell r="AS244"/>
          <cell r="AT244"/>
          <cell r="AV244"/>
          <cell r="AW244"/>
          <cell r="AX244"/>
          <cell r="BA244"/>
          <cell r="BB244"/>
          <cell r="BC244"/>
          <cell r="BD244"/>
          <cell r="BE244"/>
          <cell r="BF244"/>
          <cell r="BG244"/>
          <cell r="BH244"/>
          <cell r="BI244"/>
          <cell r="BJ244"/>
          <cell r="BK244"/>
          <cell r="BL244"/>
          <cell r="BM244"/>
          <cell r="BN244"/>
          <cell r="BO244"/>
          <cell r="BP244"/>
          <cell r="BQ244"/>
          <cell r="BR244"/>
          <cell r="BS244"/>
          <cell r="BT244"/>
          <cell r="BU244"/>
          <cell r="BV244"/>
          <cell r="BW244"/>
          <cell r="BX244"/>
          <cell r="BY244"/>
          <cell r="BZ244"/>
          <cell r="CA244"/>
          <cell r="CB244"/>
          <cell r="CC244"/>
          <cell r="CD244"/>
          <cell r="CE244"/>
          <cell r="CF244"/>
          <cell r="CG244"/>
          <cell r="CH244"/>
          <cell r="CN244"/>
          <cell r="CO244"/>
          <cell r="CP244"/>
          <cell r="CQ244"/>
          <cell r="CS244"/>
          <cell r="CT244"/>
          <cell r="CU244"/>
          <cell r="CV244"/>
          <cell r="CW244"/>
          <cell r="EE244"/>
          <cell r="EF244"/>
          <cell r="EH244"/>
          <cell r="EI244"/>
          <cell r="EJ244"/>
          <cell r="EK244"/>
          <cell r="EL244"/>
          <cell r="EM244"/>
        </row>
        <row r="245">
          <cell r="A245"/>
          <cell r="B245"/>
          <cell r="C245"/>
          <cell r="D245"/>
          <cell r="E245"/>
          <cell r="F245"/>
          <cell r="G245"/>
          <cell r="H245"/>
          <cell r="I245"/>
          <cell r="J245"/>
          <cell r="K245"/>
          <cell r="L245"/>
          <cell r="M245"/>
          <cell r="N245"/>
          <cell r="O245"/>
          <cell r="P245"/>
          <cell r="Q245"/>
          <cell r="R245"/>
          <cell r="S245"/>
          <cell r="T245"/>
          <cell r="U245"/>
          <cell r="V245"/>
          <cell r="W245"/>
          <cell r="X245"/>
          <cell r="Y245"/>
          <cell r="Z245"/>
          <cell r="AA245"/>
          <cell r="AB245"/>
          <cell r="AC245"/>
          <cell r="AD245"/>
          <cell r="AE245"/>
          <cell r="AF245"/>
          <cell r="AG245"/>
          <cell r="AH245"/>
          <cell r="AI245"/>
          <cell r="AJ245"/>
          <cell r="AK245"/>
          <cell r="AL245"/>
          <cell r="AM245"/>
          <cell r="AN245"/>
          <cell r="AO245"/>
          <cell r="AP245"/>
          <cell r="AQ245"/>
          <cell r="AR245"/>
          <cell r="AS245"/>
          <cell r="AT245"/>
          <cell r="AV245"/>
          <cell r="AW245"/>
          <cell r="AX245"/>
          <cell r="BA245"/>
          <cell r="BB245"/>
          <cell r="BC245"/>
          <cell r="BD245"/>
          <cell r="BE245"/>
          <cell r="BF245"/>
          <cell r="BG245"/>
          <cell r="BH245"/>
          <cell r="BI245"/>
          <cell r="BJ245"/>
          <cell r="BK245"/>
          <cell r="BL245"/>
          <cell r="BM245"/>
          <cell r="BN245"/>
          <cell r="BO245"/>
          <cell r="BP245"/>
          <cell r="BQ245"/>
          <cell r="BR245"/>
          <cell r="BS245"/>
          <cell r="BT245"/>
          <cell r="BU245"/>
          <cell r="BV245"/>
          <cell r="BW245"/>
          <cell r="BX245"/>
          <cell r="BY245"/>
          <cell r="BZ245"/>
          <cell r="CA245"/>
          <cell r="CB245"/>
          <cell r="CC245"/>
          <cell r="CD245"/>
          <cell r="CE245"/>
          <cell r="CF245"/>
          <cell r="CG245"/>
          <cell r="CH245"/>
          <cell r="CN245"/>
          <cell r="CO245"/>
          <cell r="CP245"/>
          <cell r="CQ245"/>
          <cell r="CS245"/>
          <cell r="CT245"/>
          <cell r="CU245"/>
          <cell r="CV245"/>
          <cell r="CW245"/>
          <cell r="EE245"/>
          <cell r="EF245"/>
          <cell r="EH245"/>
          <cell r="EI245"/>
          <cell r="EJ245"/>
          <cell r="EK245"/>
          <cell r="EL245"/>
          <cell r="EM245"/>
        </row>
        <row r="246">
          <cell r="A246"/>
          <cell r="B246"/>
          <cell r="C246"/>
          <cell r="D246"/>
          <cell r="E246"/>
          <cell r="F246"/>
          <cell r="G246"/>
          <cell r="H246"/>
          <cell r="I246"/>
          <cell r="J246"/>
          <cell r="K246"/>
          <cell r="L246"/>
          <cell r="M246"/>
          <cell r="N246"/>
          <cell r="O246"/>
          <cell r="P246"/>
          <cell r="Q246"/>
          <cell r="R246"/>
          <cell r="S246"/>
          <cell r="T246"/>
          <cell r="U246"/>
          <cell r="V246"/>
          <cell r="W246"/>
          <cell r="X246"/>
          <cell r="Y246"/>
          <cell r="Z246"/>
          <cell r="AA246"/>
          <cell r="AB246"/>
          <cell r="AC246"/>
          <cell r="AD246"/>
          <cell r="AE246"/>
          <cell r="AF246"/>
          <cell r="AG246"/>
          <cell r="AH246"/>
          <cell r="AI246"/>
          <cell r="AJ246"/>
          <cell r="AK246"/>
          <cell r="AL246"/>
          <cell r="AM246"/>
          <cell r="AN246"/>
          <cell r="AO246"/>
          <cell r="AP246"/>
          <cell r="AQ246"/>
          <cell r="AR246"/>
          <cell r="AS246"/>
          <cell r="AT246"/>
          <cell r="AV246"/>
          <cell r="AW246"/>
          <cell r="AX246"/>
          <cell r="BA246"/>
          <cell r="BB246"/>
          <cell r="BC246"/>
          <cell r="BD246"/>
          <cell r="BE246"/>
          <cell r="BF246"/>
          <cell r="BG246"/>
          <cell r="BH246"/>
          <cell r="BI246"/>
          <cell r="BJ246"/>
          <cell r="BK246"/>
          <cell r="BL246"/>
          <cell r="BM246"/>
          <cell r="BN246"/>
          <cell r="BO246"/>
          <cell r="BP246"/>
          <cell r="BQ246"/>
          <cell r="BR246"/>
          <cell r="BS246"/>
          <cell r="BT246"/>
          <cell r="BU246"/>
          <cell r="BV246"/>
          <cell r="BW246"/>
          <cell r="BX246"/>
          <cell r="BY246"/>
          <cell r="BZ246"/>
          <cell r="CA246"/>
          <cell r="CB246"/>
          <cell r="CC246"/>
          <cell r="CD246"/>
          <cell r="CE246"/>
          <cell r="CF246"/>
          <cell r="CG246"/>
          <cell r="CH246"/>
          <cell r="CN246"/>
          <cell r="CO246"/>
          <cell r="CP246"/>
          <cell r="CQ246"/>
          <cell r="CS246"/>
          <cell r="CT246"/>
          <cell r="CU246"/>
          <cell r="CV246"/>
          <cell r="CW246"/>
          <cell r="EE246"/>
          <cell r="EF246"/>
          <cell r="EH246"/>
          <cell r="EI246"/>
          <cell r="EJ246"/>
          <cell r="EK246"/>
          <cell r="EL246"/>
          <cell r="EM246"/>
        </row>
        <row r="247">
          <cell r="A247"/>
          <cell r="B247"/>
          <cell r="C247"/>
          <cell r="D247"/>
          <cell r="E247"/>
          <cell r="F247"/>
          <cell r="G247"/>
          <cell r="H247"/>
          <cell r="I247"/>
          <cell r="J247"/>
          <cell r="K247"/>
          <cell r="L247"/>
          <cell r="M247"/>
          <cell r="N247"/>
          <cell r="O247"/>
          <cell r="P247"/>
          <cell r="Q247"/>
          <cell r="R247"/>
          <cell r="S247"/>
          <cell r="T247"/>
          <cell r="U247"/>
          <cell r="V247"/>
          <cell r="W247"/>
          <cell r="X247"/>
          <cell r="Y247"/>
          <cell r="Z247"/>
          <cell r="AA247"/>
          <cell r="AB247"/>
          <cell r="AC247"/>
          <cell r="AD247"/>
          <cell r="AE247"/>
          <cell r="AF247"/>
          <cell r="AG247"/>
          <cell r="AH247"/>
          <cell r="AI247"/>
          <cell r="AJ247"/>
          <cell r="AK247"/>
          <cell r="AL247"/>
          <cell r="AM247"/>
          <cell r="AN247"/>
          <cell r="AO247"/>
          <cell r="AP247"/>
          <cell r="AQ247"/>
          <cell r="AR247"/>
          <cell r="AS247"/>
          <cell r="AT247"/>
          <cell r="AV247"/>
          <cell r="AW247"/>
          <cell r="AX247"/>
          <cell r="BA247"/>
          <cell r="BB247"/>
          <cell r="BC247"/>
          <cell r="BD247"/>
          <cell r="BE247"/>
          <cell r="BF247"/>
          <cell r="BG247"/>
          <cell r="BH247"/>
          <cell r="BI247"/>
          <cell r="BJ247"/>
          <cell r="BK247"/>
          <cell r="BL247"/>
          <cell r="BM247"/>
          <cell r="BN247"/>
          <cell r="BO247"/>
          <cell r="BP247"/>
          <cell r="BQ247"/>
          <cell r="BR247"/>
          <cell r="BS247"/>
          <cell r="BT247"/>
          <cell r="BU247"/>
          <cell r="BV247"/>
          <cell r="BW247"/>
          <cell r="BX247"/>
          <cell r="BY247"/>
          <cell r="BZ247"/>
          <cell r="CA247"/>
          <cell r="CB247"/>
          <cell r="CC247"/>
          <cell r="CD247"/>
          <cell r="CE247"/>
          <cell r="CF247"/>
          <cell r="CG247"/>
          <cell r="CH247"/>
          <cell r="CN247"/>
          <cell r="CO247"/>
          <cell r="CP247"/>
          <cell r="CQ247"/>
          <cell r="CS247"/>
          <cell r="CT247"/>
          <cell r="CU247"/>
          <cell r="CV247"/>
          <cell r="CW247"/>
          <cell r="EE247"/>
          <cell r="EF247"/>
          <cell r="EH247"/>
          <cell r="EI247"/>
          <cell r="EJ247"/>
          <cell r="EK247"/>
          <cell r="EL247"/>
          <cell r="EM247"/>
        </row>
        <row r="248">
          <cell r="A248"/>
          <cell r="B248"/>
          <cell r="C248"/>
          <cell r="D248"/>
          <cell r="E248"/>
          <cell r="F248"/>
          <cell r="G248"/>
          <cell r="H248"/>
          <cell r="I248"/>
          <cell r="J248"/>
          <cell r="K248"/>
          <cell r="L248"/>
          <cell r="M248"/>
          <cell r="N248"/>
          <cell r="O248"/>
          <cell r="P248"/>
          <cell r="Q248"/>
          <cell r="R248"/>
          <cell r="S248"/>
          <cell r="T248"/>
          <cell r="U248"/>
          <cell r="V248"/>
          <cell r="W248"/>
          <cell r="X248"/>
          <cell r="Y248"/>
          <cell r="Z248"/>
          <cell r="AA248"/>
          <cell r="AB248"/>
          <cell r="AC248"/>
          <cell r="AD248"/>
          <cell r="AE248"/>
          <cell r="AF248"/>
          <cell r="AG248"/>
          <cell r="AH248"/>
          <cell r="AI248"/>
          <cell r="AJ248"/>
          <cell r="AK248"/>
          <cell r="AL248"/>
          <cell r="AM248"/>
          <cell r="AN248"/>
          <cell r="AO248"/>
          <cell r="AP248"/>
          <cell r="AQ248"/>
          <cell r="AR248"/>
          <cell r="AS248"/>
          <cell r="AT248"/>
          <cell r="AV248"/>
          <cell r="AW248"/>
          <cell r="AX248"/>
          <cell r="BA248"/>
          <cell r="BB248"/>
          <cell r="BC248"/>
          <cell r="BD248"/>
          <cell r="BE248"/>
          <cell r="BF248"/>
          <cell r="BG248"/>
          <cell r="BH248"/>
          <cell r="BI248"/>
          <cell r="BJ248"/>
          <cell r="BK248"/>
          <cell r="BL248"/>
          <cell r="BM248"/>
          <cell r="BN248"/>
          <cell r="BO248"/>
          <cell r="BP248"/>
          <cell r="BQ248"/>
          <cell r="BR248"/>
          <cell r="BS248"/>
          <cell r="BT248"/>
          <cell r="BU248"/>
          <cell r="BV248"/>
          <cell r="BW248"/>
          <cell r="BX248"/>
          <cell r="BY248"/>
          <cell r="BZ248"/>
          <cell r="CA248"/>
          <cell r="CB248"/>
          <cell r="CC248"/>
          <cell r="CD248"/>
          <cell r="CE248"/>
          <cell r="CF248"/>
          <cell r="CG248"/>
          <cell r="CH248"/>
          <cell r="CN248"/>
          <cell r="CO248"/>
          <cell r="CP248"/>
          <cell r="CQ248"/>
          <cell r="CS248"/>
          <cell r="CT248"/>
          <cell r="CU248"/>
          <cell r="CV248"/>
          <cell r="CW248"/>
          <cell r="EE248"/>
          <cell r="EF248"/>
          <cell r="EH248"/>
          <cell r="EI248"/>
          <cell r="EJ248"/>
          <cell r="EK248"/>
          <cell r="EL248"/>
          <cell r="EM248"/>
        </row>
        <row r="249">
          <cell r="A249"/>
          <cell r="B249"/>
          <cell r="C249"/>
          <cell r="D249"/>
          <cell r="E249"/>
          <cell r="F249"/>
          <cell r="G249"/>
          <cell r="H249"/>
          <cell r="I249"/>
          <cell r="J249"/>
          <cell r="K249"/>
          <cell r="L249"/>
          <cell r="M249"/>
          <cell r="N249"/>
          <cell r="O249"/>
          <cell r="P249"/>
          <cell r="Q249"/>
          <cell r="R249"/>
          <cell r="S249"/>
          <cell r="T249"/>
          <cell r="U249"/>
          <cell r="V249"/>
          <cell r="W249"/>
          <cell r="X249"/>
          <cell r="Y249"/>
          <cell r="Z249"/>
          <cell r="AA249"/>
          <cell r="AB249"/>
          <cell r="AC249"/>
          <cell r="AD249"/>
          <cell r="AE249"/>
          <cell r="AF249"/>
          <cell r="AG249"/>
          <cell r="AH249"/>
          <cell r="AI249"/>
          <cell r="AJ249"/>
          <cell r="AK249"/>
          <cell r="AL249"/>
          <cell r="AM249"/>
          <cell r="AN249"/>
          <cell r="AO249"/>
          <cell r="AP249"/>
          <cell r="AQ249"/>
          <cell r="AR249"/>
          <cell r="AS249"/>
          <cell r="AT249"/>
          <cell r="AV249"/>
          <cell r="AW249"/>
          <cell r="AX249"/>
          <cell r="BA249"/>
          <cell r="BB249"/>
          <cell r="BC249"/>
          <cell r="BD249"/>
          <cell r="BE249"/>
          <cell r="BF249"/>
          <cell r="BG249"/>
          <cell r="BH249"/>
          <cell r="BI249"/>
          <cell r="BJ249"/>
          <cell r="BK249"/>
          <cell r="BL249"/>
          <cell r="BM249"/>
          <cell r="BN249"/>
          <cell r="BO249"/>
          <cell r="BP249"/>
          <cell r="BQ249"/>
          <cell r="BR249"/>
          <cell r="BS249"/>
          <cell r="BT249"/>
          <cell r="BU249"/>
          <cell r="BV249"/>
          <cell r="BW249"/>
          <cell r="BX249"/>
          <cell r="BY249"/>
          <cell r="BZ249"/>
          <cell r="CA249"/>
          <cell r="CB249"/>
          <cell r="CC249"/>
          <cell r="CD249"/>
          <cell r="CE249"/>
          <cell r="CF249"/>
          <cell r="CG249"/>
          <cell r="CH249"/>
          <cell r="CN249"/>
          <cell r="CO249"/>
          <cell r="CP249"/>
          <cell r="CQ249"/>
          <cell r="CS249"/>
          <cell r="CT249"/>
          <cell r="CU249"/>
          <cell r="CV249"/>
          <cell r="CW249"/>
          <cell r="EE249"/>
          <cell r="EF249"/>
          <cell r="EH249"/>
          <cell r="EI249"/>
          <cell r="EJ249"/>
          <cell r="EK249"/>
          <cell r="EL249"/>
          <cell r="EM249"/>
        </row>
        <row r="250">
          <cell r="A250"/>
          <cell r="B250"/>
          <cell r="C250"/>
          <cell r="D250"/>
          <cell r="E250"/>
          <cell r="F250"/>
          <cell r="G250"/>
          <cell r="H250"/>
          <cell r="I250"/>
          <cell r="J250"/>
          <cell r="K250"/>
          <cell r="L250"/>
          <cell r="M250"/>
          <cell r="N250"/>
          <cell r="O250"/>
          <cell r="P250"/>
          <cell r="Q250"/>
          <cell r="R250"/>
          <cell r="S250"/>
          <cell r="T250"/>
          <cell r="U250"/>
          <cell r="V250"/>
          <cell r="W250"/>
          <cell r="X250"/>
          <cell r="Y250"/>
          <cell r="Z250"/>
          <cell r="AA250"/>
          <cell r="AB250"/>
          <cell r="AC250"/>
          <cell r="AD250"/>
          <cell r="AE250"/>
          <cell r="AF250"/>
          <cell r="AG250"/>
          <cell r="AH250"/>
          <cell r="AI250"/>
          <cell r="AJ250"/>
          <cell r="AK250"/>
          <cell r="AL250"/>
          <cell r="AM250"/>
          <cell r="AN250"/>
          <cell r="AO250"/>
          <cell r="AP250"/>
          <cell r="AQ250"/>
          <cell r="AR250"/>
          <cell r="AS250"/>
          <cell r="AT250"/>
          <cell r="AV250"/>
          <cell r="AW250"/>
          <cell r="AX250"/>
          <cell r="BA250"/>
          <cell r="BB250"/>
          <cell r="BC250"/>
          <cell r="BD250"/>
          <cell r="BE250"/>
          <cell r="BF250"/>
          <cell r="BG250"/>
          <cell r="BH250"/>
          <cell r="BI250"/>
          <cell r="BJ250"/>
          <cell r="BK250"/>
          <cell r="BL250"/>
          <cell r="BM250"/>
          <cell r="BN250"/>
          <cell r="BO250"/>
          <cell r="BP250"/>
          <cell r="BQ250"/>
          <cell r="BR250"/>
          <cell r="BS250"/>
          <cell r="BT250"/>
          <cell r="BU250"/>
          <cell r="BV250"/>
          <cell r="BW250"/>
          <cell r="BX250"/>
          <cell r="BY250"/>
          <cell r="BZ250"/>
          <cell r="CA250"/>
          <cell r="CB250"/>
          <cell r="CC250"/>
          <cell r="CD250"/>
          <cell r="CE250"/>
          <cell r="CF250"/>
          <cell r="CG250"/>
          <cell r="CH250"/>
          <cell r="CN250"/>
          <cell r="CO250"/>
          <cell r="CP250"/>
          <cell r="CQ250"/>
          <cell r="CS250"/>
          <cell r="CT250"/>
          <cell r="CU250"/>
          <cell r="CV250"/>
          <cell r="CW250"/>
          <cell r="EE250"/>
          <cell r="EF250"/>
          <cell r="EH250"/>
          <cell r="EI250"/>
          <cell r="EJ250"/>
          <cell r="EK250"/>
          <cell r="EL250"/>
          <cell r="EM250"/>
        </row>
        <row r="251">
          <cell r="A251"/>
          <cell r="B251"/>
          <cell r="C251"/>
          <cell r="D251"/>
          <cell r="E251"/>
          <cell r="F251"/>
          <cell r="G251"/>
          <cell r="H251"/>
          <cell r="I251"/>
          <cell r="J251"/>
          <cell r="K251"/>
          <cell r="L251"/>
          <cell r="M251"/>
          <cell r="N251"/>
          <cell r="O251"/>
          <cell r="P251"/>
          <cell r="Q251"/>
          <cell r="R251"/>
          <cell r="S251"/>
          <cell r="T251"/>
          <cell r="U251"/>
          <cell r="V251"/>
          <cell r="W251"/>
          <cell r="X251"/>
          <cell r="Y251"/>
          <cell r="Z251"/>
          <cell r="AA251"/>
          <cell r="AB251"/>
          <cell r="AC251"/>
          <cell r="AD251"/>
          <cell r="AE251"/>
          <cell r="AF251"/>
          <cell r="AG251"/>
          <cell r="AH251"/>
          <cell r="AI251"/>
          <cell r="AJ251"/>
          <cell r="AK251"/>
          <cell r="AL251"/>
          <cell r="AM251"/>
          <cell r="AN251"/>
          <cell r="AO251"/>
          <cell r="AP251"/>
          <cell r="AQ251"/>
          <cell r="AR251"/>
          <cell r="AS251"/>
          <cell r="AT251"/>
          <cell r="AV251"/>
          <cell r="AW251"/>
          <cell r="AX251"/>
          <cell r="BA251"/>
          <cell r="BB251"/>
          <cell r="BC251"/>
          <cell r="BD251"/>
          <cell r="BE251"/>
          <cell r="BF251"/>
          <cell r="BG251"/>
          <cell r="BH251"/>
          <cell r="BI251"/>
          <cell r="BJ251"/>
          <cell r="BK251"/>
          <cell r="BL251"/>
          <cell r="BM251"/>
          <cell r="BN251"/>
          <cell r="BO251"/>
          <cell r="BP251"/>
          <cell r="BQ251"/>
          <cell r="BR251"/>
          <cell r="BS251"/>
          <cell r="BT251"/>
          <cell r="BU251"/>
          <cell r="BV251"/>
          <cell r="BW251"/>
          <cell r="BX251"/>
          <cell r="BY251"/>
          <cell r="BZ251"/>
          <cell r="CA251"/>
          <cell r="CB251"/>
          <cell r="CC251"/>
          <cell r="CD251"/>
          <cell r="CE251"/>
          <cell r="CF251"/>
          <cell r="CG251"/>
          <cell r="CH251"/>
          <cell r="CN251"/>
          <cell r="CO251"/>
          <cell r="CP251"/>
          <cell r="CQ251"/>
          <cell r="CS251"/>
          <cell r="CT251"/>
          <cell r="CU251"/>
          <cell r="CV251"/>
          <cell r="CW251"/>
          <cell r="EE251"/>
          <cell r="EF251"/>
          <cell r="EH251"/>
          <cell r="EI251"/>
          <cell r="EJ251"/>
          <cell r="EK251"/>
          <cell r="EL251"/>
          <cell r="EM251"/>
        </row>
        <row r="252">
          <cell r="A252"/>
          <cell r="B252"/>
          <cell r="C252"/>
          <cell r="D252"/>
          <cell r="E252"/>
          <cell r="F252"/>
          <cell r="G252"/>
          <cell r="H252"/>
          <cell r="I252"/>
          <cell r="J252"/>
          <cell r="K252"/>
          <cell r="L252"/>
          <cell r="M252"/>
          <cell r="N252"/>
          <cell r="O252"/>
          <cell r="P252"/>
          <cell r="Q252"/>
          <cell r="R252"/>
          <cell r="S252"/>
          <cell r="T252"/>
          <cell r="U252"/>
          <cell r="V252"/>
          <cell r="W252"/>
          <cell r="X252"/>
          <cell r="Y252"/>
          <cell r="Z252"/>
          <cell r="AA252"/>
          <cell r="AB252"/>
          <cell r="AC252"/>
          <cell r="AD252"/>
          <cell r="AE252"/>
          <cell r="AF252"/>
          <cell r="AG252"/>
          <cell r="AH252"/>
          <cell r="AI252"/>
          <cell r="AJ252"/>
          <cell r="AK252"/>
          <cell r="AL252"/>
          <cell r="AM252"/>
          <cell r="AN252"/>
          <cell r="AO252"/>
          <cell r="AP252"/>
          <cell r="AQ252"/>
          <cell r="AR252"/>
          <cell r="AS252"/>
          <cell r="AT252"/>
          <cell r="AV252"/>
          <cell r="AW252"/>
          <cell r="AX252"/>
          <cell r="BA252"/>
          <cell r="BB252"/>
          <cell r="BC252"/>
          <cell r="BD252"/>
          <cell r="BE252"/>
          <cell r="BF252"/>
          <cell r="BG252"/>
          <cell r="BH252"/>
          <cell r="BI252"/>
          <cell r="BJ252"/>
          <cell r="BK252"/>
          <cell r="BL252"/>
          <cell r="BM252"/>
          <cell r="BN252"/>
          <cell r="BO252"/>
          <cell r="BP252"/>
          <cell r="BQ252"/>
          <cell r="BR252"/>
          <cell r="BS252"/>
          <cell r="BT252"/>
          <cell r="BU252"/>
          <cell r="BV252"/>
          <cell r="BW252"/>
          <cell r="BX252"/>
          <cell r="BY252"/>
          <cell r="BZ252"/>
          <cell r="CA252"/>
          <cell r="CB252"/>
          <cell r="CC252"/>
          <cell r="CD252"/>
          <cell r="CE252"/>
          <cell r="CF252"/>
          <cell r="CG252"/>
          <cell r="CH252"/>
          <cell r="CN252"/>
          <cell r="CO252"/>
          <cell r="CP252"/>
          <cell r="CQ252"/>
          <cell r="CS252"/>
          <cell r="CT252"/>
          <cell r="CU252"/>
          <cell r="CV252"/>
          <cell r="CW252"/>
          <cell r="EE252"/>
          <cell r="EF252"/>
          <cell r="EH252"/>
          <cell r="EI252"/>
          <cell r="EJ252"/>
          <cell r="EK252"/>
          <cell r="EL252"/>
          <cell r="EM252"/>
        </row>
        <row r="253">
          <cell r="A253"/>
          <cell r="B253"/>
          <cell r="C253"/>
          <cell r="D253"/>
          <cell r="E253"/>
          <cell r="F253"/>
          <cell r="G253"/>
          <cell r="H253"/>
          <cell r="I253"/>
          <cell r="J253"/>
          <cell r="K253"/>
          <cell r="L253"/>
          <cell r="M253"/>
          <cell r="N253"/>
          <cell r="O253"/>
          <cell r="P253"/>
          <cell r="Q253"/>
          <cell r="R253"/>
          <cell r="S253"/>
          <cell r="T253"/>
          <cell r="U253"/>
          <cell r="V253"/>
          <cell r="W253"/>
          <cell r="X253"/>
          <cell r="Y253"/>
          <cell r="Z253"/>
          <cell r="AA253"/>
          <cell r="AB253"/>
          <cell r="AC253"/>
          <cell r="AD253"/>
          <cell r="AE253"/>
          <cell r="AF253"/>
          <cell r="AG253"/>
          <cell r="AH253"/>
          <cell r="AI253"/>
          <cell r="AJ253"/>
          <cell r="AK253"/>
          <cell r="AL253"/>
          <cell r="AM253"/>
          <cell r="AN253"/>
          <cell r="AO253"/>
          <cell r="AP253"/>
          <cell r="AQ253"/>
          <cell r="AR253"/>
          <cell r="AS253"/>
          <cell r="AT253"/>
          <cell r="AV253"/>
          <cell r="AW253"/>
          <cell r="AX253"/>
          <cell r="BA253"/>
          <cell r="BB253"/>
          <cell r="BC253"/>
          <cell r="BD253"/>
          <cell r="BE253"/>
          <cell r="BF253"/>
          <cell r="BG253"/>
          <cell r="BH253"/>
          <cell r="BI253"/>
          <cell r="BJ253"/>
          <cell r="BK253"/>
          <cell r="BL253"/>
          <cell r="BM253"/>
          <cell r="BN253"/>
          <cell r="BO253"/>
          <cell r="BP253"/>
          <cell r="BQ253"/>
          <cell r="BR253"/>
          <cell r="BS253"/>
          <cell r="BT253"/>
          <cell r="BU253"/>
          <cell r="BV253"/>
          <cell r="BW253"/>
          <cell r="BX253"/>
          <cell r="BY253"/>
          <cell r="BZ253"/>
          <cell r="CA253"/>
          <cell r="CB253"/>
          <cell r="CC253"/>
          <cell r="CD253"/>
          <cell r="CE253"/>
          <cell r="CF253"/>
          <cell r="CG253"/>
          <cell r="CH253"/>
          <cell r="CN253"/>
          <cell r="CO253"/>
          <cell r="CP253"/>
          <cell r="CQ253"/>
          <cell r="CS253"/>
          <cell r="CT253"/>
          <cell r="CU253"/>
          <cell r="CV253"/>
          <cell r="CW253"/>
          <cell r="EE253"/>
          <cell r="EF253"/>
          <cell r="EH253"/>
          <cell r="EI253"/>
          <cell r="EJ253"/>
          <cell r="EK253"/>
          <cell r="EL253"/>
          <cell r="EM253"/>
        </row>
        <row r="254">
          <cell r="A254"/>
          <cell r="B254"/>
          <cell r="C254"/>
          <cell r="D254"/>
          <cell r="E254"/>
          <cell r="F254"/>
          <cell r="G254"/>
          <cell r="H254"/>
          <cell r="I254"/>
          <cell r="J254"/>
          <cell r="K254"/>
          <cell r="L254"/>
          <cell r="M254"/>
          <cell r="N254"/>
          <cell r="O254"/>
          <cell r="P254"/>
          <cell r="Q254"/>
          <cell r="R254"/>
          <cell r="S254"/>
          <cell r="T254"/>
          <cell r="U254"/>
          <cell r="V254"/>
          <cell r="W254"/>
          <cell r="X254"/>
          <cell r="Y254"/>
          <cell r="Z254"/>
          <cell r="AA254"/>
          <cell r="AB254"/>
          <cell r="AC254"/>
          <cell r="AD254"/>
          <cell r="AE254"/>
          <cell r="AF254"/>
          <cell r="AG254"/>
          <cell r="AH254"/>
          <cell r="AI254"/>
          <cell r="AJ254"/>
          <cell r="AK254"/>
          <cell r="AL254"/>
          <cell r="AM254"/>
          <cell r="AN254"/>
          <cell r="AO254"/>
          <cell r="AP254"/>
          <cell r="AQ254"/>
          <cell r="AR254"/>
          <cell r="AS254"/>
          <cell r="AT254"/>
          <cell r="AV254"/>
          <cell r="AW254"/>
          <cell r="AX254"/>
          <cell r="BA254"/>
          <cell r="BB254"/>
          <cell r="BC254"/>
          <cell r="BD254"/>
          <cell r="BE254"/>
          <cell r="BF254"/>
          <cell r="BG254"/>
          <cell r="BH254"/>
          <cell r="BI254"/>
          <cell r="BJ254"/>
          <cell r="BK254"/>
          <cell r="BL254"/>
          <cell r="BM254"/>
          <cell r="BN254"/>
          <cell r="BO254"/>
          <cell r="BP254"/>
          <cell r="BQ254"/>
          <cell r="BR254"/>
          <cell r="BS254"/>
          <cell r="BT254"/>
          <cell r="BU254"/>
          <cell r="BV254"/>
          <cell r="BW254"/>
          <cell r="BX254"/>
          <cell r="BY254"/>
          <cell r="BZ254"/>
          <cell r="CA254"/>
          <cell r="CB254"/>
          <cell r="CC254"/>
          <cell r="CD254"/>
          <cell r="CE254"/>
          <cell r="CF254"/>
          <cell r="CG254"/>
          <cell r="CH254"/>
          <cell r="CN254"/>
          <cell r="CO254"/>
          <cell r="CP254"/>
          <cell r="CQ254"/>
          <cell r="CS254"/>
          <cell r="CT254"/>
          <cell r="CU254"/>
          <cell r="CV254"/>
          <cell r="CW254"/>
          <cell r="EE254"/>
          <cell r="EF254"/>
          <cell r="EH254"/>
          <cell r="EI254"/>
          <cell r="EJ254"/>
          <cell r="EK254"/>
          <cell r="EL254"/>
          <cell r="EM254"/>
        </row>
        <row r="255">
          <cell r="A255"/>
          <cell r="B255"/>
          <cell r="C255"/>
          <cell r="D255"/>
          <cell r="E255"/>
          <cell r="F255"/>
          <cell r="G255"/>
          <cell r="H255"/>
          <cell r="I255"/>
          <cell r="J255"/>
          <cell r="K255"/>
          <cell r="L255"/>
          <cell r="M255"/>
          <cell r="N255"/>
          <cell r="O255"/>
          <cell r="P255"/>
          <cell r="Q255"/>
          <cell r="R255"/>
          <cell r="S255"/>
          <cell r="T255"/>
          <cell r="U255"/>
          <cell r="V255"/>
          <cell r="W255"/>
          <cell r="X255"/>
          <cell r="Y255"/>
          <cell r="Z255"/>
          <cell r="AA255"/>
          <cell r="AB255"/>
          <cell r="AC255"/>
          <cell r="AD255"/>
          <cell r="AE255"/>
          <cell r="AF255"/>
          <cell r="AG255"/>
          <cell r="AH255"/>
          <cell r="AI255"/>
          <cell r="AJ255"/>
          <cell r="AK255"/>
          <cell r="AL255"/>
          <cell r="AM255"/>
          <cell r="AN255"/>
          <cell r="AO255"/>
          <cell r="AP255"/>
          <cell r="AQ255"/>
          <cell r="AR255"/>
          <cell r="AS255"/>
          <cell r="AT255"/>
          <cell r="AV255"/>
          <cell r="AW255"/>
          <cell r="AX255"/>
          <cell r="BA255"/>
          <cell r="BB255"/>
          <cell r="BC255"/>
          <cell r="BD255"/>
          <cell r="BE255"/>
          <cell r="BF255"/>
          <cell r="BG255"/>
          <cell r="BH255"/>
          <cell r="BI255"/>
          <cell r="BJ255"/>
          <cell r="BK255"/>
          <cell r="BL255"/>
          <cell r="BM255"/>
          <cell r="BN255"/>
          <cell r="BO255"/>
          <cell r="BP255"/>
          <cell r="BQ255"/>
          <cell r="BR255"/>
          <cell r="BS255"/>
          <cell r="BT255"/>
          <cell r="BU255"/>
          <cell r="BV255"/>
          <cell r="BW255"/>
          <cell r="BX255"/>
          <cell r="BY255"/>
          <cell r="BZ255"/>
          <cell r="CA255"/>
          <cell r="CB255"/>
          <cell r="CC255"/>
          <cell r="CD255"/>
          <cell r="CE255"/>
          <cell r="CF255"/>
          <cell r="CG255"/>
          <cell r="CH255"/>
          <cell r="CN255"/>
          <cell r="CO255"/>
          <cell r="CP255"/>
          <cell r="CQ255"/>
          <cell r="CS255"/>
          <cell r="CT255"/>
          <cell r="CU255"/>
          <cell r="CV255"/>
          <cell r="CW255"/>
          <cell r="EE255"/>
          <cell r="EF255"/>
          <cell r="EH255"/>
          <cell r="EI255"/>
          <cell r="EJ255"/>
          <cell r="EK255"/>
          <cell r="EL255"/>
          <cell r="EM255"/>
        </row>
        <row r="256">
          <cell r="A256"/>
          <cell r="B256"/>
          <cell r="C256"/>
          <cell r="D256"/>
          <cell r="E256"/>
          <cell r="F256"/>
          <cell r="G256"/>
          <cell r="H256"/>
          <cell r="I256"/>
          <cell r="J256"/>
          <cell r="K256"/>
          <cell r="L256"/>
          <cell r="M256"/>
          <cell r="N256"/>
          <cell r="O256"/>
          <cell r="P256"/>
          <cell r="Q256"/>
          <cell r="R256"/>
          <cell r="S256"/>
          <cell r="T256"/>
          <cell r="U256"/>
          <cell r="V256"/>
          <cell r="W256"/>
          <cell r="X256"/>
          <cell r="Y256"/>
          <cell r="Z256"/>
          <cell r="AA256"/>
          <cell r="AB256"/>
          <cell r="AC256"/>
          <cell r="AD256"/>
          <cell r="AE256"/>
          <cell r="AF256"/>
          <cell r="AG256"/>
          <cell r="AH256"/>
          <cell r="AI256"/>
          <cell r="AJ256"/>
          <cell r="AK256"/>
          <cell r="AL256"/>
          <cell r="AM256"/>
          <cell r="AN256"/>
          <cell r="AO256"/>
          <cell r="AP256"/>
          <cell r="AQ256"/>
          <cell r="AR256"/>
          <cell r="AS256"/>
          <cell r="AT256"/>
          <cell r="AV256"/>
          <cell r="AW256"/>
          <cell r="AX256"/>
          <cell r="BA256"/>
          <cell r="BB256"/>
          <cell r="BC256"/>
          <cell r="BD256"/>
          <cell r="BE256"/>
          <cell r="BF256"/>
          <cell r="BG256"/>
          <cell r="BH256"/>
          <cell r="BI256"/>
          <cell r="BJ256"/>
          <cell r="BK256"/>
          <cell r="BL256"/>
          <cell r="BM256"/>
          <cell r="BN256"/>
          <cell r="BO256"/>
          <cell r="BP256"/>
          <cell r="BQ256"/>
          <cell r="BR256"/>
          <cell r="BS256"/>
          <cell r="BT256"/>
          <cell r="BU256"/>
          <cell r="BV256"/>
          <cell r="BW256"/>
          <cell r="BX256"/>
          <cell r="BY256"/>
          <cell r="BZ256"/>
          <cell r="CA256"/>
          <cell r="CB256"/>
          <cell r="CC256"/>
          <cell r="CD256"/>
          <cell r="CE256"/>
          <cell r="CF256"/>
          <cell r="CG256"/>
          <cell r="CH256"/>
          <cell r="CN256"/>
          <cell r="CO256"/>
          <cell r="CP256"/>
          <cell r="CQ256"/>
          <cell r="CS256"/>
          <cell r="CT256"/>
          <cell r="CU256"/>
          <cell r="CV256"/>
          <cell r="CW256"/>
          <cell r="EE256"/>
          <cell r="EF256"/>
          <cell r="EH256"/>
          <cell r="EI256"/>
          <cell r="EJ256"/>
          <cell r="EK256"/>
          <cell r="EL256"/>
          <cell r="EM256"/>
        </row>
        <row r="257">
          <cell r="A257"/>
          <cell r="B257"/>
          <cell r="C257"/>
          <cell r="D257"/>
          <cell r="E257"/>
          <cell r="F257"/>
          <cell r="G257"/>
          <cell r="H257"/>
          <cell r="I257"/>
          <cell r="J257"/>
          <cell r="K257"/>
          <cell r="L257"/>
          <cell r="M257"/>
          <cell r="N257"/>
          <cell r="O257"/>
          <cell r="P257"/>
          <cell r="Q257"/>
          <cell r="R257"/>
          <cell r="S257"/>
          <cell r="T257"/>
          <cell r="U257"/>
          <cell r="V257"/>
          <cell r="W257"/>
          <cell r="X257"/>
          <cell r="Y257"/>
          <cell r="Z257"/>
          <cell r="AA257"/>
          <cell r="AB257"/>
          <cell r="AC257"/>
          <cell r="AD257"/>
          <cell r="AE257"/>
          <cell r="AF257"/>
          <cell r="AG257"/>
          <cell r="AH257"/>
          <cell r="AI257"/>
          <cell r="AJ257"/>
          <cell r="AK257"/>
          <cell r="AL257"/>
          <cell r="AM257"/>
          <cell r="AN257"/>
          <cell r="AO257"/>
          <cell r="AP257"/>
          <cell r="AQ257"/>
          <cell r="AR257"/>
          <cell r="AS257"/>
          <cell r="AT257"/>
          <cell r="AV257"/>
          <cell r="AW257"/>
          <cell r="AX257"/>
          <cell r="BA257"/>
          <cell r="BB257"/>
          <cell r="BC257"/>
          <cell r="BD257"/>
          <cell r="BE257"/>
          <cell r="BF257"/>
          <cell r="BG257"/>
          <cell r="BH257"/>
          <cell r="BI257"/>
          <cell r="BJ257"/>
          <cell r="BK257"/>
          <cell r="BL257"/>
          <cell r="BM257"/>
          <cell r="BN257"/>
          <cell r="BO257"/>
          <cell r="BP257"/>
          <cell r="BQ257"/>
          <cell r="BR257"/>
          <cell r="BS257"/>
          <cell r="BT257"/>
          <cell r="BU257"/>
          <cell r="BV257"/>
          <cell r="BW257"/>
          <cell r="BX257"/>
          <cell r="BY257"/>
          <cell r="BZ257"/>
          <cell r="CA257"/>
          <cell r="CB257"/>
          <cell r="CC257"/>
          <cell r="CD257"/>
          <cell r="CE257"/>
          <cell r="CF257"/>
          <cell r="CG257"/>
          <cell r="CH257"/>
          <cell r="CN257"/>
          <cell r="CO257"/>
          <cell r="CP257"/>
          <cell r="CQ257"/>
          <cell r="CS257"/>
          <cell r="CT257"/>
          <cell r="CU257"/>
          <cell r="CV257"/>
          <cell r="CW257"/>
          <cell r="EE257"/>
          <cell r="EF257"/>
          <cell r="EH257"/>
          <cell r="EI257"/>
          <cell r="EJ257"/>
          <cell r="EK257"/>
          <cell r="EL257"/>
          <cell r="EM257"/>
        </row>
        <row r="258">
          <cell r="A258"/>
          <cell r="B258"/>
          <cell r="C258"/>
          <cell r="D258"/>
          <cell r="E258"/>
          <cell r="F258"/>
          <cell r="G258"/>
          <cell r="H258"/>
          <cell r="I258"/>
          <cell r="J258"/>
          <cell r="K258"/>
          <cell r="L258"/>
          <cell r="M258"/>
          <cell r="N258"/>
          <cell r="O258"/>
          <cell r="P258"/>
          <cell r="Q258"/>
          <cell r="R258"/>
          <cell r="S258"/>
          <cell r="T258"/>
          <cell r="U258"/>
          <cell r="V258"/>
          <cell r="W258"/>
          <cell r="X258"/>
          <cell r="Y258"/>
          <cell r="Z258"/>
          <cell r="AA258"/>
          <cell r="AB258"/>
          <cell r="AC258"/>
          <cell r="AD258"/>
          <cell r="AE258"/>
          <cell r="AF258"/>
          <cell r="AG258"/>
          <cell r="AH258"/>
          <cell r="AI258"/>
          <cell r="AJ258"/>
          <cell r="AK258"/>
          <cell r="AL258"/>
          <cell r="AM258"/>
          <cell r="AN258"/>
          <cell r="AO258"/>
          <cell r="AP258"/>
          <cell r="AQ258"/>
          <cell r="AR258"/>
          <cell r="AS258"/>
          <cell r="AT258"/>
          <cell r="AV258"/>
          <cell r="AW258"/>
          <cell r="AX258"/>
          <cell r="BA258"/>
          <cell r="BB258"/>
          <cell r="BC258"/>
          <cell r="BD258"/>
          <cell r="BE258"/>
          <cell r="BF258"/>
          <cell r="BG258"/>
          <cell r="BH258"/>
          <cell r="BI258"/>
          <cell r="BJ258"/>
          <cell r="BK258"/>
          <cell r="BL258"/>
          <cell r="BM258"/>
          <cell r="BN258"/>
          <cell r="BO258"/>
          <cell r="BP258"/>
          <cell r="BQ258"/>
          <cell r="BR258"/>
          <cell r="BS258"/>
          <cell r="BT258"/>
          <cell r="BU258"/>
          <cell r="BV258"/>
          <cell r="BW258"/>
          <cell r="BX258"/>
          <cell r="BY258"/>
          <cell r="BZ258"/>
          <cell r="CA258"/>
          <cell r="CB258"/>
          <cell r="CC258"/>
          <cell r="CD258"/>
          <cell r="CE258"/>
          <cell r="CF258"/>
          <cell r="CG258"/>
          <cell r="CH258"/>
          <cell r="CN258"/>
          <cell r="CO258"/>
          <cell r="CP258"/>
          <cell r="CQ258"/>
          <cell r="CS258"/>
          <cell r="CT258"/>
          <cell r="CU258"/>
          <cell r="CV258"/>
          <cell r="CW258"/>
          <cell r="EE258"/>
          <cell r="EF258"/>
          <cell r="EH258"/>
          <cell r="EI258"/>
          <cell r="EJ258"/>
          <cell r="EK258"/>
          <cell r="EL258"/>
          <cell r="EM258"/>
        </row>
        <row r="259">
          <cell r="A259"/>
          <cell r="B259"/>
          <cell r="C259"/>
          <cell r="D259"/>
          <cell r="E259"/>
          <cell r="F259"/>
          <cell r="G259"/>
          <cell r="H259"/>
          <cell r="I259"/>
          <cell r="J259"/>
          <cell r="K259"/>
          <cell r="L259"/>
          <cell r="M259"/>
          <cell r="N259"/>
          <cell r="O259"/>
          <cell r="P259"/>
          <cell r="Q259"/>
          <cell r="R259"/>
          <cell r="S259"/>
          <cell r="T259"/>
          <cell r="U259"/>
          <cell r="V259"/>
          <cell r="W259"/>
          <cell r="X259"/>
          <cell r="Y259"/>
          <cell r="Z259"/>
          <cell r="AA259"/>
          <cell r="AB259"/>
          <cell r="AC259"/>
          <cell r="AD259"/>
          <cell r="AE259"/>
          <cell r="AF259"/>
          <cell r="AG259"/>
          <cell r="AH259"/>
          <cell r="AI259"/>
          <cell r="AJ259"/>
          <cell r="AK259"/>
          <cell r="AL259"/>
          <cell r="AM259"/>
          <cell r="AN259"/>
          <cell r="AO259"/>
          <cell r="AP259"/>
          <cell r="AQ259"/>
          <cell r="AR259"/>
          <cell r="AS259"/>
          <cell r="AT259"/>
          <cell r="AV259"/>
          <cell r="AW259"/>
          <cell r="AX259"/>
          <cell r="BA259"/>
          <cell r="BB259"/>
          <cell r="BC259"/>
          <cell r="BD259"/>
          <cell r="BE259"/>
          <cell r="BF259"/>
          <cell r="BG259"/>
          <cell r="BH259"/>
          <cell r="BI259"/>
          <cell r="BJ259"/>
          <cell r="BK259"/>
          <cell r="BL259"/>
          <cell r="BM259"/>
          <cell r="BN259"/>
          <cell r="BO259"/>
          <cell r="BP259"/>
          <cell r="BQ259"/>
          <cell r="BR259"/>
          <cell r="BS259"/>
          <cell r="BT259"/>
          <cell r="BU259"/>
          <cell r="BV259"/>
          <cell r="BW259"/>
          <cell r="BX259"/>
          <cell r="BY259"/>
          <cell r="BZ259"/>
          <cell r="CA259"/>
          <cell r="CB259"/>
          <cell r="CC259"/>
          <cell r="CD259"/>
          <cell r="CE259"/>
          <cell r="CF259"/>
          <cell r="CG259"/>
          <cell r="CH259"/>
          <cell r="CN259"/>
          <cell r="CO259"/>
          <cell r="CP259"/>
          <cell r="CQ259"/>
          <cell r="CS259"/>
          <cell r="CT259"/>
          <cell r="CU259"/>
          <cell r="CV259"/>
          <cell r="CW259"/>
          <cell r="EE259"/>
          <cell r="EF259"/>
          <cell r="EH259"/>
          <cell r="EI259"/>
          <cell r="EJ259"/>
          <cell r="EK259"/>
          <cell r="EL259"/>
          <cell r="EM259"/>
        </row>
        <row r="260">
          <cell r="A260"/>
          <cell r="B260"/>
          <cell r="C260"/>
          <cell r="D260"/>
          <cell r="E260"/>
          <cell r="F260"/>
          <cell r="G260"/>
          <cell r="H260"/>
          <cell r="I260"/>
          <cell r="J260"/>
          <cell r="K260"/>
          <cell r="L260"/>
          <cell r="M260"/>
          <cell r="N260"/>
          <cell r="O260"/>
          <cell r="P260"/>
          <cell r="Q260"/>
          <cell r="R260"/>
          <cell r="S260"/>
          <cell r="T260"/>
          <cell r="U260"/>
          <cell r="V260"/>
          <cell r="W260"/>
          <cell r="X260"/>
          <cell r="Y260"/>
          <cell r="Z260"/>
          <cell r="AA260"/>
          <cell r="AB260"/>
          <cell r="AC260"/>
          <cell r="AD260"/>
          <cell r="AE260"/>
          <cell r="AF260"/>
          <cell r="AG260"/>
          <cell r="AH260"/>
          <cell r="AI260"/>
          <cell r="AJ260"/>
          <cell r="AK260"/>
          <cell r="AL260"/>
          <cell r="AM260"/>
          <cell r="AN260"/>
          <cell r="AO260"/>
          <cell r="AP260"/>
          <cell r="AQ260"/>
          <cell r="AR260"/>
          <cell r="AS260"/>
          <cell r="AT260"/>
          <cell r="AV260"/>
          <cell r="AW260"/>
          <cell r="AX260"/>
          <cell r="BA260"/>
          <cell r="BB260"/>
          <cell r="BC260"/>
          <cell r="BD260"/>
          <cell r="BE260"/>
          <cell r="BF260"/>
          <cell r="BG260"/>
          <cell r="BH260"/>
          <cell r="BI260"/>
          <cell r="BJ260"/>
          <cell r="BK260"/>
          <cell r="BL260"/>
          <cell r="BM260"/>
          <cell r="BN260"/>
          <cell r="BO260"/>
          <cell r="BP260"/>
          <cell r="BQ260"/>
          <cell r="BR260"/>
          <cell r="BS260"/>
          <cell r="BT260"/>
          <cell r="BU260"/>
          <cell r="BV260"/>
          <cell r="BW260"/>
          <cell r="BX260"/>
          <cell r="BY260"/>
          <cell r="BZ260"/>
          <cell r="CA260"/>
          <cell r="CB260"/>
          <cell r="CC260"/>
          <cell r="CD260"/>
          <cell r="CE260"/>
          <cell r="CF260"/>
          <cell r="CG260"/>
          <cell r="CH260"/>
          <cell r="CN260"/>
          <cell r="CO260"/>
          <cell r="CP260"/>
          <cell r="CQ260"/>
          <cell r="CS260"/>
          <cell r="CT260"/>
          <cell r="CU260"/>
          <cell r="CV260"/>
          <cell r="CW260"/>
          <cell r="EE260"/>
          <cell r="EF260"/>
          <cell r="EH260"/>
          <cell r="EI260"/>
          <cell r="EJ260"/>
          <cell r="EK260"/>
          <cell r="EL260"/>
          <cell r="EM260"/>
        </row>
        <row r="261">
          <cell r="A261"/>
          <cell r="B261"/>
          <cell r="C261"/>
          <cell r="D261"/>
          <cell r="E261"/>
          <cell r="F261"/>
          <cell r="G261"/>
          <cell r="H261"/>
          <cell r="I261"/>
          <cell r="J261"/>
          <cell r="K261"/>
          <cell r="L261"/>
          <cell r="M261"/>
          <cell r="N261"/>
          <cell r="O261"/>
          <cell r="P261"/>
          <cell r="Q261"/>
          <cell r="R261"/>
          <cell r="S261"/>
          <cell r="T261"/>
          <cell r="U261"/>
          <cell r="V261"/>
          <cell r="W261"/>
          <cell r="X261"/>
          <cell r="Y261"/>
          <cell r="Z261"/>
          <cell r="AA261"/>
          <cell r="AB261"/>
          <cell r="AC261"/>
          <cell r="AD261"/>
          <cell r="AE261"/>
          <cell r="AF261"/>
          <cell r="AG261"/>
          <cell r="AH261"/>
          <cell r="AI261"/>
          <cell r="AJ261"/>
          <cell r="AK261"/>
          <cell r="AL261"/>
          <cell r="AM261"/>
          <cell r="AN261"/>
          <cell r="AO261"/>
          <cell r="AP261"/>
          <cell r="AQ261"/>
          <cell r="AR261"/>
          <cell r="AS261"/>
          <cell r="AT261"/>
          <cell r="AV261"/>
          <cell r="AW261"/>
          <cell r="AX261"/>
          <cell r="BA261"/>
          <cell r="BB261"/>
          <cell r="BC261"/>
          <cell r="BD261"/>
          <cell r="BE261"/>
          <cell r="BF261"/>
          <cell r="BG261"/>
          <cell r="BH261"/>
          <cell r="BI261"/>
          <cell r="BJ261"/>
          <cell r="BK261"/>
          <cell r="BL261"/>
          <cell r="BM261"/>
          <cell r="BN261"/>
          <cell r="BO261"/>
          <cell r="BP261"/>
          <cell r="BQ261"/>
          <cell r="BR261"/>
          <cell r="BS261"/>
          <cell r="BT261"/>
          <cell r="BU261"/>
          <cell r="BV261"/>
          <cell r="BW261"/>
          <cell r="BX261"/>
          <cell r="BY261"/>
          <cell r="BZ261"/>
          <cell r="CA261"/>
          <cell r="CB261"/>
          <cell r="CC261"/>
          <cell r="CD261"/>
          <cell r="CE261"/>
          <cell r="CF261"/>
          <cell r="CG261"/>
          <cell r="CH261"/>
          <cell r="CN261"/>
          <cell r="CO261"/>
          <cell r="CP261"/>
          <cell r="CQ261"/>
          <cell r="CS261"/>
          <cell r="CT261"/>
          <cell r="CU261"/>
          <cell r="CV261"/>
          <cell r="CW261"/>
          <cell r="EE261"/>
          <cell r="EF261"/>
          <cell r="EH261"/>
          <cell r="EI261"/>
          <cell r="EJ261"/>
          <cell r="EK261"/>
          <cell r="EL261"/>
          <cell r="EM261"/>
        </row>
        <row r="262">
          <cell r="A262"/>
          <cell r="B262"/>
          <cell r="C262"/>
          <cell r="D262"/>
          <cell r="E262"/>
          <cell r="F262"/>
          <cell r="G262"/>
          <cell r="H262"/>
          <cell r="I262"/>
          <cell r="J262"/>
          <cell r="K262"/>
          <cell r="L262"/>
          <cell r="M262"/>
          <cell r="N262"/>
          <cell r="O262"/>
          <cell r="P262"/>
          <cell r="Q262"/>
          <cell r="R262"/>
          <cell r="S262"/>
          <cell r="T262"/>
          <cell r="U262"/>
          <cell r="V262"/>
          <cell r="W262"/>
          <cell r="X262"/>
          <cell r="Y262"/>
          <cell r="Z262"/>
          <cell r="AA262"/>
          <cell r="AB262"/>
          <cell r="AC262"/>
          <cell r="AD262"/>
          <cell r="AE262"/>
          <cell r="AF262"/>
          <cell r="AG262"/>
          <cell r="AH262"/>
          <cell r="AI262"/>
          <cell r="AJ262"/>
          <cell r="AK262"/>
          <cell r="AL262"/>
          <cell r="AM262"/>
          <cell r="AN262"/>
          <cell r="AO262"/>
          <cell r="AP262"/>
          <cell r="AQ262"/>
          <cell r="AR262"/>
          <cell r="AS262"/>
          <cell r="AT262"/>
          <cell r="AV262"/>
          <cell r="AW262"/>
          <cell r="AX262"/>
          <cell r="BA262"/>
          <cell r="BB262"/>
          <cell r="BC262"/>
          <cell r="BD262"/>
          <cell r="BE262"/>
          <cell r="BF262"/>
          <cell r="BG262"/>
          <cell r="BH262"/>
          <cell r="BI262"/>
          <cell r="BJ262"/>
          <cell r="BK262"/>
          <cell r="BL262"/>
          <cell r="BM262"/>
          <cell r="BN262"/>
          <cell r="BO262"/>
          <cell r="BP262"/>
          <cell r="BQ262"/>
          <cell r="BR262"/>
          <cell r="BS262"/>
          <cell r="BT262"/>
          <cell r="BU262"/>
          <cell r="BV262"/>
          <cell r="BW262"/>
          <cell r="BX262"/>
          <cell r="BY262"/>
          <cell r="BZ262"/>
          <cell r="CA262"/>
          <cell r="CB262"/>
          <cell r="CC262"/>
          <cell r="CD262"/>
          <cell r="CE262"/>
          <cell r="CF262"/>
          <cell r="CG262"/>
          <cell r="CH262"/>
          <cell r="CN262"/>
          <cell r="CO262"/>
          <cell r="CP262"/>
          <cell r="CQ262"/>
          <cell r="CS262"/>
          <cell r="CT262"/>
          <cell r="CU262"/>
          <cell r="CV262"/>
          <cell r="CW262"/>
          <cell r="EE262"/>
          <cell r="EF262"/>
          <cell r="EH262"/>
          <cell r="EI262"/>
          <cell r="EJ262"/>
          <cell r="EK262"/>
          <cell r="EL262"/>
          <cell r="EM262"/>
        </row>
        <row r="263">
          <cell r="A263"/>
          <cell r="B263"/>
          <cell r="C263"/>
          <cell r="D263"/>
          <cell r="E263"/>
          <cell r="F263"/>
          <cell r="G263"/>
          <cell r="H263"/>
          <cell r="I263"/>
          <cell r="J263"/>
          <cell r="K263"/>
          <cell r="L263"/>
          <cell r="M263"/>
          <cell r="N263"/>
          <cell r="O263"/>
          <cell r="P263"/>
          <cell r="Q263"/>
          <cell r="R263"/>
          <cell r="S263"/>
          <cell r="T263"/>
          <cell r="U263"/>
          <cell r="V263"/>
          <cell r="W263"/>
          <cell r="X263"/>
          <cell r="Y263"/>
          <cell r="Z263"/>
          <cell r="AA263"/>
          <cell r="AB263"/>
          <cell r="AC263"/>
          <cell r="AD263"/>
          <cell r="AE263"/>
          <cell r="AF263"/>
          <cell r="AG263"/>
          <cell r="AH263"/>
          <cell r="AI263"/>
          <cell r="AJ263"/>
          <cell r="AK263"/>
          <cell r="AL263"/>
          <cell r="AM263"/>
          <cell r="AN263"/>
          <cell r="AO263"/>
          <cell r="AP263"/>
          <cell r="AQ263"/>
          <cell r="AR263"/>
          <cell r="AS263"/>
          <cell r="AT263"/>
          <cell r="AV263"/>
          <cell r="AW263"/>
          <cell r="AX263"/>
          <cell r="BA263"/>
          <cell r="BB263"/>
          <cell r="BC263"/>
          <cell r="BD263"/>
          <cell r="BE263"/>
          <cell r="BF263"/>
          <cell r="BG263"/>
          <cell r="BH263"/>
          <cell r="BI263"/>
          <cell r="BJ263"/>
          <cell r="BK263"/>
          <cell r="BL263"/>
          <cell r="BM263"/>
          <cell r="BN263"/>
          <cell r="BO263"/>
          <cell r="BP263"/>
          <cell r="BQ263"/>
          <cell r="BR263"/>
          <cell r="BS263"/>
          <cell r="BT263"/>
          <cell r="BU263"/>
          <cell r="BV263"/>
          <cell r="BW263"/>
          <cell r="BX263"/>
          <cell r="BY263"/>
          <cell r="BZ263"/>
          <cell r="CA263"/>
          <cell r="CB263"/>
          <cell r="CC263"/>
          <cell r="CD263"/>
          <cell r="CE263"/>
          <cell r="CF263"/>
          <cell r="CG263"/>
          <cell r="CH263"/>
          <cell r="CN263"/>
          <cell r="CO263"/>
          <cell r="CP263"/>
          <cell r="CQ263"/>
          <cell r="CS263"/>
          <cell r="CT263"/>
          <cell r="CU263"/>
          <cell r="CV263"/>
          <cell r="CW263"/>
          <cell r="EE263"/>
          <cell r="EF263"/>
          <cell r="EH263"/>
          <cell r="EI263"/>
          <cell r="EJ263"/>
          <cell r="EK263"/>
          <cell r="EL263"/>
          <cell r="EM263"/>
        </row>
        <row r="264">
          <cell r="A264"/>
          <cell r="B264"/>
          <cell r="C264"/>
          <cell r="D264"/>
          <cell r="E264"/>
          <cell r="F264"/>
          <cell r="G264"/>
          <cell r="H264"/>
          <cell r="I264"/>
          <cell r="J264"/>
          <cell r="K264"/>
          <cell r="L264"/>
          <cell r="M264"/>
          <cell r="N264"/>
          <cell r="O264"/>
          <cell r="P264"/>
          <cell r="Q264"/>
          <cell r="R264"/>
          <cell r="S264"/>
          <cell r="T264"/>
          <cell r="U264"/>
          <cell r="V264"/>
          <cell r="W264"/>
          <cell r="X264"/>
          <cell r="Y264"/>
          <cell r="Z264"/>
          <cell r="AA264"/>
          <cell r="AB264"/>
          <cell r="AC264"/>
          <cell r="AD264"/>
          <cell r="AE264"/>
          <cell r="AF264"/>
          <cell r="AG264"/>
          <cell r="AH264"/>
          <cell r="AI264"/>
          <cell r="AJ264"/>
          <cell r="AK264"/>
          <cell r="AL264"/>
          <cell r="AM264"/>
          <cell r="AN264"/>
          <cell r="AO264"/>
          <cell r="AP264"/>
          <cell r="AQ264"/>
          <cell r="AR264"/>
          <cell r="AS264"/>
          <cell r="AT264"/>
          <cell r="AV264"/>
          <cell r="AW264"/>
          <cell r="AX264"/>
          <cell r="BA264"/>
          <cell r="BB264"/>
          <cell r="BC264"/>
          <cell r="BD264"/>
          <cell r="BE264"/>
          <cell r="BF264"/>
          <cell r="BG264"/>
          <cell r="BH264"/>
          <cell r="BI264"/>
          <cell r="BJ264"/>
          <cell r="BK264"/>
          <cell r="BL264"/>
          <cell r="BM264"/>
          <cell r="BN264"/>
          <cell r="BO264"/>
          <cell r="BP264"/>
          <cell r="BQ264"/>
          <cell r="BR264"/>
          <cell r="BS264"/>
          <cell r="BT264"/>
          <cell r="BU264"/>
          <cell r="BV264"/>
          <cell r="BW264"/>
          <cell r="BX264"/>
          <cell r="BY264"/>
          <cell r="BZ264"/>
          <cell r="CA264"/>
          <cell r="CB264"/>
          <cell r="CC264"/>
          <cell r="CD264"/>
          <cell r="CE264"/>
          <cell r="CF264"/>
          <cell r="CG264"/>
          <cell r="CH264"/>
          <cell r="CN264"/>
          <cell r="CO264"/>
          <cell r="CP264"/>
          <cell r="CQ264"/>
          <cell r="CS264"/>
          <cell r="CT264"/>
          <cell r="CU264"/>
          <cell r="CV264"/>
          <cell r="CW264"/>
          <cell r="EE264"/>
          <cell r="EF264"/>
          <cell r="EH264"/>
          <cell r="EI264"/>
          <cell r="EJ264"/>
          <cell r="EK264"/>
          <cell r="EL264"/>
          <cell r="EM264"/>
        </row>
        <row r="265">
          <cell r="A265"/>
          <cell r="B265"/>
          <cell r="C265"/>
          <cell r="D265"/>
          <cell r="E265"/>
          <cell r="F265"/>
          <cell r="G265"/>
          <cell r="H265"/>
          <cell r="I265"/>
          <cell r="J265"/>
          <cell r="K265"/>
          <cell r="L265"/>
          <cell r="M265"/>
          <cell r="N265"/>
          <cell r="O265"/>
          <cell r="P265"/>
          <cell r="Q265"/>
          <cell r="R265"/>
          <cell r="S265"/>
          <cell r="T265"/>
          <cell r="U265"/>
          <cell r="V265"/>
          <cell r="W265"/>
          <cell r="X265"/>
          <cell r="Y265"/>
          <cell r="Z265"/>
          <cell r="AA265"/>
          <cell r="AB265"/>
          <cell r="AC265"/>
          <cell r="AD265"/>
          <cell r="AE265"/>
          <cell r="AF265"/>
          <cell r="AG265"/>
          <cell r="AH265"/>
          <cell r="AI265"/>
          <cell r="AJ265"/>
          <cell r="AK265"/>
          <cell r="AL265"/>
          <cell r="AM265"/>
          <cell r="AN265"/>
          <cell r="AO265"/>
          <cell r="AP265"/>
          <cell r="AQ265"/>
          <cell r="AR265"/>
          <cell r="AS265"/>
          <cell r="AT265"/>
          <cell r="AV265"/>
          <cell r="AW265"/>
          <cell r="AX265"/>
          <cell r="BA265"/>
          <cell r="BB265"/>
          <cell r="BC265"/>
          <cell r="BD265"/>
          <cell r="BE265"/>
          <cell r="BF265"/>
          <cell r="BG265"/>
          <cell r="BH265"/>
          <cell r="BI265"/>
          <cell r="BJ265"/>
          <cell r="BK265"/>
          <cell r="BL265"/>
          <cell r="BM265"/>
          <cell r="BN265"/>
          <cell r="BO265"/>
          <cell r="BP265"/>
          <cell r="BQ265"/>
          <cell r="BR265"/>
          <cell r="BS265"/>
          <cell r="BT265"/>
          <cell r="BU265"/>
          <cell r="BV265"/>
          <cell r="BW265"/>
          <cell r="BX265"/>
          <cell r="BY265"/>
          <cell r="BZ265"/>
          <cell r="CA265"/>
          <cell r="CB265"/>
          <cell r="CC265"/>
          <cell r="CD265"/>
          <cell r="CE265"/>
          <cell r="CF265"/>
          <cell r="CG265"/>
          <cell r="CH265"/>
          <cell r="CN265"/>
          <cell r="CO265"/>
          <cell r="CP265"/>
          <cell r="CQ265"/>
          <cell r="CS265"/>
          <cell r="CT265"/>
          <cell r="CU265"/>
          <cell r="CV265"/>
          <cell r="CW265"/>
          <cell r="EE265"/>
          <cell r="EF265"/>
          <cell r="EH265"/>
          <cell r="EI265"/>
          <cell r="EJ265"/>
          <cell r="EK265"/>
          <cell r="EL265"/>
          <cell r="EM265"/>
        </row>
        <row r="266">
          <cell r="A266"/>
          <cell r="B266"/>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cell r="AF266"/>
          <cell r="AG266"/>
          <cell r="AH266"/>
          <cell r="AI266"/>
          <cell r="AJ266"/>
          <cell r="AK266"/>
          <cell r="AL266"/>
          <cell r="AM266"/>
          <cell r="AN266"/>
          <cell r="AO266"/>
          <cell r="AP266"/>
          <cell r="AQ266"/>
          <cell r="AR266"/>
          <cell r="AS266"/>
          <cell r="AT266"/>
          <cell r="AV266"/>
          <cell r="AW266"/>
          <cell r="AX266"/>
          <cell r="BA266"/>
          <cell r="BB266"/>
          <cell r="BC266"/>
          <cell r="BD266"/>
          <cell r="BE266"/>
          <cell r="BF266"/>
          <cell r="BG266"/>
          <cell r="BH266"/>
          <cell r="BI266"/>
          <cell r="BJ266"/>
          <cell r="BK266"/>
          <cell r="BL266"/>
          <cell r="BM266"/>
          <cell r="BN266"/>
          <cell r="BO266"/>
          <cell r="BP266"/>
          <cell r="BQ266"/>
          <cell r="BR266"/>
          <cell r="BS266"/>
          <cell r="BT266"/>
          <cell r="BU266"/>
          <cell r="BV266"/>
          <cell r="BW266"/>
          <cell r="BX266"/>
          <cell r="BY266"/>
          <cell r="BZ266"/>
          <cell r="CA266"/>
          <cell r="CB266"/>
          <cell r="CC266"/>
          <cell r="CD266"/>
          <cell r="CE266"/>
          <cell r="CF266"/>
          <cell r="CG266"/>
          <cell r="CH266"/>
          <cell r="CN266"/>
          <cell r="CO266"/>
          <cell r="CP266"/>
          <cell r="CQ266"/>
          <cell r="CS266"/>
          <cell r="CT266"/>
          <cell r="CU266"/>
          <cell r="CV266"/>
          <cell r="CW266"/>
          <cell r="EE266"/>
          <cell r="EF266"/>
          <cell r="EH266"/>
          <cell r="EI266"/>
          <cell r="EJ266"/>
          <cell r="EK266"/>
          <cell r="EL266"/>
          <cell r="EM266"/>
        </row>
        <row r="267">
          <cell r="A267"/>
          <cell r="B267"/>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cell r="AF267"/>
          <cell r="AG267"/>
          <cell r="AH267"/>
          <cell r="AI267"/>
          <cell r="AJ267"/>
          <cell r="AK267"/>
          <cell r="AL267"/>
          <cell r="AM267"/>
          <cell r="AN267"/>
          <cell r="AO267"/>
          <cell r="AP267"/>
          <cell r="AQ267"/>
          <cell r="AR267"/>
          <cell r="AS267"/>
          <cell r="AT267"/>
          <cell r="AV267"/>
          <cell r="AW267"/>
          <cell r="AX267"/>
          <cell r="BA267"/>
          <cell r="BB267"/>
          <cell r="BC267"/>
          <cell r="BD267"/>
          <cell r="BE267"/>
          <cell r="BF267"/>
          <cell r="BG267"/>
          <cell r="BH267"/>
          <cell r="BI267"/>
          <cell r="BJ267"/>
          <cell r="BK267"/>
          <cell r="BL267"/>
          <cell r="BM267"/>
          <cell r="BN267"/>
          <cell r="BO267"/>
          <cell r="BP267"/>
          <cell r="BQ267"/>
          <cell r="BR267"/>
          <cell r="BS267"/>
          <cell r="BT267"/>
          <cell r="BU267"/>
          <cell r="BV267"/>
          <cell r="BW267"/>
          <cell r="BX267"/>
          <cell r="BY267"/>
          <cell r="BZ267"/>
          <cell r="CA267"/>
          <cell r="CB267"/>
          <cell r="CC267"/>
          <cell r="CD267"/>
          <cell r="CE267"/>
          <cell r="CF267"/>
          <cell r="CG267"/>
          <cell r="CH267"/>
          <cell r="CN267"/>
          <cell r="CO267"/>
          <cell r="CP267"/>
          <cell r="CQ267"/>
          <cell r="CS267"/>
          <cell r="CT267"/>
          <cell r="CU267"/>
          <cell r="CV267"/>
          <cell r="CW267"/>
          <cell r="EE267"/>
          <cell r="EF267"/>
          <cell r="EH267"/>
          <cell r="EI267"/>
          <cell r="EJ267"/>
          <cell r="EK267"/>
          <cell r="EL267"/>
          <cell r="EM267"/>
        </row>
        <row r="268">
          <cell r="A268"/>
          <cell r="B268"/>
          <cell r="C268"/>
          <cell r="D268"/>
          <cell r="E268"/>
          <cell r="F268"/>
          <cell r="G268"/>
          <cell r="H268"/>
          <cell r="I268"/>
          <cell r="J268"/>
          <cell r="K268"/>
          <cell r="L268"/>
          <cell r="M268"/>
          <cell r="N268"/>
          <cell r="O268"/>
          <cell r="P268"/>
          <cell r="Q268"/>
          <cell r="R268"/>
          <cell r="S268"/>
          <cell r="T268"/>
          <cell r="U268"/>
          <cell r="V268"/>
          <cell r="W268"/>
          <cell r="X268"/>
          <cell r="Y268"/>
          <cell r="Z268"/>
          <cell r="AA268"/>
          <cell r="AB268"/>
          <cell r="AC268"/>
          <cell r="AD268"/>
          <cell r="AE268"/>
          <cell r="AF268"/>
          <cell r="AG268"/>
          <cell r="AH268"/>
          <cell r="AI268"/>
          <cell r="AJ268"/>
          <cell r="AK268"/>
          <cell r="AL268"/>
          <cell r="AM268"/>
          <cell r="AN268"/>
          <cell r="AO268"/>
          <cell r="AP268"/>
          <cell r="AQ268"/>
          <cell r="AR268"/>
          <cell r="AS268"/>
          <cell r="AT268"/>
          <cell r="AV268"/>
          <cell r="AW268"/>
          <cell r="AX268"/>
          <cell r="BA268"/>
          <cell r="BB268"/>
          <cell r="BC268"/>
          <cell r="BD268"/>
          <cell r="BE268"/>
          <cell r="BF268"/>
          <cell r="BG268"/>
          <cell r="BH268"/>
          <cell r="BI268"/>
          <cell r="BJ268"/>
          <cell r="BK268"/>
          <cell r="BL268"/>
          <cell r="BM268"/>
          <cell r="BN268"/>
          <cell r="BO268"/>
          <cell r="BP268"/>
          <cell r="BQ268"/>
          <cell r="BR268"/>
          <cell r="BS268"/>
          <cell r="BT268"/>
          <cell r="BU268"/>
          <cell r="BV268"/>
          <cell r="BW268"/>
          <cell r="BX268"/>
          <cell r="BY268"/>
          <cell r="BZ268"/>
          <cell r="CA268"/>
          <cell r="CB268"/>
          <cell r="CC268"/>
          <cell r="CD268"/>
          <cell r="CE268"/>
          <cell r="CF268"/>
          <cell r="CG268"/>
          <cell r="CH268"/>
          <cell r="CN268"/>
          <cell r="CO268"/>
          <cell r="CP268"/>
          <cell r="CQ268"/>
          <cell r="CS268"/>
          <cell r="CT268"/>
          <cell r="CU268"/>
          <cell r="CV268"/>
          <cell r="CW268"/>
          <cell r="EE268"/>
          <cell r="EF268"/>
          <cell r="EH268"/>
          <cell r="EI268"/>
          <cell r="EJ268"/>
          <cell r="EK268"/>
          <cell r="EL268"/>
          <cell r="EM268"/>
        </row>
        <row r="269">
          <cell r="A269"/>
          <cell r="B269"/>
          <cell r="C269"/>
          <cell r="D269"/>
          <cell r="E269"/>
          <cell r="F269"/>
          <cell r="G269"/>
          <cell r="H269"/>
          <cell r="I269"/>
          <cell r="J269"/>
          <cell r="K269"/>
          <cell r="L269"/>
          <cell r="M269"/>
          <cell r="N269"/>
          <cell r="O269"/>
          <cell r="P269"/>
          <cell r="Q269"/>
          <cell r="R269"/>
          <cell r="S269"/>
          <cell r="T269"/>
          <cell r="U269"/>
          <cell r="V269"/>
          <cell r="W269"/>
          <cell r="X269"/>
          <cell r="Y269"/>
          <cell r="Z269"/>
          <cell r="AA269"/>
          <cell r="AB269"/>
          <cell r="AC269"/>
          <cell r="AD269"/>
          <cell r="AE269"/>
          <cell r="AF269"/>
          <cell r="AG269"/>
          <cell r="AH269"/>
          <cell r="AI269"/>
          <cell r="AJ269"/>
          <cell r="AK269"/>
          <cell r="AL269"/>
          <cell r="AM269"/>
          <cell r="AN269"/>
          <cell r="AO269"/>
          <cell r="AP269"/>
          <cell r="AQ269"/>
          <cell r="AR269"/>
          <cell r="AS269"/>
          <cell r="AT269"/>
          <cell r="AV269"/>
          <cell r="AW269"/>
          <cell r="AX269"/>
          <cell r="BA269"/>
          <cell r="BB269"/>
          <cell r="BC269"/>
          <cell r="BD269"/>
          <cell r="BE269"/>
          <cell r="BF269"/>
          <cell r="BG269"/>
          <cell r="BH269"/>
          <cell r="BI269"/>
          <cell r="BJ269"/>
          <cell r="BK269"/>
          <cell r="BL269"/>
          <cell r="BM269"/>
          <cell r="BN269"/>
          <cell r="BO269"/>
          <cell r="BP269"/>
          <cell r="BQ269"/>
          <cell r="BR269"/>
          <cell r="BS269"/>
          <cell r="BT269"/>
          <cell r="BU269"/>
          <cell r="BV269"/>
          <cell r="BW269"/>
          <cell r="BX269"/>
          <cell r="BY269"/>
          <cell r="BZ269"/>
          <cell r="CA269"/>
          <cell r="CB269"/>
          <cell r="CC269"/>
          <cell r="CD269"/>
          <cell r="CE269"/>
          <cell r="CF269"/>
          <cell r="CG269"/>
          <cell r="CH269"/>
          <cell r="CN269"/>
          <cell r="CO269"/>
          <cell r="CP269"/>
          <cell r="CQ269"/>
          <cell r="CS269"/>
          <cell r="CT269"/>
          <cell r="CU269"/>
          <cell r="CV269"/>
          <cell r="CW269"/>
          <cell r="EE269"/>
          <cell r="EF269"/>
          <cell r="EH269"/>
          <cell r="EI269"/>
          <cell r="EJ269"/>
          <cell r="EK269"/>
          <cell r="EL269"/>
          <cell r="EM269"/>
        </row>
        <row r="270">
          <cell r="A270"/>
          <cell r="B270"/>
          <cell r="C270"/>
          <cell r="D270"/>
          <cell r="E270"/>
          <cell r="F270"/>
          <cell r="G270"/>
          <cell r="H270"/>
          <cell r="I270"/>
          <cell r="J270"/>
          <cell r="K270"/>
          <cell r="L270"/>
          <cell r="M270"/>
          <cell r="N270"/>
          <cell r="O270"/>
          <cell r="P270"/>
          <cell r="Q270"/>
          <cell r="R270"/>
          <cell r="S270"/>
          <cell r="T270"/>
          <cell r="U270"/>
          <cell r="V270"/>
          <cell r="W270"/>
          <cell r="X270"/>
          <cell r="Y270"/>
          <cell r="Z270"/>
          <cell r="AA270"/>
          <cell r="AB270"/>
          <cell r="AC270"/>
          <cell r="AD270"/>
          <cell r="AE270"/>
          <cell r="AF270"/>
          <cell r="AG270"/>
          <cell r="AH270"/>
          <cell r="AI270"/>
          <cell r="AJ270"/>
          <cell r="AK270"/>
          <cell r="AL270"/>
          <cell r="AM270"/>
          <cell r="AN270"/>
          <cell r="AO270"/>
          <cell r="AP270"/>
          <cell r="AQ270"/>
          <cell r="AR270"/>
          <cell r="AS270"/>
          <cell r="AT270"/>
          <cell r="AV270"/>
          <cell r="AW270"/>
          <cell r="AX270"/>
          <cell r="BA270"/>
          <cell r="BB270"/>
          <cell r="BC270"/>
          <cell r="BD270"/>
          <cell r="BE270"/>
          <cell r="BF270"/>
          <cell r="BG270"/>
          <cell r="BH270"/>
          <cell r="BI270"/>
          <cell r="BJ270"/>
          <cell r="BK270"/>
          <cell r="BL270"/>
          <cell r="BM270"/>
          <cell r="BN270"/>
          <cell r="BO270"/>
          <cell r="BP270"/>
          <cell r="BQ270"/>
          <cell r="BR270"/>
          <cell r="BS270"/>
          <cell r="BT270"/>
          <cell r="BU270"/>
          <cell r="BV270"/>
          <cell r="BW270"/>
          <cell r="BX270"/>
          <cell r="BY270"/>
          <cell r="BZ270"/>
          <cell r="CA270"/>
          <cell r="CB270"/>
          <cell r="CC270"/>
          <cell r="CD270"/>
          <cell r="CE270"/>
          <cell r="CF270"/>
          <cell r="CG270"/>
          <cell r="CH270"/>
          <cell r="CN270"/>
          <cell r="CO270"/>
          <cell r="CP270"/>
          <cell r="CQ270"/>
          <cell r="CS270"/>
          <cell r="CT270"/>
          <cell r="CU270"/>
          <cell r="CV270"/>
          <cell r="CW270"/>
          <cell r="EE270"/>
          <cell r="EF270"/>
          <cell r="EH270"/>
          <cell r="EI270"/>
          <cell r="EJ270"/>
          <cell r="EK270"/>
          <cell r="EL270"/>
          <cell r="EM270"/>
        </row>
        <row r="271">
          <cell r="A271"/>
          <cell r="B271"/>
          <cell r="C271"/>
          <cell r="D271"/>
          <cell r="E271"/>
          <cell r="F271"/>
          <cell r="G271"/>
          <cell r="H271"/>
          <cell r="I271"/>
          <cell r="J271"/>
          <cell r="K271"/>
          <cell r="L271"/>
          <cell r="M271"/>
          <cell r="N271"/>
          <cell r="O271"/>
          <cell r="P271"/>
          <cell r="Q271"/>
          <cell r="R271"/>
          <cell r="S271"/>
          <cell r="T271"/>
          <cell r="U271"/>
          <cell r="V271"/>
          <cell r="W271"/>
          <cell r="X271"/>
          <cell r="Y271"/>
          <cell r="Z271"/>
          <cell r="AA271"/>
          <cell r="AB271"/>
          <cell r="AC271"/>
          <cell r="AD271"/>
          <cell r="AE271"/>
          <cell r="AF271"/>
          <cell r="AG271"/>
          <cell r="AH271"/>
          <cell r="AI271"/>
          <cell r="AJ271"/>
          <cell r="AK271"/>
          <cell r="AL271"/>
          <cell r="AM271"/>
          <cell r="AN271"/>
          <cell r="AO271"/>
          <cell r="AP271"/>
          <cell r="AQ271"/>
          <cell r="AR271"/>
          <cell r="AS271"/>
          <cell r="AT271"/>
          <cell r="AV271"/>
          <cell r="AW271"/>
          <cell r="AX271"/>
          <cell r="BA271"/>
          <cell r="BB271"/>
          <cell r="BC271"/>
          <cell r="BD271"/>
          <cell r="BE271"/>
          <cell r="BF271"/>
          <cell r="BG271"/>
          <cell r="BH271"/>
          <cell r="BI271"/>
          <cell r="BJ271"/>
          <cell r="BK271"/>
          <cell r="BL271"/>
          <cell r="BM271"/>
          <cell r="BN271"/>
          <cell r="BO271"/>
          <cell r="BP271"/>
          <cell r="BQ271"/>
          <cell r="BR271"/>
          <cell r="BS271"/>
          <cell r="BT271"/>
          <cell r="BU271"/>
          <cell r="BV271"/>
          <cell r="BW271"/>
          <cell r="BX271"/>
          <cell r="BY271"/>
          <cell r="BZ271"/>
          <cell r="CA271"/>
          <cell r="CB271"/>
          <cell r="CC271"/>
          <cell r="CD271"/>
          <cell r="CE271"/>
          <cell r="CF271"/>
          <cell r="CG271"/>
          <cell r="CH271"/>
          <cell r="CN271"/>
          <cell r="CO271"/>
          <cell r="CP271"/>
          <cell r="CQ271"/>
          <cell r="CS271"/>
          <cell r="CT271"/>
          <cell r="CU271"/>
          <cell r="CV271"/>
          <cell r="CW271"/>
          <cell r="EE271"/>
          <cell r="EF271"/>
          <cell r="EH271"/>
          <cell r="EI271"/>
          <cell r="EJ271"/>
          <cell r="EK271"/>
          <cell r="EL271"/>
          <cell r="EM271"/>
        </row>
        <row r="272">
          <cell r="A272"/>
          <cell r="B272"/>
          <cell r="C272"/>
          <cell r="D272"/>
          <cell r="E272"/>
          <cell r="F272"/>
          <cell r="G272"/>
          <cell r="H272"/>
          <cell r="I272"/>
          <cell r="J272"/>
          <cell r="K272"/>
          <cell r="L272"/>
          <cell r="M272"/>
          <cell r="N272"/>
          <cell r="O272"/>
          <cell r="P272"/>
          <cell r="Q272"/>
          <cell r="R272"/>
          <cell r="S272"/>
          <cell r="T272"/>
          <cell r="U272"/>
          <cell r="V272"/>
          <cell r="W272"/>
          <cell r="X272"/>
          <cell r="Y272"/>
          <cell r="Z272"/>
          <cell r="AA272"/>
          <cell r="AB272"/>
          <cell r="AC272"/>
          <cell r="AD272"/>
          <cell r="AE272"/>
          <cell r="AF272"/>
          <cell r="AG272"/>
          <cell r="AH272"/>
          <cell r="AI272"/>
          <cell r="AJ272"/>
          <cell r="AK272"/>
          <cell r="AL272"/>
          <cell r="AM272"/>
          <cell r="AN272"/>
          <cell r="AO272"/>
          <cell r="AP272"/>
          <cell r="AQ272"/>
          <cell r="AR272"/>
          <cell r="AS272"/>
          <cell r="AT272"/>
          <cell r="AV272"/>
          <cell r="AW272"/>
          <cell r="AX272"/>
          <cell r="BA272"/>
          <cell r="BB272"/>
          <cell r="BC272"/>
          <cell r="BD272"/>
          <cell r="BE272"/>
          <cell r="BF272"/>
          <cell r="BG272"/>
          <cell r="BH272"/>
          <cell r="BI272"/>
          <cell r="BJ272"/>
          <cell r="BK272"/>
          <cell r="BL272"/>
          <cell r="BM272"/>
          <cell r="BN272"/>
          <cell r="BO272"/>
          <cell r="BP272"/>
          <cell r="BQ272"/>
          <cell r="BR272"/>
          <cell r="BS272"/>
          <cell r="BT272"/>
          <cell r="BU272"/>
          <cell r="BV272"/>
          <cell r="BW272"/>
          <cell r="BX272"/>
          <cell r="BY272"/>
          <cell r="BZ272"/>
          <cell r="CA272"/>
          <cell r="CB272"/>
          <cell r="CC272"/>
          <cell r="CD272"/>
          <cell r="CE272"/>
          <cell r="CF272"/>
          <cell r="CG272"/>
          <cell r="CH272"/>
          <cell r="CN272"/>
          <cell r="CO272"/>
          <cell r="CP272"/>
          <cell r="CQ272"/>
          <cell r="CS272"/>
          <cell r="CT272"/>
          <cell r="CU272"/>
          <cell r="CV272"/>
          <cell r="CW272"/>
          <cell r="EE272"/>
          <cell r="EF272"/>
          <cell r="EH272"/>
          <cell r="EI272"/>
          <cell r="EJ272"/>
          <cell r="EK272"/>
          <cell r="EL272"/>
          <cell r="EM272"/>
        </row>
        <row r="273">
          <cell r="A273"/>
          <cell r="B273"/>
          <cell r="C273"/>
          <cell r="D273"/>
          <cell r="E273"/>
          <cell r="F273"/>
          <cell r="G273"/>
          <cell r="H273"/>
          <cell r="I273"/>
          <cell r="J273"/>
          <cell r="K273"/>
          <cell r="L273"/>
          <cell r="M273"/>
          <cell r="N273"/>
          <cell r="O273"/>
          <cell r="P273"/>
          <cell r="Q273"/>
          <cell r="R273"/>
          <cell r="S273"/>
          <cell r="T273"/>
          <cell r="U273"/>
          <cell r="V273"/>
          <cell r="W273"/>
          <cell r="X273"/>
          <cell r="Y273"/>
          <cell r="Z273"/>
          <cell r="AA273"/>
          <cell r="AB273"/>
          <cell r="AC273"/>
          <cell r="AD273"/>
          <cell r="AE273"/>
          <cell r="AF273"/>
          <cell r="AG273"/>
          <cell r="AH273"/>
          <cell r="AI273"/>
          <cell r="AJ273"/>
          <cell r="AK273"/>
          <cell r="AL273"/>
          <cell r="AM273"/>
          <cell r="AN273"/>
          <cell r="AO273"/>
          <cell r="AP273"/>
          <cell r="AQ273"/>
          <cell r="AR273"/>
          <cell r="AS273"/>
          <cell r="AT273"/>
          <cell r="AV273"/>
          <cell r="AW273"/>
          <cell r="AX273"/>
          <cell r="BA273"/>
          <cell r="BB273"/>
          <cell r="BC273"/>
          <cell r="BD273"/>
          <cell r="BE273"/>
          <cell r="BF273"/>
          <cell r="BG273"/>
          <cell r="BH273"/>
          <cell r="BI273"/>
          <cell r="BJ273"/>
          <cell r="BK273"/>
          <cell r="BL273"/>
          <cell r="BM273"/>
          <cell r="BN273"/>
          <cell r="BO273"/>
          <cell r="BP273"/>
          <cell r="BQ273"/>
          <cell r="BR273"/>
          <cell r="BS273"/>
          <cell r="BT273"/>
          <cell r="BU273"/>
          <cell r="BV273"/>
          <cell r="BW273"/>
          <cell r="BX273"/>
          <cell r="BY273"/>
          <cell r="BZ273"/>
          <cell r="CA273"/>
          <cell r="CB273"/>
          <cell r="CC273"/>
          <cell r="CD273"/>
          <cell r="CE273"/>
          <cell r="CF273"/>
          <cell r="CG273"/>
          <cell r="CH273"/>
          <cell r="CN273"/>
          <cell r="CO273"/>
          <cell r="CP273"/>
          <cell r="CQ273"/>
          <cell r="CS273"/>
          <cell r="CT273"/>
          <cell r="CU273"/>
          <cell r="CV273"/>
          <cell r="CW273"/>
          <cell r="EE273"/>
          <cell r="EF273"/>
          <cell r="EH273"/>
          <cell r="EI273"/>
          <cell r="EJ273"/>
          <cell r="EK273"/>
          <cell r="EL273"/>
          <cell r="EM273"/>
        </row>
        <row r="274">
          <cell r="A274"/>
          <cell r="B274"/>
          <cell r="C274"/>
          <cell r="D274"/>
          <cell r="E274"/>
          <cell r="F274"/>
          <cell r="G274"/>
          <cell r="H274"/>
          <cell r="I274"/>
          <cell r="J274"/>
          <cell r="K274"/>
          <cell r="L274"/>
          <cell r="M274"/>
          <cell r="N274"/>
          <cell r="O274"/>
          <cell r="P274"/>
          <cell r="Q274"/>
          <cell r="R274"/>
          <cell r="S274"/>
          <cell r="T274"/>
          <cell r="U274"/>
          <cell r="V274"/>
          <cell r="W274"/>
          <cell r="X274"/>
          <cell r="Y274"/>
          <cell r="Z274"/>
          <cell r="AA274"/>
          <cell r="AB274"/>
          <cell r="AC274"/>
          <cell r="AD274"/>
          <cell r="AE274"/>
          <cell r="AF274"/>
          <cell r="AG274"/>
          <cell r="AH274"/>
          <cell r="AI274"/>
          <cell r="AJ274"/>
          <cell r="AK274"/>
          <cell r="AL274"/>
          <cell r="AM274"/>
          <cell r="AN274"/>
          <cell r="AO274"/>
          <cell r="AP274"/>
          <cell r="AQ274"/>
          <cell r="AR274"/>
          <cell r="AS274"/>
          <cell r="AT274"/>
          <cell r="AV274"/>
          <cell r="AW274"/>
          <cell r="AX274"/>
          <cell r="BA274"/>
          <cell r="BB274"/>
          <cell r="BC274"/>
          <cell r="BD274"/>
          <cell r="BE274"/>
          <cell r="BF274"/>
          <cell r="BG274"/>
          <cell r="BH274"/>
          <cell r="BI274"/>
          <cell r="BJ274"/>
          <cell r="BK274"/>
          <cell r="BL274"/>
          <cell r="BM274"/>
          <cell r="BN274"/>
          <cell r="BO274"/>
          <cell r="BP274"/>
          <cell r="BQ274"/>
          <cell r="BR274"/>
          <cell r="BS274"/>
          <cell r="BT274"/>
          <cell r="BU274"/>
          <cell r="BV274"/>
          <cell r="BW274"/>
          <cell r="BX274"/>
          <cell r="BY274"/>
          <cell r="BZ274"/>
          <cell r="CA274"/>
          <cell r="CB274"/>
          <cell r="CC274"/>
          <cell r="CD274"/>
          <cell r="CE274"/>
          <cell r="CF274"/>
          <cell r="CG274"/>
          <cell r="CH274"/>
          <cell r="CN274"/>
          <cell r="CO274"/>
          <cell r="CP274"/>
          <cell r="CQ274"/>
          <cell r="CS274"/>
          <cell r="CT274"/>
          <cell r="CU274"/>
          <cell r="CV274"/>
          <cell r="CW274"/>
          <cell r="EE274"/>
          <cell r="EF274"/>
          <cell r="EH274"/>
          <cell r="EI274"/>
          <cell r="EJ274"/>
          <cell r="EK274"/>
          <cell r="EL274"/>
          <cell r="EM274"/>
        </row>
        <row r="275">
          <cell r="A275"/>
          <cell r="B275"/>
          <cell r="C275"/>
          <cell r="D275"/>
          <cell r="E275"/>
          <cell r="F275"/>
          <cell r="G275"/>
          <cell r="H275"/>
          <cell r="I275"/>
          <cell r="J275"/>
          <cell r="K275"/>
          <cell r="L275"/>
          <cell r="M275"/>
          <cell r="N275"/>
          <cell r="O275"/>
          <cell r="P275"/>
          <cell r="Q275"/>
          <cell r="R275"/>
          <cell r="S275"/>
          <cell r="T275"/>
          <cell r="U275"/>
          <cell r="V275"/>
          <cell r="W275"/>
          <cell r="X275"/>
          <cell r="Y275"/>
          <cell r="Z275"/>
          <cell r="AA275"/>
          <cell r="AB275"/>
          <cell r="AC275"/>
          <cell r="AD275"/>
          <cell r="AE275"/>
          <cell r="AF275"/>
          <cell r="AG275"/>
          <cell r="AH275"/>
          <cell r="AI275"/>
          <cell r="AJ275"/>
          <cell r="AK275"/>
          <cell r="AL275"/>
          <cell r="AM275"/>
          <cell r="AN275"/>
          <cell r="AO275"/>
          <cell r="AP275"/>
          <cell r="AQ275"/>
          <cell r="AR275"/>
          <cell r="AS275"/>
          <cell r="AT275"/>
          <cell r="AV275"/>
          <cell r="AW275"/>
          <cell r="AX275"/>
          <cell r="BA275"/>
          <cell r="BB275"/>
          <cell r="BC275"/>
          <cell r="BD275"/>
          <cell r="BE275"/>
          <cell r="BF275"/>
          <cell r="BG275"/>
          <cell r="BH275"/>
          <cell r="BI275"/>
          <cell r="BJ275"/>
          <cell r="BK275"/>
          <cell r="BL275"/>
          <cell r="BM275"/>
          <cell r="BN275"/>
          <cell r="BO275"/>
          <cell r="BP275"/>
          <cell r="BQ275"/>
          <cell r="BR275"/>
          <cell r="BS275"/>
          <cell r="BT275"/>
          <cell r="BU275"/>
          <cell r="BV275"/>
          <cell r="BW275"/>
          <cell r="BX275"/>
          <cell r="BY275"/>
          <cell r="BZ275"/>
          <cell r="CA275"/>
          <cell r="CB275"/>
          <cell r="CC275"/>
          <cell r="CD275"/>
          <cell r="CE275"/>
          <cell r="CF275"/>
          <cell r="CG275"/>
          <cell r="CH275"/>
          <cell r="CN275"/>
          <cell r="CO275"/>
          <cell r="CP275"/>
          <cell r="CQ275"/>
          <cell r="CS275"/>
          <cell r="CT275"/>
          <cell r="CU275"/>
          <cell r="CV275"/>
          <cell r="CW275"/>
          <cell r="EE275"/>
          <cell r="EF275"/>
          <cell r="EH275"/>
          <cell r="EI275"/>
          <cell r="EJ275"/>
          <cell r="EK275"/>
          <cell r="EL275"/>
          <cell r="EM275"/>
        </row>
        <row r="276">
          <cell r="A276"/>
          <cell r="B276"/>
          <cell r="C276"/>
          <cell r="D276"/>
          <cell r="E276"/>
          <cell r="F276"/>
          <cell r="G276"/>
          <cell r="H276"/>
          <cell r="I276"/>
          <cell r="J276"/>
          <cell r="K276"/>
          <cell r="L276"/>
          <cell r="M276"/>
          <cell r="N276"/>
          <cell r="O276"/>
          <cell r="P276"/>
          <cell r="Q276"/>
          <cell r="R276"/>
          <cell r="S276"/>
          <cell r="T276"/>
          <cell r="U276"/>
          <cell r="V276"/>
          <cell r="W276"/>
          <cell r="X276"/>
          <cell r="Y276"/>
          <cell r="Z276"/>
          <cell r="AA276"/>
          <cell r="AB276"/>
          <cell r="AC276"/>
          <cell r="AD276"/>
          <cell r="AE276"/>
          <cell r="AF276"/>
          <cell r="AG276"/>
          <cell r="AH276"/>
          <cell r="AI276"/>
          <cell r="AJ276"/>
          <cell r="AK276"/>
          <cell r="AL276"/>
          <cell r="AM276"/>
          <cell r="AN276"/>
          <cell r="AO276"/>
          <cell r="AP276"/>
          <cell r="AQ276"/>
          <cell r="AR276"/>
          <cell r="AS276"/>
          <cell r="AT276"/>
          <cell r="AV276"/>
          <cell r="AW276"/>
          <cell r="AX276"/>
          <cell r="BA276"/>
          <cell r="BB276"/>
          <cell r="BC276"/>
          <cell r="BD276"/>
          <cell r="BE276"/>
          <cell r="BF276"/>
          <cell r="BG276"/>
          <cell r="BH276"/>
          <cell r="BI276"/>
          <cell r="BJ276"/>
          <cell r="BK276"/>
          <cell r="BL276"/>
          <cell r="BM276"/>
          <cell r="BN276"/>
          <cell r="BO276"/>
          <cell r="BP276"/>
          <cell r="BQ276"/>
          <cell r="BR276"/>
          <cell r="BS276"/>
          <cell r="BT276"/>
          <cell r="BU276"/>
          <cell r="BV276"/>
          <cell r="BW276"/>
          <cell r="BX276"/>
          <cell r="BY276"/>
          <cell r="BZ276"/>
          <cell r="CA276"/>
          <cell r="CB276"/>
          <cell r="CC276"/>
          <cell r="CD276"/>
          <cell r="CE276"/>
          <cell r="CF276"/>
          <cell r="CG276"/>
          <cell r="CH276"/>
          <cell r="CN276"/>
          <cell r="CO276"/>
          <cell r="CP276"/>
          <cell r="CQ276"/>
          <cell r="CS276"/>
          <cell r="CT276"/>
          <cell r="CU276"/>
          <cell r="CV276"/>
          <cell r="CW276"/>
          <cell r="EE276"/>
          <cell r="EF276"/>
          <cell r="EH276"/>
          <cell r="EI276"/>
          <cell r="EJ276"/>
          <cell r="EK276"/>
          <cell r="EL276"/>
          <cell r="EM276"/>
        </row>
        <row r="277">
          <cell r="A277"/>
          <cell r="B277"/>
          <cell r="C277"/>
          <cell r="D277"/>
          <cell r="E277"/>
          <cell r="F277"/>
          <cell r="G277"/>
          <cell r="H277"/>
          <cell r="I277"/>
          <cell r="J277"/>
          <cell r="K277"/>
          <cell r="L277"/>
          <cell r="M277"/>
          <cell r="N277"/>
          <cell r="O277"/>
          <cell r="P277"/>
          <cell r="Q277"/>
          <cell r="R277"/>
          <cell r="S277"/>
          <cell r="T277"/>
          <cell r="U277"/>
          <cell r="V277"/>
          <cell r="W277"/>
          <cell r="X277"/>
          <cell r="Y277"/>
          <cell r="Z277"/>
          <cell r="AA277"/>
          <cell r="AB277"/>
          <cell r="AC277"/>
          <cell r="AD277"/>
          <cell r="AE277"/>
          <cell r="AF277"/>
          <cell r="AG277"/>
          <cell r="AH277"/>
          <cell r="AI277"/>
          <cell r="AJ277"/>
          <cell r="AK277"/>
          <cell r="AL277"/>
          <cell r="AM277"/>
          <cell r="AN277"/>
          <cell r="AO277"/>
          <cell r="AP277"/>
          <cell r="AQ277"/>
          <cell r="AR277"/>
          <cell r="AS277"/>
          <cell r="AT277"/>
          <cell r="AV277"/>
          <cell r="AW277"/>
          <cell r="AX277"/>
          <cell r="BA277"/>
          <cell r="BB277"/>
          <cell r="BC277"/>
          <cell r="BD277"/>
          <cell r="BE277"/>
          <cell r="BF277"/>
          <cell r="BG277"/>
          <cell r="BH277"/>
          <cell r="BI277"/>
          <cell r="BJ277"/>
          <cell r="BK277"/>
          <cell r="BL277"/>
          <cell r="BM277"/>
          <cell r="BN277"/>
          <cell r="BO277"/>
          <cell r="BP277"/>
          <cell r="BQ277"/>
          <cell r="BR277"/>
          <cell r="BS277"/>
          <cell r="BT277"/>
          <cell r="BU277"/>
          <cell r="BV277"/>
          <cell r="BW277"/>
          <cell r="BX277"/>
          <cell r="BY277"/>
          <cell r="BZ277"/>
          <cell r="CA277"/>
          <cell r="CB277"/>
          <cell r="CC277"/>
          <cell r="CD277"/>
          <cell r="CE277"/>
          <cell r="CF277"/>
          <cell r="CG277"/>
          <cell r="CH277"/>
          <cell r="CN277"/>
          <cell r="CO277"/>
          <cell r="CP277"/>
          <cell r="CQ277"/>
          <cell r="CS277"/>
          <cell r="CT277"/>
          <cell r="CU277"/>
          <cell r="CV277"/>
          <cell r="CW277"/>
          <cell r="EE277"/>
          <cell r="EF277"/>
          <cell r="EH277"/>
          <cell r="EI277"/>
          <cell r="EJ277"/>
          <cell r="EK277"/>
          <cell r="EL277"/>
          <cell r="EM277"/>
        </row>
        <row r="278">
          <cell r="A278"/>
          <cell r="B278"/>
          <cell r="C278"/>
          <cell r="D278"/>
          <cell r="E278"/>
          <cell r="F278"/>
          <cell r="G278"/>
          <cell r="H278"/>
          <cell r="I278"/>
          <cell r="J278"/>
          <cell r="K278"/>
          <cell r="L278"/>
          <cell r="M278"/>
          <cell r="N278"/>
          <cell r="O278"/>
          <cell r="P278"/>
          <cell r="Q278"/>
          <cell r="R278"/>
          <cell r="S278"/>
          <cell r="T278"/>
          <cell r="U278"/>
          <cell r="V278"/>
          <cell r="W278"/>
          <cell r="X278"/>
          <cell r="Y278"/>
          <cell r="Z278"/>
          <cell r="AA278"/>
          <cell r="AB278"/>
          <cell r="AC278"/>
          <cell r="AD278"/>
          <cell r="AE278"/>
          <cell r="AF278"/>
          <cell r="AG278"/>
          <cell r="AH278"/>
          <cell r="AI278"/>
          <cell r="AJ278"/>
          <cell r="AK278"/>
          <cell r="AL278"/>
          <cell r="AM278"/>
          <cell r="AN278"/>
          <cell r="AO278"/>
          <cell r="AP278"/>
          <cell r="AQ278"/>
          <cell r="AR278"/>
          <cell r="AS278"/>
          <cell r="AT278"/>
          <cell r="AV278"/>
          <cell r="AW278"/>
          <cell r="AX278"/>
          <cell r="BA278"/>
          <cell r="BB278"/>
          <cell r="BC278"/>
          <cell r="BD278"/>
          <cell r="BE278"/>
          <cell r="BF278"/>
          <cell r="BG278"/>
          <cell r="BH278"/>
          <cell r="BI278"/>
          <cell r="BJ278"/>
          <cell r="BK278"/>
          <cell r="BL278"/>
          <cell r="BM278"/>
          <cell r="BN278"/>
          <cell r="BO278"/>
          <cell r="BP278"/>
          <cell r="BQ278"/>
          <cell r="BR278"/>
          <cell r="BS278"/>
          <cell r="BT278"/>
          <cell r="BU278"/>
          <cell r="BV278"/>
          <cell r="BW278"/>
          <cell r="BX278"/>
          <cell r="BY278"/>
          <cell r="BZ278"/>
          <cell r="CA278"/>
          <cell r="CB278"/>
          <cell r="CC278"/>
          <cell r="CD278"/>
          <cell r="CE278"/>
          <cell r="CF278"/>
          <cell r="CG278"/>
          <cell r="CH278"/>
          <cell r="CN278"/>
          <cell r="CO278"/>
          <cell r="CP278"/>
          <cell r="CQ278"/>
          <cell r="CS278"/>
          <cell r="CT278"/>
          <cell r="CU278"/>
          <cell r="CV278"/>
          <cell r="CW278"/>
          <cell r="EE278"/>
          <cell r="EF278"/>
          <cell r="EH278"/>
          <cell r="EI278"/>
          <cell r="EJ278"/>
          <cell r="EK278"/>
          <cell r="EL278"/>
          <cell r="EM278"/>
        </row>
        <row r="279">
          <cell r="A279"/>
          <cell r="B279"/>
          <cell r="C279"/>
          <cell r="D279"/>
          <cell r="E279"/>
          <cell r="F279"/>
          <cell r="G279"/>
          <cell r="H279"/>
          <cell r="I279"/>
          <cell r="J279"/>
          <cell r="K279"/>
          <cell r="L279"/>
          <cell r="M279"/>
          <cell r="N279"/>
          <cell r="O279"/>
          <cell r="P279"/>
          <cell r="Q279"/>
          <cell r="R279"/>
          <cell r="S279"/>
          <cell r="T279"/>
          <cell r="U279"/>
          <cell r="V279"/>
          <cell r="W279"/>
          <cell r="X279"/>
          <cell r="Y279"/>
          <cell r="Z279"/>
          <cell r="AA279"/>
          <cell r="AB279"/>
          <cell r="AC279"/>
          <cell r="AD279"/>
          <cell r="AE279"/>
          <cell r="AF279"/>
          <cell r="AG279"/>
          <cell r="AH279"/>
          <cell r="AI279"/>
          <cell r="AJ279"/>
          <cell r="AK279"/>
          <cell r="AL279"/>
          <cell r="AM279"/>
          <cell r="AN279"/>
          <cell r="AO279"/>
          <cell r="AP279"/>
          <cell r="AQ279"/>
          <cell r="AR279"/>
          <cell r="AS279"/>
          <cell r="AT279"/>
          <cell r="AV279"/>
          <cell r="AW279"/>
          <cell r="AX279"/>
          <cell r="BA279"/>
          <cell r="BB279"/>
          <cell r="BC279"/>
          <cell r="BD279"/>
          <cell r="BE279"/>
          <cell r="BF279"/>
          <cell r="BG279"/>
          <cell r="BH279"/>
          <cell r="BI279"/>
          <cell r="BJ279"/>
          <cell r="BK279"/>
          <cell r="BL279"/>
          <cell r="BM279"/>
          <cell r="BN279"/>
          <cell r="BO279"/>
          <cell r="BP279"/>
          <cell r="BQ279"/>
          <cell r="BR279"/>
          <cell r="BS279"/>
          <cell r="BT279"/>
          <cell r="BU279"/>
          <cell r="BV279"/>
          <cell r="BW279"/>
          <cell r="BX279"/>
          <cell r="BY279"/>
          <cell r="BZ279"/>
          <cell r="CA279"/>
          <cell r="CB279"/>
          <cell r="CC279"/>
          <cell r="CD279"/>
          <cell r="CE279"/>
          <cell r="CF279"/>
          <cell r="CG279"/>
          <cell r="CH279"/>
          <cell r="CN279"/>
          <cell r="CO279"/>
          <cell r="CP279"/>
          <cell r="CQ279"/>
          <cell r="CS279"/>
          <cell r="CT279"/>
          <cell r="CU279"/>
          <cell r="CV279"/>
          <cell r="CW279"/>
          <cell r="EE279"/>
          <cell r="EF279"/>
          <cell r="EH279"/>
          <cell r="EI279"/>
          <cell r="EJ279"/>
          <cell r="EK279"/>
          <cell r="EL279"/>
          <cell r="EM279"/>
        </row>
        <row r="280">
          <cell r="A280"/>
          <cell r="B280"/>
          <cell r="C280"/>
          <cell r="D280"/>
          <cell r="E280"/>
          <cell r="F280"/>
          <cell r="G280"/>
          <cell r="H280"/>
          <cell r="I280"/>
          <cell r="J280"/>
          <cell r="K280"/>
          <cell r="L280"/>
          <cell r="M280"/>
          <cell r="N280"/>
          <cell r="O280"/>
          <cell r="P280"/>
          <cell r="Q280"/>
          <cell r="R280"/>
          <cell r="S280"/>
          <cell r="T280"/>
          <cell r="U280"/>
          <cell r="V280"/>
          <cell r="W280"/>
          <cell r="X280"/>
          <cell r="Y280"/>
          <cell r="Z280"/>
          <cell r="AA280"/>
          <cell r="AB280"/>
          <cell r="AC280"/>
          <cell r="AD280"/>
          <cell r="AE280"/>
          <cell r="AF280"/>
          <cell r="AG280"/>
          <cell r="AH280"/>
          <cell r="AI280"/>
          <cell r="AJ280"/>
          <cell r="AK280"/>
          <cell r="AL280"/>
          <cell r="AM280"/>
          <cell r="AN280"/>
          <cell r="AO280"/>
          <cell r="AP280"/>
          <cell r="AQ280"/>
          <cell r="AR280"/>
          <cell r="AS280"/>
          <cell r="AT280"/>
          <cell r="AV280"/>
          <cell r="AW280"/>
          <cell r="AX280"/>
          <cell r="BA280"/>
          <cell r="BB280"/>
          <cell r="BC280"/>
          <cell r="BD280"/>
          <cell r="BE280"/>
          <cell r="BF280"/>
          <cell r="BG280"/>
          <cell r="BH280"/>
          <cell r="BI280"/>
          <cell r="BJ280"/>
          <cell r="BK280"/>
          <cell r="BL280"/>
          <cell r="BM280"/>
          <cell r="BN280"/>
          <cell r="BO280"/>
          <cell r="BP280"/>
          <cell r="BQ280"/>
          <cell r="BR280"/>
          <cell r="BS280"/>
          <cell r="BT280"/>
          <cell r="BU280"/>
          <cell r="BV280"/>
          <cell r="BW280"/>
          <cell r="BX280"/>
          <cell r="BY280"/>
          <cell r="BZ280"/>
          <cell r="CA280"/>
          <cell r="CB280"/>
          <cell r="CC280"/>
          <cell r="CD280"/>
          <cell r="CE280"/>
          <cell r="CF280"/>
          <cell r="CG280"/>
          <cell r="CH280"/>
          <cell r="CN280"/>
          <cell r="CO280"/>
          <cell r="CP280"/>
          <cell r="CQ280"/>
          <cell r="CS280"/>
          <cell r="CT280"/>
          <cell r="CU280"/>
          <cell r="CV280"/>
          <cell r="CW280"/>
          <cell r="EE280"/>
          <cell r="EF280"/>
          <cell r="EH280"/>
          <cell r="EI280"/>
          <cell r="EJ280"/>
          <cell r="EK280"/>
          <cell r="EL280"/>
          <cell r="EM280"/>
        </row>
        <row r="281">
          <cell r="A281"/>
          <cell r="B281"/>
          <cell r="C281"/>
          <cell r="D281"/>
          <cell r="E281"/>
          <cell r="F281"/>
          <cell r="G281"/>
          <cell r="H281"/>
          <cell r="I281"/>
          <cell r="J281"/>
          <cell r="K281"/>
          <cell r="L281"/>
          <cell r="M281"/>
          <cell r="N281"/>
          <cell r="O281"/>
          <cell r="P281"/>
          <cell r="Q281"/>
          <cell r="R281"/>
          <cell r="S281"/>
          <cell r="T281"/>
          <cell r="U281"/>
          <cell r="V281"/>
          <cell r="W281"/>
          <cell r="X281"/>
          <cell r="Y281"/>
          <cell r="Z281"/>
          <cell r="AA281"/>
          <cell r="AB281"/>
          <cell r="AC281"/>
          <cell r="AD281"/>
          <cell r="AE281"/>
          <cell r="AF281"/>
          <cell r="AG281"/>
          <cell r="AH281"/>
          <cell r="AI281"/>
          <cell r="AJ281"/>
          <cell r="AK281"/>
          <cell r="AL281"/>
          <cell r="AM281"/>
          <cell r="AN281"/>
          <cell r="AO281"/>
          <cell r="AP281"/>
          <cell r="AQ281"/>
          <cell r="AR281"/>
          <cell r="AS281"/>
          <cell r="AT281"/>
          <cell r="AV281"/>
          <cell r="AW281"/>
          <cell r="AX281"/>
          <cell r="BA281"/>
          <cell r="BB281"/>
          <cell r="BC281"/>
          <cell r="BD281"/>
          <cell r="BE281"/>
          <cell r="BF281"/>
          <cell r="BG281"/>
          <cell r="BH281"/>
          <cell r="BI281"/>
          <cell r="BJ281"/>
          <cell r="BK281"/>
          <cell r="BL281"/>
          <cell r="BM281"/>
          <cell r="BN281"/>
          <cell r="BO281"/>
          <cell r="BP281"/>
          <cell r="BQ281"/>
          <cell r="BR281"/>
          <cell r="BS281"/>
          <cell r="BT281"/>
          <cell r="BU281"/>
          <cell r="BV281"/>
          <cell r="BW281"/>
          <cell r="BX281"/>
          <cell r="BY281"/>
          <cell r="BZ281"/>
          <cell r="CA281"/>
          <cell r="CB281"/>
          <cell r="CC281"/>
          <cell r="CD281"/>
          <cell r="CE281"/>
          <cell r="CF281"/>
          <cell r="CG281"/>
          <cell r="CH281"/>
          <cell r="CN281"/>
          <cell r="CO281"/>
          <cell r="CP281"/>
          <cell r="CQ281"/>
          <cell r="CS281"/>
          <cell r="CT281"/>
          <cell r="CU281"/>
          <cell r="CV281"/>
          <cell r="CW281"/>
          <cell r="EE281"/>
          <cell r="EF281"/>
          <cell r="EH281"/>
          <cell r="EI281"/>
          <cell r="EJ281"/>
          <cell r="EK281"/>
          <cell r="EL281"/>
          <cell r="EM281"/>
        </row>
        <row r="282">
          <cell r="A282"/>
          <cell r="B282"/>
          <cell r="C282"/>
          <cell r="D282"/>
          <cell r="E282"/>
          <cell r="F282"/>
          <cell r="G282"/>
          <cell r="H282"/>
          <cell r="I282"/>
          <cell r="J282"/>
          <cell r="K282"/>
          <cell r="L282"/>
          <cell r="M282"/>
          <cell r="N282"/>
          <cell r="O282"/>
          <cell r="P282"/>
          <cell r="Q282"/>
          <cell r="R282"/>
          <cell r="S282"/>
          <cell r="T282"/>
          <cell r="U282"/>
          <cell r="V282"/>
          <cell r="W282"/>
          <cell r="X282"/>
          <cell r="Y282"/>
          <cell r="Z282"/>
          <cell r="AA282"/>
          <cell r="AB282"/>
          <cell r="AC282"/>
          <cell r="AD282"/>
          <cell r="AE282"/>
          <cell r="AF282"/>
          <cell r="AG282"/>
          <cell r="AH282"/>
          <cell r="AI282"/>
          <cell r="AJ282"/>
          <cell r="AK282"/>
          <cell r="AL282"/>
          <cell r="AM282"/>
          <cell r="AN282"/>
          <cell r="AO282"/>
          <cell r="AP282"/>
          <cell r="AQ282"/>
          <cell r="AR282"/>
          <cell r="AS282"/>
          <cell r="AT282"/>
          <cell r="AV282"/>
          <cell r="AW282"/>
          <cell r="AX282"/>
          <cell r="BA282"/>
          <cell r="BB282"/>
          <cell r="BC282"/>
          <cell r="BD282"/>
          <cell r="BE282"/>
          <cell r="BF282"/>
          <cell r="BG282"/>
          <cell r="BH282"/>
          <cell r="BI282"/>
          <cell r="BJ282"/>
          <cell r="BK282"/>
          <cell r="BL282"/>
          <cell r="BM282"/>
          <cell r="BN282"/>
          <cell r="BO282"/>
          <cell r="BP282"/>
          <cell r="BQ282"/>
          <cell r="BR282"/>
          <cell r="BS282"/>
          <cell r="BT282"/>
          <cell r="BU282"/>
          <cell r="BV282"/>
          <cell r="BW282"/>
          <cell r="BX282"/>
          <cell r="BY282"/>
          <cell r="BZ282"/>
          <cell r="CA282"/>
          <cell r="CB282"/>
          <cell r="CC282"/>
          <cell r="CD282"/>
          <cell r="CE282"/>
          <cell r="CF282"/>
          <cell r="CG282"/>
          <cell r="CH282"/>
          <cell r="CN282"/>
          <cell r="CO282"/>
          <cell r="CP282"/>
          <cell r="CQ282"/>
          <cell r="CS282"/>
          <cell r="CT282"/>
          <cell r="CU282"/>
          <cell r="CV282"/>
          <cell r="CW282"/>
          <cell r="EE282"/>
          <cell r="EF282"/>
          <cell r="EH282"/>
          <cell r="EI282"/>
          <cell r="EJ282"/>
          <cell r="EK282"/>
          <cell r="EL282"/>
          <cell r="EM282"/>
        </row>
        <row r="283">
          <cell r="A283"/>
          <cell r="B283"/>
          <cell r="C283"/>
          <cell r="D283"/>
          <cell r="E283"/>
          <cell r="F283"/>
          <cell r="G283"/>
          <cell r="H283"/>
          <cell r="I283"/>
          <cell r="J283"/>
          <cell r="K283"/>
          <cell r="L283"/>
          <cell r="M283"/>
          <cell r="N283"/>
          <cell r="O283"/>
          <cell r="P283"/>
          <cell r="Q283"/>
          <cell r="R283"/>
          <cell r="S283"/>
          <cell r="T283"/>
          <cell r="U283"/>
          <cell r="V283"/>
          <cell r="W283"/>
          <cell r="X283"/>
          <cell r="Y283"/>
          <cell r="Z283"/>
          <cell r="AA283"/>
          <cell r="AB283"/>
          <cell r="AC283"/>
          <cell r="AD283"/>
          <cell r="AE283"/>
          <cell r="AF283"/>
          <cell r="AG283"/>
          <cell r="AH283"/>
          <cell r="AI283"/>
          <cell r="AJ283"/>
          <cell r="AK283"/>
          <cell r="AL283"/>
          <cell r="AM283"/>
          <cell r="AN283"/>
          <cell r="AO283"/>
          <cell r="AP283"/>
          <cell r="AQ283"/>
          <cell r="AR283"/>
          <cell r="AS283"/>
          <cell r="AT283"/>
          <cell r="AV283"/>
          <cell r="AW283"/>
          <cell r="AX283"/>
          <cell r="BA283"/>
          <cell r="BB283"/>
          <cell r="BC283"/>
          <cell r="BD283"/>
          <cell r="BE283"/>
          <cell r="BF283"/>
          <cell r="BG283"/>
          <cell r="BH283"/>
          <cell r="BI283"/>
          <cell r="BJ283"/>
          <cell r="BK283"/>
          <cell r="BL283"/>
          <cell r="BM283"/>
          <cell r="BN283"/>
          <cell r="BO283"/>
          <cell r="BP283"/>
          <cell r="BQ283"/>
          <cell r="BR283"/>
          <cell r="BS283"/>
          <cell r="BT283"/>
          <cell r="BU283"/>
          <cell r="BV283"/>
          <cell r="BW283"/>
          <cell r="BX283"/>
          <cell r="BY283"/>
          <cell r="BZ283"/>
          <cell r="CA283"/>
          <cell r="CB283"/>
          <cell r="CC283"/>
          <cell r="CD283"/>
          <cell r="CE283"/>
          <cell r="CF283"/>
          <cell r="CG283"/>
          <cell r="CH283"/>
          <cell r="CN283"/>
          <cell r="CO283"/>
          <cell r="CP283"/>
          <cell r="CQ283"/>
          <cell r="CS283"/>
          <cell r="CT283"/>
          <cell r="CU283"/>
          <cell r="CV283"/>
          <cell r="CW283"/>
          <cell r="EE283"/>
          <cell r="EF283"/>
          <cell r="EH283"/>
          <cell r="EI283"/>
          <cell r="EJ283"/>
          <cell r="EK283"/>
          <cell r="EL283"/>
          <cell r="EM283"/>
        </row>
        <row r="284">
          <cell r="A284"/>
          <cell r="B284"/>
          <cell r="C284"/>
          <cell r="D284"/>
          <cell r="E284"/>
          <cell r="F284"/>
          <cell r="G284"/>
          <cell r="H284"/>
          <cell r="I284"/>
          <cell r="J284"/>
          <cell r="K284"/>
          <cell r="L284"/>
          <cell r="M284"/>
          <cell r="N284"/>
          <cell r="O284"/>
          <cell r="P284"/>
          <cell r="Q284"/>
          <cell r="R284"/>
          <cell r="S284"/>
          <cell r="T284"/>
          <cell r="U284"/>
          <cell r="V284"/>
          <cell r="W284"/>
          <cell r="X284"/>
          <cell r="Y284"/>
          <cell r="Z284"/>
          <cell r="AA284"/>
          <cell r="AB284"/>
          <cell r="AC284"/>
          <cell r="AD284"/>
          <cell r="AE284"/>
          <cell r="AF284"/>
          <cell r="AG284"/>
          <cell r="AH284"/>
          <cell r="AI284"/>
          <cell r="AJ284"/>
          <cell r="AK284"/>
          <cell r="AL284"/>
          <cell r="AM284"/>
          <cell r="AN284"/>
          <cell r="AO284"/>
          <cell r="AP284"/>
          <cell r="AQ284"/>
          <cell r="AR284"/>
          <cell r="AS284"/>
          <cell r="AT284"/>
          <cell r="AV284"/>
          <cell r="AW284"/>
          <cell r="AX284"/>
          <cell r="BA284"/>
          <cell r="BB284"/>
          <cell r="BC284"/>
          <cell r="BD284"/>
          <cell r="BE284"/>
          <cell r="BF284"/>
          <cell r="BG284"/>
          <cell r="BH284"/>
          <cell r="BI284"/>
          <cell r="BJ284"/>
          <cell r="BK284"/>
          <cell r="BL284"/>
          <cell r="BM284"/>
          <cell r="BN284"/>
          <cell r="BO284"/>
          <cell r="BP284"/>
          <cell r="BQ284"/>
          <cell r="BR284"/>
          <cell r="BS284"/>
          <cell r="BT284"/>
          <cell r="BU284"/>
          <cell r="BV284"/>
          <cell r="BW284"/>
          <cell r="BX284"/>
          <cell r="BY284"/>
          <cell r="BZ284"/>
          <cell r="CA284"/>
          <cell r="CB284"/>
          <cell r="CC284"/>
          <cell r="CD284"/>
          <cell r="CE284"/>
          <cell r="CF284"/>
          <cell r="CG284"/>
          <cell r="CH284"/>
          <cell r="CN284"/>
          <cell r="CO284"/>
          <cell r="CP284"/>
          <cell r="CQ284"/>
          <cell r="CS284"/>
          <cell r="CT284"/>
          <cell r="CU284"/>
          <cell r="CV284"/>
          <cell r="CW284"/>
          <cell r="EE284"/>
          <cell r="EF284"/>
          <cell r="EH284"/>
          <cell r="EI284"/>
          <cell r="EJ284"/>
          <cell r="EK284"/>
          <cell r="EL284"/>
          <cell r="EM284"/>
        </row>
        <row r="285">
          <cell r="A285"/>
          <cell r="B285"/>
          <cell r="C285"/>
          <cell r="D285"/>
          <cell r="E285"/>
          <cell r="F285"/>
          <cell r="G285"/>
          <cell r="H285"/>
          <cell r="I285"/>
          <cell r="J285"/>
          <cell r="K285"/>
          <cell r="L285"/>
          <cell r="M285"/>
          <cell r="N285"/>
          <cell r="O285"/>
          <cell r="P285"/>
          <cell r="Q285"/>
          <cell r="R285"/>
          <cell r="S285"/>
          <cell r="T285"/>
          <cell r="U285"/>
          <cell r="V285"/>
          <cell r="W285"/>
          <cell r="X285"/>
          <cell r="Y285"/>
          <cell r="Z285"/>
          <cell r="AA285"/>
          <cell r="AB285"/>
          <cell r="AC285"/>
          <cell r="AD285"/>
          <cell r="AE285"/>
          <cell r="AF285"/>
          <cell r="AG285"/>
          <cell r="AH285"/>
          <cell r="AI285"/>
          <cell r="AJ285"/>
          <cell r="AK285"/>
          <cell r="AL285"/>
          <cell r="AM285"/>
          <cell r="AN285"/>
          <cell r="AO285"/>
          <cell r="AP285"/>
          <cell r="AQ285"/>
          <cell r="AR285"/>
          <cell r="AS285"/>
          <cell r="AT285"/>
          <cell r="AV285"/>
          <cell r="AW285"/>
          <cell r="AX285"/>
          <cell r="BA285"/>
          <cell r="BB285"/>
          <cell r="BC285"/>
          <cell r="BD285"/>
          <cell r="BE285"/>
          <cell r="BF285"/>
          <cell r="BG285"/>
          <cell r="BH285"/>
          <cell r="BI285"/>
          <cell r="BJ285"/>
          <cell r="BK285"/>
          <cell r="BL285"/>
          <cell r="BM285"/>
          <cell r="BN285"/>
          <cell r="BO285"/>
          <cell r="BP285"/>
          <cell r="BQ285"/>
          <cell r="BR285"/>
          <cell r="BS285"/>
          <cell r="BT285"/>
          <cell r="BU285"/>
          <cell r="BV285"/>
          <cell r="BW285"/>
          <cell r="BX285"/>
          <cell r="BY285"/>
          <cell r="BZ285"/>
          <cell r="CA285"/>
          <cell r="CB285"/>
          <cell r="CC285"/>
          <cell r="CD285"/>
          <cell r="CE285"/>
          <cell r="CF285"/>
          <cell r="CG285"/>
          <cell r="CH285"/>
          <cell r="CN285"/>
          <cell r="CO285"/>
          <cell r="CP285"/>
          <cell r="CQ285"/>
          <cell r="CS285"/>
          <cell r="CT285"/>
          <cell r="CU285"/>
          <cell r="CV285"/>
          <cell r="CW285"/>
          <cell r="EE285"/>
          <cell r="EF285"/>
          <cell r="EH285"/>
          <cell r="EI285"/>
          <cell r="EJ285"/>
          <cell r="EK285"/>
          <cell r="EL285"/>
          <cell r="EM285"/>
        </row>
        <row r="286">
          <cell r="A286"/>
          <cell r="B286"/>
          <cell r="C286"/>
          <cell r="D286"/>
          <cell r="E286"/>
          <cell r="F286"/>
          <cell r="G286"/>
          <cell r="H286"/>
          <cell r="I286"/>
          <cell r="J286"/>
          <cell r="K286"/>
          <cell r="L286"/>
          <cell r="M286"/>
          <cell r="N286"/>
          <cell r="O286"/>
          <cell r="P286"/>
          <cell r="Q286"/>
          <cell r="R286"/>
          <cell r="S286"/>
          <cell r="T286"/>
          <cell r="U286"/>
          <cell r="V286"/>
          <cell r="W286"/>
          <cell r="X286"/>
          <cell r="Y286"/>
          <cell r="Z286"/>
          <cell r="AA286"/>
          <cell r="AB286"/>
          <cell r="AC286"/>
          <cell r="AD286"/>
          <cell r="AE286"/>
          <cell r="AF286"/>
          <cell r="AG286"/>
          <cell r="AH286"/>
          <cell r="AI286"/>
          <cell r="AJ286"/>
          <cell r="AK286"/>
          <cell r="AL286"/>
          <cell r="AM286"/>
          <cell r="AN286"/>
          <cell r="AO286"/>
          <cell r="AP286"/>
          <cell r="AQ286"/>
          <cell r="AR286"/>
          <cell r="AS286"/>
          <cell r="AT286"/>
          <cell r="AV286"/>
          <cell r="AW286"/>
          <cell r="AX286"/>
          <cell r="BA286"/>
          <cell r="BB286"/>
          <cell r="BC286"/>
          <cell r="BD286"/>
          <cell r="BE286"/>
          <cell r="BF286"/>
          <cell r="BG286"/>
          <cell r="BH286"/>
          <cell r="BI286"/>
          <cell r="BJ286"/>
          <cell r="BK286"/>
          <cell r="BL286"/>
          <cell r="BM286"/>
          <cell r="BN286"/>
          <cell r="BO286"/>
          <cell r="BP286"/>
          <cell r="BQ286"/>
          <cell r="BR286"/>
          <cell r="BS286"/>
          <cell r="BT286"/>
          <cell r="BU286"/>
          <cell r="BV286"/>
          <cell r="BW286"/>
          <cell r="BX286"/>
          <cell r="BY286"/>
          <cell r="BZ286"/>
          <cell r="CA286"/>
          <cell r="CB286"/>
          <cell r="CC286"/>
          <cell r="CD286"/>
          <cell r="CE286"/>
          <cell r="CF286"/>
          <cell r="CG286"/>
          <cell r="CH286"/>
          <cell r="CN286"/>
          <cell r="CO286"/>
          <cell r="CP286"/>
          <cell r="CQ286"/>
          <cell r="CS286"/>
          <cell r="CT286"/>
          <cell r="CU286"/>
          <cell r="CV286"/>
          <cell r="CW286"/>
          <cell r="EE286"/>
          <cell r="EF286"/>
          <cell r="EH286"/>
          <cell r="EI286"/>
          <cell r="EJ286"/>
          <cell r="EK286"/>
          <cell r="EL286"/>
          <cell r="EM286"/>
        </row>
        <row r="287">
          <cell r="A287"/>
          <cell r="B287"/>
          <cell r="C287"/>
          <cell r="D287"/>
          <cell r="E287"/>
          <cell r="F287"/>
          <cell r="G287"/>
          <cell r="H287"/>
          <cell r="I287"/>
          <cell r="J287"/>
          <cell r="K287"/>
          <cell r="L287"/>
          <cell r="M287"/>
          <cell r="N287"/>
          <cell r="O287"/>
          <cell r="P287"/>
          <cell r="Q287"/>
          <cell r="R287"/>
          <cell r="S287"/>
          <cell r="T287"/>
          <cell r="U287"/>
          <cell r="V287"/>
          <cell r="W287"/>
          <cell r="X287"/>
          <cell r="Y287"/>
          <cell r="Z287"/>
          <cell r="AA287"/>
          <cell r="AB287"/>
          <cell r="AC287"/>
          <cell r="AD287"/>
          <cell r="AE287"/>
          <cell r="AF287"/>
          <cell r="AG287"/>
          <cell r="AH287"/>
          <cell r="AI287"/>
          <cell r="AJ287"/>
          <cell r="AK287"/>
          <cell r="AL287"/>
          <cell r="AM287"/>
          <cell r="AN287"/>
          <cell r="AO287"/>
          <cell r="AP287"/>
          <cell r="AQ287"/>
          <cell r="AR287"/>
          <cell r="AS287"/>
          <cell r="AT287"/>
          <cell r="AV287"/>
          <cell r="AW287"/>
          <cell r="AX287"/>
          <cell r="BA287"/>
          <cell r="BB287"/>
          <cell r="BC287"/>
          <cell r="BD287"/>
          <cell r="BE287"/>
          <cell r="BF287"/>
          <cell r="BG287"/>
          <cell r="BH287"/>
          <cell r="BI287"/>
          <cell r="BJ287"/>
          <cell r="BK287"/>
          <cell r="BL287"/>
          <cell r="BM287"/>
          <cell r="BN287"/>
          <cell r="BO287"/>
          <cell r="BP287"/>
          <cell r="BQ287"/>
          <cell r="BR287"/>
          <cell r="BS287"/>
          <cell r="BT287"/>
          <cell r="BU287"/>
          <cell r="BV287"/>
          <cell r="BW287"/>
          <cell r="BX287"/>
          <cell r="BY287"/>
          <cell r="BZ287"/>
          <cell r="CA287"/>
          <cell r="CB287"/>
          <cell r="CC287"/>
          <cell r="CD287"/>
          <cell r="CE287"/>
          <cell r="CF287"/>
          <cell r="CG287"/>
          <cell r="CH287"/>
          <cell r="CN287"/>
          <cell r="CO287"/>
          <cell r="CP287"/>
          <cell r="CQ287"/>
          <cell r="CS287"/>
          <cell r="CT287"/>
          <cell r="CU287"/>
          <cell r="CV287"/>
          <cell r="CW287"/>
          <cell r="EE287"/>
          <cell r="EF287"/>
          <cell r="EH287"/>
          <cell r="EI287"/>
          <cell r="EJ287"/>
          <cell r="EK287"/>
          <cell r="EL287"/>
          <cell r="EM287"/>
        </row>
        <row r="288">
          <cell r="A288"/>
          <cell r="B288"/>
          <cell r="C288"/>
          <cell r="D288"/>
          <cell r="E288"/>
          <cell r="F288"/>
          <cell r="G288"/>
          <cell r="H288"/>
          <cell r="I288"/>
          <cell r="J288"/>
          <cell r="K288"/>
          <cell r="L288"/>
          <cell r="M288"/>
          <cell r="N288"/>
          <cell r="O288"/>
          <cell r="P288"/>
          <cell r="Q288"/>
          <cell r="R288"/>
          <cell r="S288"/>
          <cell r="T288"/>
          <cell r="U288"/>
          <cell r="V288"/>
          <cell r="W288"/>
          <cell r="X288"/>
          <cell r="Y288"/>
          <cell r="Z288"/>
          <cell r="AA288"/>
          <cell r="AB288"/>
          <cell r="AC288"/>
          <cell r="AD288"/>
          <cell r="AE288"/>
          <cell r="AF288"/>
          <cell r="AG288"/>
          <cell r="AH288"/>
          <cell r="AI288"/>
          <cell r="AJ288"/>
          <cell r="AK288"/>
          <cell r="AL288"/>
          <cell r="AM288"/>
          <cell r="AN288"/>
          <cell r="AO288"/>
          <cell r="AP288"/>
          <cell r="AQ288"/>
          <cell r="AR288"/>
          <cell r="AS288"/>
          <cell r="AT288"/>
          <cell r="AV288"/>
          <cell r="AW288"/>
          <cell r="AX288"/>
          <cell r="BA288"/>
          <cell r="BB288"/>
          <cell r="BC288"/>
          <cell r="BD288"/>
          <cell r="BE288"/>
          <cell r="BF288"/>
          <cell r="BG288"/>
          <cell r="BH288"/>
          <cell r="BI288"/>
          <cell r="BJ288"/>
          <cell r="BK288"/>
          <cell r="BL288"/>
          <cell r="BM288"/>
          <cell r="BN288"/>
          <cell r="BO288"/>
          <cell r="BP288"/>
          <cell r="BQ288"/>
          <cell r="BR288"/>
          <cell r="BS288"/>
          <cell r="BT288"/>
          <cell r="BU288"/>
          <cell r="BV288"/>
          <cell r="BW288"/>
          <cell r="BX288"/>
          <cell r="BY288"/>
          <cell r="BZ288"/>
          <cell r="CA288"/>
          <cell r="CB288"/>
          <cell r="CC288"/>
          <cell r="CD288"/>
          <cell r="CE288"/>
          <cell r="CF288"/>
          <cell r="CG288"/>
          <cell r="CH288"/>
          <cell r="CN288"/>
          <cell r="CO288"/>
          <cell r="CP288"/>
          <cell r="CQ288"/>
          <cell r="CS288"/>
          <cell r="CT288"/>
          <cell r="CU288"/>
          <cell r="CV288"/>
          <cell r="CW288"/>
          <cell r="EE288"/>
          <cell r="EF288"/>
          <cell r="EH288"/>
          <cell r="EI288"/>
          <cell r="EJ288"/>
          <cell r="EK288"/>
          <cell r="EL288"/>
          <cell r="EM288"/>
        </row>
        <row r="289">
          <cell r="A289"/>
          <cell r="B289"/>
          <cell r="C289"/>
          <cell r="D289"/>
          <cell r="E289"/>
          <cell r="F289"/>
          <cell r="G289"/>
          <cell r="H289"/>
          <cell r="I289"/>
          <cell r="J289"/>
          <cell r="K289"/>
          <cell r="L289"/>
          <cell r="M289"/>
          <cell r="N289"/>
          <cell r="O289"/>
          <cell r="P289"/>
          <cell r="Q289"/>
          <cell r="R289"/>
          <cell r="S289"/>
          <cell r="T289"/>
          <cell r="U289"/>
          <cell r="V289"/>
          <cell r="W289"/>
          <cell r="X289"/>
          <cell r="Y289"/>
          <cell r="Z289"/>
          <cell r="AA289"/>
          <cell r="AB289"/>
          <cell r="AC289"/>
          <cell r="AD289"/>
          <cell r="AE289"/>
          <cell r="AF289"/>
          <cell r="AG289"/>
          <cell r="AH289"/>
          <cell r="AI289"/>
          <cell r="AJ289"/>
          <cell r="AK289"/>
          <cell r="AL289"/>
          <cell r="AM289"/>
          <cell r="AN289"/>
          <cell r="AO289"/>
          <cell r="AP289"/>
          <cell r="AQ289"/>
          <cell r="AR289"/>
          <cell r="AS289"/>
          <cell r="AT289"/>
          <cell r="AV289"/>
          <cell r="AW289"/>
          <cell r="AX289"/>
          <cell r="BA289"/>
          <cell r="BB289"/>
          <cell r="BC289"/>
          <cell r="BD289"/>
          <cell r="BE289"/>
          <cell r="BF289"/>
          <cell r="BG289"/>
          <cell r="BH289"/>
          <cell r="BI289"/>
          <cell r="BJ289"/>
          <cell r="BK289"/>
          <cell r="BL289"/>
          <cell r="BM289"/>
          <cell r="BN289"/>
          <cell r="BO289"/>
          <cell r="BP289"/>
          <cell r="BQ289"/>
          <cell r="BR289"/>
          <cell r="BS289"/>
          <cell r="BT289"/>
          <cell r="BU289"/>
          <cell r="BV289"/>
          <cell r="BW289"/>
          <cell r="BX289"/>
          <cell r="BY289"/>
          <cell r="BZ289"/>
          <cell r="CA289"/>
          <cell r="CB289"/>
          <cell r="CC289"/>
          <cell r="CD289"/>
          <cell r="CE289"/>
          <cell r="CF289"/>
          <cell r="CG289"/>
          <cell r="CH289"/>
          <cell r="CN289"/>
          <cell r="CO289"/>
          <cell r="CP289"/>
          <cell r="CQ289"/>
          <cell r="CS289"/>
          <cell r="CT289"/>
          <cell r="CU289"/>
          <cell r="CV289"/>
          <cell r="CW289"/>
          <cell r="EE289"/>
          <cell r="EF289"/>
          <cell r="EH289"/>
          <cell r="EI289"/>
          <cell r="EJ289"/>
          <cell r="EK289"/>
          <cell r="EL289"/>
          <cell r="EM289"/>
        </row>
        <row r="290">
          <cell r="A290"/>
          <cell r="B290"/>
          <cell r="C290"/>
          <cell r="D290"/>
          <cell r="E290"/>
          <cell r="F290"/>
          <cell r="G290"/>
          <cell r="H290"/>
          <cell r="I290"/>
          <cell r="J290"/>
          <cell r="K290"/>
          <cell r="L290"/>
          <cell r="M290"/>
          <cell r="N290"/>
          <cell r="O290"/>
          <cell r="P290"/>
          <cell r="Q290"/>
          <cell r="R290"/>
          <cell r="S290"/>
          <cell r="T290"/>
          <cell r="U290"/>
          <cell r="V290"/>
          <cell r="W290"/>
          <cell r="X290"/>
          <cell r="Y290"/>
          <cell r="Z290"/>
          <cell r="AA290"/>
          <cell r="AB290"/>
          <cell r="AC290"/>
          <cell r="AD290"/>
          <cell r="AE290"/>
          <cell r="AF290"/>
          <cell r="AG290"/>
          <cell r="AH290"/>
          <cell r="AI290"/>
          <cell r="AJ290"/>
          <cell r="AK290"/>
          <cell r="AL290"/>
          <cell r="AM290"/>
          <cell r="AN290"/>
          <cell r="AO290"/>
          <cell r="AP290"/>
          <cell r="AQ290"/>
          <cell r="AR290"/>
          <cell r="AS290"/>
          <cell r="AT290"/>
          <cell r="AV290"/>
          <cell r="AW290"/>
          <cell r="AX290"/>
          <cell r="BA290"/>
          <cell r="BB290"/>
          <cell r="BC290"/>
          <cell r="BD290"/>
          <cell r="BE290"/>
          <cell r="BF290"/>
          <cell r="BG290"/>
          <cell r="BH290"/>
          <cell r="BI290"/>
          <cell r="BJ290"/>
          <cell r="BK290"/>
          <cell r="BL290"/>
          <cell r="BM290"/>
          <cell r="BN290"/>
          <cell r="BO290"/>
          <cell r="BP290"/>
          <cell r="BQ290"/>
          <cell r="BR290"/>
          <cell r="BS290"/>
          <cell r="BT290"/>
          <cell r="BU290"/>
          <cell r="BV290"/>
          <cell r="BW290"/>
          <cell r="BX290"/>
          <cell r="BY290"/>
          <cell r="BZ290"/>
          <cell r="CA290"/>
          <cell r="CB290"/>
          <cell r="CC290"/>
          <cell r="CD290"/>
          <cell r="CE290"/>
          <cell r="CF290"/>
          <cell r="CG290"/>
          <cell r="CH290"/>
          <cell r="CN290"/>
          <cell r="CO290"/>
          <cell r="CP290"/>
          <cell r="CQ290"/>
          <cell r="CS290"/>
          <cell r="CT290"/>
          <cell r="CU290"/>
          <cell r="CV290"/>
          <cell r="CW290"/>
          <cell r="EE290"/>
          <cell r="EF290"/>
          <cell r="EH290"/>
          <cell r="EI290"/>
          <cell r="EJ290"/>
          <cell r="EK290"/>
          <cell r="EL290"/>
          <cell r="EM290"/>
        </row>
        <row r="291">
          <cell r="A291"/>
          <cell r="B291"/>
          <cell r="C291"/>
          <cell r="D291"/>
          <cell r="E291"/>
          <cell r="F291"/>
          <cell r="G291"/>
          <cell r="H291"/>
          <cell r="I291"/>
          <cell r="J291"/>
          <cell r="K291"/>
          <cell r="L291"/>
          <cell r="M291"/>
          <cell r="N291"/>
          <cell r="O291"/>
          <cell r="P291"/>
          <cell r="Q291"/>
          <cell r="R291"/>
          <cell r="S291"/>
          <cell r="T291"/>
          <cell r="U291"/>
          <cell r="V291"/>
          <cell r="W291"/>
          <cell r="X291"/>
          <cell r="Y291"/>
          <cell r="Z291"/>
          <cell r="AA291"/>
          <cell r="AB291"/>
          <cell r="AC291"/>
          <cell r="AD291"/>
          <cell r="AE291"/>
          <cell r="AF291"/>
          <cell r="AG291"/>
          <cell r="AH291"/>
          <cell r="AI291"/>
          <cell r="AJ291"/>
          <cell r="AK291"/>
          <cell r="AL291"/>
          <cell r="AM291"/>
          <cell r="AN291"/>
          <cell r="AO291"/>
          <cell r="AP291"/>
          <cell r="AQ291"/>
          <cell r="AR291"/>
          <cell r="AS291"/>
          <cell r="AT291"/>
          <cell r="AV291"/>
          <cell r="AW291"/>
          <cell r="AX291"/>
          <cell r="BA291"/>
          <cell r="BB291"/>
          <cell r="BC291"/>
          <cell r="BD291"/>
          <cell r="BE291"/>
          <cell r="BF291"/>
          <cell r="BG291"/>
          <cell r="BH291"/>
          <cell r="BI291"/>
          <cell r="BJ291"/>
          <cell r="BK291"/>
          <cell r="BL291"/>
          <cell r="BM291"/>
          <cell r="BN291"/>
          <cell r="BO291"/>
          <cell r="BP291"/>
          <cell r="BQ291"/>
          <cell r="BR291"/>
          <cell r="BS291"/>
          <cell r="BT291"/>
          <cell r="BU291"/>
          <cell r="BV291"/>
          <cell r="BW291"/>
          <cell r="BX291"/>
          <cell r="BY291"/>
          <cell r="BZ291"/>
          <cell r="CA291"/>
          <cell r="CB291"/>
          <cell r="CC291"/>
          <cell r="CD291"/>
          <cell r="CE291"/>
          <cell r="CF291"/>
          <cell r="CG291"/>
          <cell r="CH291"/>
          <cell r="CN291"/>
          <cell r="CO291"/>
          <cell r="CP291"/>
          <cell r="CQ291"/>
          <cell r="CS291"/>
          <cell r="CT291"/>
          <cell r="CU291"/>
          <cell r="CV291"/>
          <cell r="CW291"/>
          <cell r="EE291"/>
          <cell r="EF291"/>
          <cell r="EH291"/>
          <cell r="EI291"/>
          <cell r="EJ291"/>
          <cell r="EK291"/>
          <cell r="EL291"/>
          <cell r="EM291"/>
        </row>
        <row r="292">
          <cell r="A292"/>
          <cell r="B292"/>
          <cell r="C292"/>
          <cell r="D292"/>
          <cell r="E292"/>
          <cell r="F292"/>
          <cell r="G292"/>
          <cell r="H292"/>
          <cell r="I292"/>
          <cell r="J292"/>
          <cell r="K292"/>
          <cell r="L292"/>
          <cell r="M292"/>
          <cell r="N292"/>
          <cell r="O292"/>
          <cell r="P292"/>
          <cell r="Q292"/>
          <cell r="R292"/>
          <cell r="S292"/>
          <cell r="T292"/>
          <cell r="U292"/>
          <cell r="V292"/>
          <cell r="W292"/>
          <cell r="X292"/>
          <cell r="Y292"/>
          <cell r="Z292"/>
          <cell r="AA292"/>
          <cell r="AB292"/>
          <cell r="AC292"/>
          <cell r="AD292"/>
          <cell r="AE292"/>
          <cell r="AF292"/>
          <cell r="AG292"/>
          <cell r="AH292"/>
          <cell r="AI292"/>
          <cell r="AJ292"/>
          <cell r="AK292"/>
          <cell r="AL292"/>
          <cell r="AM292"/>
          <cell r="AN292"/>
          <cell r="AO292"/>
          <cell r="AP292"/>
          <cell r="AQ292"/>
          <cell r="AR292"/>
          <cell r="AS292"/>
          <cell r="AT292"/>
          <cell r="AV292"/>
          <cell r="AW292"/>
          <cell r="AX292"/>
          <cell r="BA292"/>
          <cell r="BB292"/>
          <cell r="BC292"/>
          <cell r="BD292"/>
          <cell r="BE292"/>
          <cell r="BF292"/>
          <cell r="BG292"/>
          <cell r="BH292"/>
          <cell r="BI292"/>
          <cell r="BJ292"/>
          <cell r="BK292"/>
          <cell r="BL292"/>
          <cell r="BM292"/>
          <cell r="BN292"/>
          <cell r="BO292"/>
          <cell r="BP292"/>
          <cell r="BQ292"/>
          <cell r="BR292"/>
          <cell r="BS292"/>
          <cell r="BT292"/>
          <cell r="BU292"/>
          <cell r="BV292"/>
          <cell r="BW292"/>
          <cell r="BX292"/>
          <cell r="BY292"/>
          <cell r="BZ292"/>
          <cell r="CA292"/>
          <cell r="CB292"/>
          <cell r="CC292"/>
          <cell r="CD292"/>
          <cell r="CE292"/>
          <cell r="CF292"/>
          <cell r="CG292"/>
          <cell r="CH292"/>
          <cell r="CN292"/>
          <cell r="CO292"/>
          <cell r="CP292"/>
          <cell r="CQ292"/>
          <cell r="CS292"/>
          <cell r="CT292"/>
          <cell r="CU292"/>
          <cell r="CV292"/>
          <cell r="CW292"/>
          <cell r="EE292"/>
          <cell r="EF292"/>
          <cell r="EH292"/>
          <cell r="EI292"/>
          <cell r="EJ292"/>
          <cell r="EK292"/>
          <cell r="EL292"/>
          <cell r="EM292"/>
        </row>
        <row r="293">
          <cell r="A293"/>
          <cell r="B293"/>
          <cell r="C293"/>
          <cell r="D293"/>
          <cell r="E293"/>
          <cell r="F293"/>
          <cell r="G293"/>
          <cell r="H293"/>
          <cell r="I293"/>
          <cell r="J293"/>
          <cell r="K293"/>
          <cell r="L293"/>
          <cell r="M293"/>
          <cell r="N293"/>
          <cell r="O293"/>
          <cell r="P293"/>
          <cell r="Q293"/>
          <cell r="R293"/>
          <cell r="S293"/>
          <cell r="T293"/>
          <cell r="U293"/>
          <cell r="V293"/>
          <cell r="W293"/>
          <cell r="X293"/>
          <cell r="Y293"/>
          <cell r="Z293"/>
          <cell r="AA293"/>
          <cell r="AB293"/>
          <cell r="AC293"/>
          <cell r="AD293"/>
          <cell r="AE293"/>
          <cell r="AF293"/>
          <cell r="AG293"/>
          <cell r="AH293"/>
          <cell r="AI293"/>
          <cell r="AJ293"/>
          <cell r="AK293"/>
          <cell r="AL293"/>
          <cell r="AM293"/>
          <cell r="AN293"/>
          <cell r="AO293"/>
          <cell r="AP293"/>
          <cell r="AQ293"/>
          <cell r="AR293"/>
          <cell r="AS293"/>
          <cell r="AT293"/>
          <cell r="AV293"/>
          <cell r="AW293"/>
          <cell r="AX293"/>
          <cell r="BA293"/>
          <cell r="BB293"/>
          <cell r="BC293"/>
          <cell r="BD293"/>
          <cell r="BE293"/>
          <cell r="BF293"/>
          <cell r="BG293"/>
          <cell r="BH293"/>
          <cell r="BI293"/>
          <cell r="BJ293"/>
          <cell r="BK293"/>
          <cell r="BL293"/>
          <cell r="BM293"/>
          <cell r="BN293"/>
          <cell r="BO293"/>
          <cell r="BP293"/>
          <cell r="BQ293"/>
          <cell r="BR293"/>
          <cell r="BS293"/>
          <cell r="BT293"/>
          <cell r="BU293"/>
          <cell r="BV293"/>
          <cell r="BW293"/>
          <cell r="BX293"/>
          <cell r="BY293"/>
          <cell r="BZ293"/>
          <cell r="CA293"/>
          <cell r="CB293"/>
          <cell r="CC293"/>
          <cell r="CD293"/>
          <cell r="CE293"/>
          <cell r="CF293"/>
          <cell r="CG293"/>
          <cell r="CH293"/>
          <cell r="CN293"/>
          <cell r="CO293"/>
          <cell r="CP293"/>
          <cell r="CQ293"/>
          <cell r="CS293"/>
          <cell r="CT293"/>
          <cell r="CU293"/>
          <cell r="CV293"/>
          <cell r="CW293"/>
          <cell r="EE293"/>
          <cell r="EF293"/>
          <cell r="EH293"/>
          <cell r="EI293"/>
          <cell r="EJ293"/>
          <cell r="EK293"/>
          <cell r="EL293"/>
          <cell r="EM293"/>
        </row>
        <row r="294">
          <cell r="A294"/>
          <cell r="B294"/>
          <cell r="C294"/>
          <cell r="D294"/>
          <cell r="E294"/>
          <cell r="F294"/>
          <cell r="G294"/>
          <cell r="H294"/>
          <cell r="I294"/>
          <cell r="J294"/>
          <cell r="K294"/>
          <cell r="L294"/>
          <cell r="M294"/>
          <cell r="N294"/>
          <cell r="O294"/>
          <cell r="P294"/>
          <cell r="Q294"/>
          <cell r="R294"/>
          <cell r="S294"/>
          <cell r="T294"/>
          <cell r="U294"/>
          <cell r="V294"/>
          <cell r="W294"/>
          <cell r="X294"/>
          <cell r="Y294"/>
          <cell r="Z294"/>
          <cell r="AA294"/>
          <cell r="AB294"/>
          <cell r="AC294"/>
          <cell r="AD294"/>
          <cell r="AE294"/>
          <cell r="AF294"/>
          <cell r="AG294"/>
          <cell r="AH294"/>
          <cell r="AI294"/>
          <cell r="AJ294"/>
          <cell r="AK294"/>
          <cell r="AL294"/>
          <cell r="AM294"/>
          <cell r="AN294"/>
          <cell r="AO294"/>
          <cell r="AP294"/>
          <cell r="AQ294"/>
          <cell r="AR294"/>
          <cell r="AS294"/>
          <cell r="AT294"/>
          <cell r="AV294"/>
          <cell r="AW294"/>
          <cell r="AX294"/>
          <cell r="BA294"/>
          <cell r="BB294"/>
          <cell r="BC294"/>
          <cell r="BD294"/>
          <cell r="BE294"/>
          <cell r="BF294"/>
          <cell r="BG294"/>
          <cell r="BH294"/>
          <cell r="BI294"/>
          <cell r="BJ294"/>
          <cell r="BK294"/>
          <cell r="BL294"/>
          <cell r="BM294"/>
          <cell r="BN294"/>
          <cell r="BO294"/>
          <cell r="BP294"/>
          <cell r="BQ294"/>
          <cell r="BR294"/>
          <cell r="BS294"/>
          <cell r="BT294"/>
          <cell r="BU294"/>
          <cell r="BV294"/>
          <cell r="BW294"/>
          <cell r="BX294"/>
          <cell r="BY294"/>
          <cell r="BZ294"/>
          <cell r="CA294"/>
          <cell r="CB294"/>
          <cell r="CC294"/>
          <cell r="CD294"/>
          <cell r="CE294"/>
          <cell r="CF294"/>
          <cell r="CG294"/>
          <cell r="CH294"/>
          <cell r="CN294"/>
          <cell r="CO294"/>
          <cell r="CP294"/>
          <cell r="CQ294"/>
          <cell r="CS294"/>
          <cell r="CT294"/>
          <cell r="CU294"/>
          <cell r="CV294"/>
          <cell r="CW294"/>
          <cell r="EE294"/>
          <cell r="EF294"/>
          <cell r="EH294"/>
          <cell r="EI294"/>
          <cell r="EJ294"/>
          <cell r="EK294"/>
          <cell r="EL294"/>
          <cell r="EM294"/>
        </row>
        <row r="295">
          <cell r="A295"/>
          <cell r="B295"/>
          <cell r="C295"/>
          <cell r="D295"/>
          <cell r="E295"/>
          <cell r="F295"/>
          <cell r="G295"/>
          <cell r="H295"/>
          <cell r="I295"/>
          <cell r="J295"/>
          <cell r="K295"/>
          <cell r="L295"/>
          <cell r="M295"/>
          <cell r="N295"/>
          <cell r="O295"/>
          <cell r="P295"/>
          <cell r="Q295"/>
          <cell r="R295"/>
          <cell r="S295"/>
          <cell r="T295"/>
          <cell r="U295"/>
          <cell r="V295"/>
          <cell r="W295"/>
          <cell r="X295"/>
          <cell r="Y295"/>
          <cell r="Z295"/>
          <cell r="AA295"/>
          <cell r="AB295"/>
          <cell r="AC295"/>
          <cell r="AD295"/>
          <cell r="AE295"/>
          <cell r="AF295"/>
          <cell r="AG295"/>
          <cell r="AH295"/>
          <cell r="AI295"/>
          <cell r="AJ295"/>
          <cell r="AK295"/>
          <cell r="AL295"/>
          <cell r="AM295"/>
          <cell r="AN295"/>
          <cell r="AO295"/>
          <cell r="AP295"/>
          <cell r="AQ295"/>
          <cell r="AR295"/>
          <cell r="AS295"/>
          <cell r="AT295"/>
          <cell r="AV295"/>
          <cell r="AW295"/>
          <cell r="AX295"/>
          <cell r="BA295"/>
          <cell r="BB295"/>
          <cell r="BC295"/>
          <cell r="BD295"/>
          <cell r="BE295"/>
          <cell r="BF295"/>
          <cell r="BG295"/>
          <cell r="BH295"/>
          <cell r="BI295"/>
          <cell r="BJ295"/>
          <cell r="BK295"/>
          <cell r="BL295"/>
          <cell r="BM295"/>
          <cell r="BN295"/>
          <cell r="BO295"/>
          <cell r="BP295"/>
          <cell r="BQ295"/>
          <cell r="BR295"/>
          <cell r="BS295"/>
          <cell r="BT295"/>
          <cell r="BU295"/>
          <cell r="BV295"/>
          <cell r="BW295"/>
          <cell r="BX295"/>
          <cell r="BY295"/>
          <cell r="BZ295"/>
          <cell r="CA295"/>
          <cell r="CB295"/>
          <cell r="CC295"/>
          <cell r="CD295"/>
          <cell r="CE295"/>
          <cell r="CF295"/>
          <cell r="CG295"/>
          <cell r="CH295"/>
          <cell r="CN295"/>
          <cell r="CO295"/>
          <cell r="CP295"/>
          <cell r="CQ295"/>
          <cell r="CS295"/>
          <cell r="CT295"/>
          <cell r="CU295"/>
          <cell r="CV295"/>
          <cell r="CW295"/>
          <cell r="EE295"/>
          <cell r="EF295"/>
          <cell r="EH295"/>
          <cell r="EI295"/>
          <cell r="EJ295"/>
          <cell r="EK295"/>
          <cell r="EL295"/>
          <cell r="EM295"/>
        </row>
        <row r="296">
          <cell r="A296"/>
          <cell r="B296"/>
          <cell r="C296"/>
          <cell r="D296"/>
          <cell r="E296"/>
          <cell r="F296"/>
          <cell r="G296"/>
          <cell r="H296"/>
          <cell r="I296"/>
          <cell r="J296"/>
          <cell r="K296"/>
          <cell r="L296"/>
          <cell r="M296"/>
          <cell r="N296"/>
          <cell r="O296"/>
          <cell r="P296"/>
          <cell r="Q296"/>
          <cell r="R296"/>
          <cell r="S296"/>
          <cell r="T296"/>
          <cell r="U296"/>
          <cell r="V296"/>
          <cell r="W296"/>
          <cell r="X296"/>
          <cell r="Y296"/>
          <cell r="Z296"/>
          <cell r="AA296"/>
          <cell r="AB296"/>
          <cell r="AC296"/>
          <cell r="AD296"/>
          <cell r="AE296"/>
          <cell r="AF296"/>
          <cell r="AG296"/>
          <cell r="AH296"/>
          <cell r="AI296"/>
          <cell r="AJ296"/>
          <cell r="AK296"/>
          <cell r="AL296"/>
          <cell r="AM296"/>
          <cell r="AN296"/>
          <cell r="AO296"/>
          <cell r="AP296"/>
          <cell r="AQ296"/>
          <cell r="AR296"/>
          <cell r="AS296"/>
          <cell r="AT296"/>
          <cell r="AV296"/>
          <cell r="AW296"/>
          <cell r="AX296"/>
          <cell r="BA296"/>
          <cell r="BB296"/>
          <cell r="BC296"/>
          <cell r="BD296"/>
          <cell r="BE296"/>
          <cell r="BF296"/>
          <cell r="BG296"/>
          <cell r="BH296"/>
          <cell r="BI296"/>
          <cell r="BJ296"/>
          <cell r="BK296"/>
          <cell r="BL296"/>
          <cell r="BM296"/>
          <cell r="BN296"/>
          <cell r="BO296"/>
          <cell r="BP296"/>
          <cell r="BQ296"/>
          <cell r="BR296"/>
          <cell r="BS296"/>
          <cell r="BT296"/>
          <cell r="BU296"/>
          <cell r="BV296"/>
          <cell r="BW296"/>
          <cell r="BX296"/>
          <cell r="BY296"/>
          <cell r="BZ296"/>
          <cell r="CA296"/>
          <cell r="CB296"/>
          <cell r="CC296"/>
          <cell r="CD296"/>
          <cell r="CE296"/>
          <cell r="CF296"/>
          <cell r="CG296"/>
          <cell r="CH296"/>
          <cell r="CN296"/>
          <cell r="CO296"/>
          <cell r="CP296"/>
          <cell r="CQ296"/>
          <cell r="CS296"/>
          <cell r="CT296"/>
          <cell r="CU296"/>
          <cell r="CV296"/>
          <cell r="CW296"/>
          <cell r="EE296"/>
          <cell r="EF296"/>
          <cell r="EH296"/>
          <cell r="EI296"/>
          <cell r="EJ296"/>
          <cell r="EK296"/>
          <cell r="EL296"/>
          <cell r="EM296"/>
        </row>
        <row r="297">
          <cell r="A297"/>
          <cell r="B297"/>
          <cell r="C297"/>
          <cell r="D297"/>
          <cell r="E297"/>
          <cell r="F297"/>
          <cell r="G297"/>
          <cell r="H297"/>
          <cell r="I297"/>
          <cell r="J297"/>
          <cell r="K297"/>
          <cell r="L297"/>
          <cell r="M297"/>
          <cell r="N297"/>
          <cell r="O297"/>
          <cell r="P297"/>
          <cell r="Q297"/>
          <cell r="R297"/>
          <cell r="S297"/>
          <cell r="T297"/>
          <cell r="U297"/>
          <cell r="V297"/>
          <cell r="W297"/>
          <cell r="X297"/>
          <cell r="Y297"/>
          <cell r="Z297"/>
          <cell r="AA297"/>
          <cell r="AB297"/>
          <cell r="AC297"/>
          <cell r="AD297"/>
          <cell r="AE297"/>
          <cell r="AF297"/>
          <cell r="AG297"/>
          <cell r="AH297"/>
          <cell r="AI297"/>
          <cell r="AJ297"/>
          <cell r="AK297"/>
          <cell r="AL297"/>
          <cell r="AM297"/>
          <cell r="AN297"/>
          <cell r="AO297"/>
          <cell r="AP297"/>
          <cell r="AQ297"/>
          <cell r="AR297"/>
          <cell r="AS297"/>
          <cell r="AT297"/>
          <cell r="AV297"/>
          <cell r="AW297"/>
          <cell r="AX297"/>
          <cell r="BA297"/>
          <cell r="BB297"/>
          <cell r="BC297"/>
          <cell r="BD297"/>
          <cell r="BE297"/>
          <cell r="BF297"/>
          <cell r="BG297"/>
          <cell r="BH297"/>
          <cell r="BI297"/>
          <cell r="BJ297"/>
          <cell r="BK297"/>
          <cell r="BL297"/>
          <cell r="BM297"/>
          <cell r="BN297"/>
          <cell r="BO297"/>
          <cell r="BP297"/>
          <cell r="BQ297"/>
          <cell r="BR297"/>
          <cell r="BS297"/>
          <cell r="BT297"/>
          <cell r="BU297"/>
          <cell r="BV297"/>
          <cell r="BW297"/>
          <cell r="BX297"/>
          <cell r="BY297"/>
          <cell r="BZ297"/>
          <cell r="CA297"/>
          <cell r="CB297"/>
          <cell r="CC297"/>
          <cell r="CD297"/>
          <cell r="CE297"/>
          <cell r="CF297"/>
          <cell r="CG297"/>
          <cell r="CH297"/>
          <cell r="CN297"/>
          <cell r="CO297"/>
          <cell r="CP297"/>
          <cell r="CQ297"/>
          <cell r="CS297"/>
          <cell r="CT297"/>
          <cell r="CU297"/>
          <cell r="CV297"/>
          <cell r="CW297"/>
          <cell r="EE297"/>
          <cell r="EF297"/>
          <cell r="EH297"/>
          <cell r="EI297"/>
          <cell r="EJ297"/>
          <cell r="EK297"/>
          <cell r="EL297"/>
          <cell r="EM297"/>
        </row>
        <row r="298">
          <cell r="A298"/>
          <cell r="B298"/>
          <cell r="C298"/>
          <cell r="D298"/>
          <cell r="E298"/>
          <cell r="F298"/>
          <cell r="G298"/>
          <cell r="H298"/>
          <cell r="I298"/>
          <cell r="J298"/>
          <cell r="K298"/>
          <cell r="L298"/>
          <cell r="M298"/>
          <cell r="N298"/>
          <cell r="O298"/>
          <cell r="P298"/>
          <cell r="Q298"/>
          <cell r="R298"/>
          <cell r="S298"/>
          <cell r="T298"/>
          <cell r="U298"/>
          <cell r="V298"/>
          <cell r="W298"/>
          <cell r="X298"/>
          <cell r="Y298"/>
          <cell r="Z298"/>
          <cell r="AA298"/>
          <cell r="AB298"/>
          <cell r="AC298"/>
          <cell r="AD298"/>
          <cell r="AE298"/>
          <cell r="AF298"/>
          <cell r="AG298"/>
          <cell r="AH298"/>
          <cell r="AI298"/>
          <cell r="AJ298"/>
          <cell r="AK298"/>
          <cell r="AL298"/>
          <cell r="AM298"/>
          <cell r="AN298"/>
          <cell r="AO298"/>
          <cell r="AP298"/>
          <cell r="AQ298"/>
          <cell r="AR298"/>
          <cell r="AS298"/>
          <cell r="AT298"/>
          <cell r="AV298"/>
          <cell r="AW298"/>
          <cell r="AX298"/>
          <cell r="BA298"/>
          <cell r="BB298"/>
          <cell r="BC298"/>
          <cell r="BD298"/>
          <cell r="BE298"/>
          <cell r="BF298"/>
          <cell r="BG298"/>
          <cell r="BH298"/>
          <cell r="BI298"/>
          <cell r="BJ298"/>
          <cell r="BK298"/>
          <cell r="BL298"/>
          <cell r="BM298"/>
          <cell r="BN298"/>
          <cell r="BO298"/>
          <cell r="BP298"/>
          <cell r="BQ298"/>
          <cell r="BR298"/>
          <cell r="BS298"/>
          <cell r="BT298"/>
          <cell r="BU298"/>
          <cell r="BV298"/>
          <cell r="BW298"/>
          <cell r="BX298"/>
          <cell r="BY298"/>
          <cell r="BZ298"/>
          <cell r="CA298"/>
          <cell r="CB298"/>
          <cell r="CC298"/>
          <cell r="CD298"/>
          <cell r="CE298"/>
          <cell r="CF298"/>
          <cell r="CG298"/>
          <cell r="CH298"/>
          <cell r="CN298"/>
          <cell r="CO298"/>
          <cell r="CP298"/>
          <cell r="CQ298"/>
          <cell r="CS298"/>
          <cell r="CT298"/>
          <cell r="CU298"/>
          <cell r="CV298"/>
          <cell r="CW298"/>
          <cell r="EE298"/>
          <cell r="EF298"/>
          <cell r="EH298"/>
          <cell r="EI298"/>
          <cell r="EJ298"/>
          <cell r="EK298"/>
          <cell r="EL298"/>
          <cell r="EM298"/>
        </row>
        <row r="299">
          <cell r="A299"/>
          <cell r="B299"/>
          <cell r="C299"/>
          <cell r="D299"/>
          <cell r="E299"/>
          <cell r="F299"/>
          <cell r="G299"/>
          <cell r="H299"/>
          <cell r="I299"/>
          <cell r="J299"/>
          <cell r="K299"/>
          <cell r="L299"/>
          <cell r="M299"/>
          <cell r="N299"/>
          <cell r="O299"/>
          <cell r="P299"/>
          <cell r="Q299"/>
          <cell r="R299"/>
          <cell r="S299"/>
          <cell r="T299"/>
          <cell r="U299"/>
          <cell r="V299"/>
          <cell r="W299"/>
          <cell r="X299"/>
          <cell r="Y299"/>
          <cell r="Z299"/>
          <cell r="AA299"/>
          <cell r="AB299"/>
          <cell r="AC299"/>
          <cell r="AD299"/>
          <cell r="AE299"/>
          <cell r="AF299"/>
          <cell r="AG299"/>
          <cell r="AH299"/>
          <cell r="AI299"/>
          <cell r="AJ299"/>
          <cell r="AK299"/>
          <cell r="AL299"/>
          <cell r="AM299"/>
          <cell r="AN299"/>
          <cell r="AO299"/>
          <cell r="AP299"/>
          <cell r="AQ299"/>
          <cell r="AR299"/>
          <cell r="AS299"/>
          <cell r="AT299"/>
          <cell r="AV299"/>
          <cell r="AW299"/>
          <cell r="AX299"/>
          <cell r="BA299"/>
          <cell r="BB299"/>
          <cell r="BC299"/>
          <cell r="BD299"/>
          <cell r="BE299"/>
          <cell r="BF299"/>
          <cell r="BG299"/>
          <cell r="BH299"/>
          <cell r="BI299"/>
          <cell r="BJ299"/>
          <cell r="BK299"/>
          <cell r="BL299"/>
          <cell r="BM299"/>
          <cell r="BN299"/>
          <cell r="BO299"/>
          <cell r="BP299"/>
          <cell r="BQ299"/>
          <cell r="BR299"/>
          <cell r="BS299"/>
          <cell r="BT299"/>
          <cell r="BU299"/>
          <cell r="BV299"/>
          <cell r="BW299"/>
          <cell r="BX299"/>
          <cell r="BY299"/>
          <cell r="BZ299"/>
          <cell r="CA299"/>
          <cell r="CB299"/>
          <cell r="CC299"/>
          <cell r="CD299"/>
          <cell r="CE299"/>
          <cell r="CF299"/>
          <cell r="CG299"/>
          <cell r="CH299"/>
          <cell r="CN299"/>
          <cell r="CO299"/>
          <cell r="CP299"/>
          <cell r="CQ299"/>
          <cell r="CS299"/>
          <cell r="CT299"/>
          <cell r="CU299"/>
          <cell r="CV299"/>
          <cell r="CW299"/>
          <cell r="EE299"/>
          <cell r="EF299"/>
          <cell r="EH299"/>
          <cell r="EI299"/>
          <cell r="EJ299"/>
          <cell r="EK299"/>
          <cell r="EL299"/>
          <cell r="EM299"/>
        </row>
        <row r="300">
          <cell r="A300"/>
          <cell r="B300"/>
          <cell r="C300"/>
          <cell r="D300"/>
          <cell r="E300"/>
          <cell r="F300"/>
          <cell r="G300"/>
          <cell r="H300"/>
          <cell r="I300"/>
          <cell r="J300"/>
          <cell r="K300"/>
          <cell r="L300"/>
          <cell r="M300"/>
          <cell r="N300"/>
          <cell r="O300"/>
          <cell r="P300"/>
          <cell r="Q300"/>
          <cell r="R300"/>
          <cell r="S300"/>
          <cell r="T300"/>
          <cell r="U300"/>
          <cell r="V300"/>
          <cell r="W300"/>
          <cell r="X300"/>
          <cell r="Y300"/>
          <cell r="Z300"/>
          <cell r="AA300"/>
          <cell r="AB300"/>
          <cell r="AC300"/>
          <cell r="AD300"/>
          <cell r="AE300"/>
          <cell r="AF300"/>
          <cell r="AG300"/>
          <cell r="AH300"/>
          <cell r="AI300"/>
          <cell r="AJ300"/>
          <cell r="AK300"/>
          <cell r="AL300"/>
          <cell r="AM300"/>
          <cell r="AN300"/>
          <cell r="AO300"/>
          <cell r="AP300"/>
          <cell r="AQ300"/>
          <cell r="AR300"/>
          <cell r="AS300"/>
          <cell r="AT300"/>
          <cell r="AV300"/>
          <cell r="AW300"/>
          <cell r="AX300"/>
          <cell r="BA300"/>
          <cell r="BB300"/>
          <cell r="BC300"/>
          <cell r="BD300"/>
          <cell r="BE300"/>
          <cell r="BF300"/>
          <cell r="BG300"/>
          <cell r="BH300"/>
          <cell r="BI300"/>
          <cell r="BJ300"/>
          <cell r="BK300"/>
          <cell r="BL300"/>
          <cell r="BM300"/>
          <cell r="BN300"/>
          <cell r="BO300"/>
          <cell r="BP300"/>
          <cell r="BQ300"/>
          <cell r="BR300"/>
          <cell r="BS300"/>
          <cell r="BT300"/>
          <cell r="BU300"/>
          <cell r="BV300"/>
          <cell r="BW300"/>
          <cell r="BX300"/>
          <cell r="BY300"/>
          <cell r="BZ300"/>
          <cell r="CA300"/>
          <cell r="CB300"/>
          <cell r="CC300"/>
          <cell r="CD300"/>
          <cell r="CE300"/>
          <cell r="CF300"/>
          <cell r="CG300"/>
          <cell r="CH300"/>
          <cell r="CN300"/>
          <cell r="CO300"/>
          <cell r="CP300"/>
          <cell r="CQ300"/>
          <cell r="CS300"/>
          <cell r="CT300"/>
          <cell r="CU300"/>
          <cell r="CV300"/>
          <cell r="CW300"/>
          <cell r="EE300"/>
          <cell r="EF300"/>
          <cell r="EH300"/>
          <cell r="EI300"/>
          <cell r="EJ300"/>
          <cell r="EK300"/>
          <cell r="EL300"/>
          <cell r="EM300"/>
        </row>
        <row r="301">
          <cell r="A301"/>
          <cell r="B301"/>
          <cell r="C301"/>
          <cell r="D301"/>
          <cell r="E301"/>
          <cell r="F301"/>
          <cell r="G301"/>
          <cell r="H301"/>
          <cell r="I301"/>
          <cell r="J301"/>
          <cell r="K301"/>
          <cell r="L301"/>
          <cell r="M301"/>
          <cell r="N301"/>
          <cell r="O301"/>
          <cell r="P301"/>
          <cell r="Q301"/>
          <cell r="R301"/>
          <cell r="S301"/>
          <cell r="T301"/>
          <cell r="U301"/>
          <cell r="V301"/>
          <cell r="W301"/>
          <cell r="X301"/>
          <cell r="Y301"/>
          <cell r="Z301"/>
          <cell r="AA301"/>
          <cell r="AB301"/>
          <cell r="AC301"/>
          <cell r="AD301"/>
          <cell r="AE301"/>
          <cell r="AF301"/>
          <cell r="AG301"/>
          <cell r="AH301"/>
          <cell r="AI301"/>
          <cell r="AJ301"/>
          <cell r="AK301"/>
          <cell r="AL301"/>
          <cell r="AM301"/>
          <cell r="AN301"/>
          <cell r="AO301"/>
          <cell r="AP301"/>
          <cell r="AQ301"/>
          <cell r="AR301"/>
          <cell r="AS301"/>
          <cell r="AT301"/>
          <cell r="AV301"/>
          <cell r="AW301"/>
          <cell r="AX301"/>
          <cell r="BA301"/>
          <cell r="BB301"/>
          <cell r="BC301"/>
          <cell r="BD301"/>
          <cell r="BE301"/>
          <cell r="BF301"/>
          <cell r="BG301"/>
          <cell r="BH301"/>
          <cell r="BI301"/>
          <cell r="BJ301"/>
          <cell r="BK301"/>
          <cell r="BL301"/>
          <cell r="BM301"/>
          <cell r="BN301"/>
          <cell r="BO301"/>
          <cell r="BP301"/>
          <cell r="BQ301"/>
          <cell r="BR301"/>
          <cell r="BS301"/>
          <cell r="BT301"/>
          <cell r="BU301"/>
          <cell r="BV301"/>
          <cell r="BW301"/>
          <cell r="BX301"/>
          <cell r="BY301"/>
          <cell r="BZ301"/>
          <cell r="CA301"/>
          <cell r="CB301"/>
          <cell r="CC301"/>
          <cell r="CD301"/>
          <cell r="CE301"/>
          <cell r="CF301"/>
          <cell r="CG301"/>
          <cell r="CH301"/>
          <cell r="CN301"/>
          <cell r="CO301"/>
          <cell r="CP301"/>
          <cell r="CQ301"/>
          <cell r="CS301"/>
          <cell r="CT301"/>
          <cell r="CU301"/>
          <cell r="CV301"/>
          <cell r="CW301"/>
          <cell r="EE301"/>
          <cell r="EF301"/>
          <cell r="EH301"/>
          <cell r="EI301"/>
          <cell r="EJ301"/>
          <cell r="EK301"/>
          <cell r="EL301"/>
          <cell r="EM301"/>
        </row>
        <row r="302">
          <cell r="A302"/>
          <cell r="B302"/>
          <cell r="C302"/>
          <cell r="D302"/>
          <cell r="E302"/>
          <cell r="F302"/>
          <cell r="G302"/>
          <cell r="H302"/>
          <cell r="I302"/>
          <cell r="J302"/>
          <cell r="K302"/>
          <cell r="L302"/>
          <cell r="M302"/>
          <cell r="N302"/>
          <cell r="O302"/>
          <cell r="P302"/>
          <cell r="Q302"/>
          <cell r="R302"/>
          <cell r="S302"/>
          <cell r="T302"/>
          <cell r="U302"/>
          <cell r="V302"/>
          <cell r="W302"/>
          <cell r="X302"/>
          <cell r="Y302"/>
          <cell r="Z302"/>
          <cell r="AA302"/>
          <cell r="AB302"/>
          <cell r="AC302"/>
          <cell r="AD302"/>
          <cell r="AE302"/>
          <cell r="AF302"/>
          <cell r="AG302"/>
          <cell r="AH302"/>
          <cell r="AI302"/>
          <cell r="AJ302"/>
          <cell r="AK302"/>
          <cell r="AL302"/>
          <cell r="AM302"/>
          <cell r="AN302"/>
          <cell r="AO302"/>
          <cell r="AP302"/>
          <cell r="AQ302"/>
          <cell r="AR302"/>
          <cell r="AS302"/>
          <cell r="AT302"/>
          <cell r="AV302"/>
          <cell r="AW302"/>
          <cell r="AX302"/>
          <cell r="BA302"/>
          <cell r="BB302"/>
          <cell r="BC302"/>
          <cell r="BD302"/>
          <cell r="BE302"/>
          <cell r="BF302"/>
          <cell r="BG302"/>
          <cell r="BH302"/>
          <cell r="BI302"/>
          <cell r="BJ302"/>
          <cell r="BK302"/>
          <cell r="BL302"/>
          <cell r="BM302"/>
          <cell r="BN302"/>
          <cell r="BO302"/>
          <cell r="BP302"/>
          <cell r="BQ302"/>
          <cell r="BR302"/>
          <cell r="BS302"/>
          <cell r="BT302"/>
          <cell r="BU302"/>
          <cell r="BV302"/>
          <cell r="BW302"/>
          <cell r="BX302"/>
          <cell r="BY302"/>
          <cell r="BZ302"/>
          <cell r="CA302"/>
          <cell r="CB302"/>
          <cell r="CC302"/>
          <cell r="CD302"/>
          <cell r="CE302"/>
          <cell r="CF302"/>
          <cell r="CG302"/>
          <cell r="CH302"/>
          <cell r="CN302"/>
          <cell r="CO302"/>
          <cell r="CP302"/>
          <cell r="CQ302"/>
          <cell r="CS302"/>
          <cell r="CT302"/>
          <cell r="CU302"/>
          <cell r="CV302"/>
          <cell r="CW302"/>
          <cell r="EE302"/>
          <cell r="EF302"/>
          <cell r="EH302"/>
          <cell r="EI302"/>
          <cell r="EJ302"/>
          <cell r="EK302"/>
          <cell r="EL302"/>
          <cell r="EM302"/>
        </row>
        <row r="303">
          <cell r="A303"/>
          <cell r="B303"/>
          <cell r="C303"/>
          <cell r="D303"/>
          <cell r="E303"/>
          <cell r="F303"/>
          <cell r="G303"/>
          <cell r="H303"/>
          <cell r="I303"/>
          <cell r="J303"/>
          <cell r="K303"/>
          <cell r="L303"/>
          <cell r="M303"/>
          <cell r="N303"/>
          <cell r="O303"/>
          <cell r="P303"/>
          <cell r="Q303"/>
          <cell r="R303"/>
          <cell r="S303"/>
          <cell r="T303"/>
          <cell r="U303"/>
          <cell r="V303"/>
          <cell r="W303"/>
          <cell r="X303"/>
          <cell r="Y303"/>
          <cell r="Z303"/>
          <cell r="AA303"/>
          <cell r="AB303"/>
          <cell r="AC303"/>
          <cell r="AD303"/>
          <cell r="AE303"/>
          <cell r="AF303"/>
          <cell r="AG303"/>
          <cell r="AH303"/>
          <cell r="AI303"/>
          <cell r="AJ303"/>
          <cell r="AK303"/>
          <cell r="AL303"/>
          <cell r="AM303"/>
          <cell r="AN303"/>
          <cell r="AO303"/>
          <cell r="AP303"/>
          <cell r="AQ303"/>
          <cell r="AR303"/>
          <cell r="AS303"/>
          <cell r="AT303"/>
          <cell r="AV303"/>
          <cell r="AW303"/>
          <cell r="AX303"/>
          <cell r="BA303"/>
          <cell r="BB303"/>
          <cell r="BC303"/>
          <cell r="BD303"/>
          <cell r="BE303"/>
          <cell r="BF303"/>
          <cell r="BG303"/>
          <cell r="BH303"/>
          <cell r="BI303"/>
          <cell r="BJ303"/>
          <cell r="BK303"/>
          <cell r="BL303"/>
          <cell r="BM303"/>
          <cell r="BN303"/>
          <cell r="BO303"/>
          <cell r="BP303"/>
          <cell r="BQ303"/>
          <cell r="BR303"/>
          <cell r="BS303"/>
          <cell r="BT303"/>
          <cell r="BU303"/>
          <cell r="BV303"/>
          <cell r="BW303"/>
          <cell r="BX303"/>
          <cell r="BY303"/>
          <cell r="BZ303"/>
          <cell r="CA303"/>
          <cell r="CB303"/>
          <cell r="CC303"/>
          <cell r="CD303"/>
          <cell r="CE303"/>
          <cell r="CF303"/>
          <cell r="CG303"/>
          <cell r="CH303"/>
          <cell r="CN303"/>
          <cell r="CO303"/>
          <cell r="CP303"/>
          <cell r="CQ303"/>
          <cell r="CS303"/>
          <cell r="CT303"/>
          <cell r="CU303"/>
          <cell r="CV303"/>
          <cell r="CW303"/>
          <cell r="EE303"/>
          <cell r="EF303"/>
          <cell r="EH303"/>
          <cell r="EI303"/>
          <cell r="EJ303"/>
          <cell r="EK303"/>
          <cell r="EL303"/>
          <cell r="EM303"/>
        </row>
        <row r="304">
          <cell r="A304"/>
          <cell r="B304"/>
          <cell r="C304"/>
          <cell r="D304"/>
          <cell r="E304"/>
          <cell r="F304"/>
          <cell r="G304"/>
          <cell r="H304"/>
          <cell r="I304"/>
          <cell r="J304"/>
          <cell r="K304"/>
          <cell r="L304"/>
          <cell r="M304"/>
          <cell r="N304"/>
          <cell r="O304"/>
          <cell r="P304"/>
          <cell r="Q304"/>
          <cell r="R304"/>
          <cell r="S304"/>
          <cell r="T304"/>
          <cell r="U304"/>
          <cell r="V304"/>
          <cell r="W304"/>
          <cell r="X304"/>
          <cell r="Y304"/>
          <cell r="Z304"/>
          <cell r="AA304"/>
          <cell r="AB304"/>
          <cell r="AC304"/>
          <cell r="AD304"/>
          <cell r="AE304"/>
          <cell r="AF304"/>
          <cell r="AG304"/>
          <cell r="AH304"/>
          <cell r="AI304"/>
          <cell r="AJ304"/>
          <cell r="AK304"/>
          <cell r="AL304"/>
          <cell r="AM304"/>
          <cell r="AN304"/>
          <cell r="AO304"/>
          <cell r="AP304"/>
          <cell r="AQ304"/>
          <cell r="AR304"/>
          <cell r="AS304"/>
          <cell r="AT304"/>
          <cell r="AV304"/>
          <cell r="AW304"/>
          <cell r="AX304"/>
          <cell r="BA304"/>
          <cell r="BB304"/>
          <cell r="BC304"/>
          <cell r="BD304"/>
          <cell r="BE304"/>
          <cell r="BF304"/>
          <cell r="BG304"/>
          <cell r="BH304"/>
          <cell r="BI304"/>
          <cell r="BJ304"/>
          <cell r="BK304"/>
          <cell r="BL304"/>
          <cell r="BM304"/>
          <cell r="BN304"/>
          <cell r="BO304"/>
          <cell r="BP304"/>
          <cell r="BQ304"/>
          <cell r="BR304"/>
          <cell r="BS304"/>
          <cell r="BT304"/>
          <cell r="BU304"/>
          <cell r="BV304"/>
          <cell r="BW304"/>
          <cell r="BX304"/>
          <cell r="BY304"/>
          <cell r="BZ304"/>
          <cell r="CA304"/>
          <cell r="CB304"/>
          <cell r="CC304"/>
          <cell r="CD304"/>
          <cell r="CE304"/>
          <cell r="CF304"/>
          <cell r="CG304"/>
          <cell r="CH304"/>
          <cell r="CN304"/>
          <cell r="CO304"/>
          <cell r="CP304"/>
          <cell r="CQ304"/>
          <cell r="CS304"/>
          <cell r="CT304"/>
          <cell r="CU304"/>
          <cell r="CV304"/>
          <cell r="CW304"/>
          <cell r="EE304"/>
          <cell r="EF304"/>
          <cell r="EH304"/>
          <cell r="EI304"/>
          <cell r="EJ304"/>
          <cell r="EK304"/>
          <cell r="EL304"/>
          <cell r="EM304"/>
        </row>
        <row r="305">
          <cell r="A305"/>
          <cell r="B305"/>
          <cell r="C305"/>
          <cell r="D305"/>
          <cell r="E305"/>
          <cell r="F305"/>
          <cell r="G305"/>
          <cell r="H305"/>
          <cell r="I305"/>
          <cell r="J305"/>
          <cell r="K305"/>
          <cell r="L305"/>
          <cell r="M305"/>
          <cell r="N305"/>
          <cell r="O305"/>
          <cell r="P305"/>
          <cell r="Q305"/>
          <cell r="R305"/>
          <cell r="S305"/>
          <cell r="T305"/>
          <cell r="U305"/>
          <cell r="V305"/>
          <cell r="W305"/>
          <cell r="X305"/>
          <cell r="Y305"/>
          <cell r="Z305"/>
          <cell r="AA305"/>
          <cell r="AB305"/>
          <cell r="AC305"/>
          <cell r="AD305"/>
          <cell r="AE305"/>
          <cell r="AF305"/>
          <cell r="AG305"/>
          <cell r="AH305"/>
          <cell r="AI305"/>
          <cell r="AJ305"/>
          <cell r="AK305"/>
          <cell r="AL305"/>
          <cell r="AM305"/>
          <cell r="AN305"/>
          <cell r="AO305"/>
          <cell r="AP305"/>
          <cell r="AQ305"/>
          <cell r="AR305"/>
          <cell r="AS305"/>
          <cell r="AT305"/>
          <cell r="AV305"/>
          <cell r="AW305"/>
          <cell r="AX305"/>
          <cell r="BA305"/>
          <cell r="BB305"/>
          <cell r="BC305"/>
          <cell r="BD305"/>
          <cell r="BE305"/>
          <cell r="BF305"/>
          <cell r="BG305"/>
          <cell r="BH305"/>
          <cell r="BI305"/>
          <cell r="BJ305"/>
          <cell r="BK305"/>
          <cell r="BL305"/>
          <cell r="BM305"/>
          <cell r="BN305"/>
          <cell r="BO305"/>
          <cell r="BP305"/>
          <cell r="BQ305"/>
          <cell r="BR305"/>
          <cell r="BS305"/>
          <cell r="BT305"/>
          <cell r="BU305"/>
          <cell r="BV305"/>
          <cell r="BW305"/>
          <cell r="BX305"/>
          <cell r="BY305"/>
          <cell r="BZ305"/>
          <cell r="CA305"/>
          <cell r="CB305"/>
          <cell r="CC305"/>
          <cell r="CD305"/>
          <cell r="CE305"/>
          <cell r="CF305"/>
          <cell r="CG305"/>
          <cell r="CH305"/>
          <cell r="CN305"/>
          <cell r="CO305"/>
          <cell r="CP305"/>
          <cell r="CQ305"/>
          <cell r="CS305"/>
          <cell r="CT305"/>
          <cell r="CU305"/>
          <cell r="CV305"/>
          <cell r="CW305"/>
          <cell r="EE305"/>
          <cell r="EF305"/>
          <cell r="EH305"/>
          <cell r="EI305"/>
          <cell r="EJ305"/>
          <cell r="EK305"/>
          <cell r="EL305"/>
          <cell r="EM305"/>
        </row>
        <row r="306">
          <cell r="A306"/>
          <cell r="B306"/>
          <cell r="C306"/>
          <cell r="D306"/>
          <cell r="E306"/>
          <cell r="F306"/>
          <cell r="G306"/>
          <cell r="H306"/>
          <cell r="I306"/>
          <cell r="J306"/>
          <cell r="K306"/>
          <cell r="L306"/>
          <cell r="M306"/>
          <cell r="N306"/>
          <cell r="O306"/>
          <cell r="P306"/>
          <cell r="Q306"/>
          <cell r="R306"/>
          <cell r="S306"/>
          <cell r="T306"/>
          <cell r="U306"/>
          <cell r="V306"/>
          <cell r="W306"/>
          <cell r="X306"/>
          <cell r="Y306"/>
          <cell r="Z306"/>
          <cell r="AA306"/>
          <cell r="AB306"/>
          <cell r="AC306"/>
          <cell r="AD306"/>
          <cell r="AE306"/>
          <cell r="AF306"/>
          <cell r="AG306"/>
          <cell r="AH306"/>
          <cell r="AI306"/>
          <cell r="AJ306"/>
          <cell r="AK306"/>
          <cell r="AL306"/>
          <cell r="AM306"/>
          <cell r="AN306"/>
          <cell r="AO306"/>
          <cell r="AP306"/>
          <cell r="AQ306"/>
          <cell r="AR306"/>
          <cell r="AS306"/>
          <cell r="AT306"/>
          <cell r="AV306"/>
          <cell r="AW306"/>
          <cell r="AX306"/>
          <cell r="BA306"/>
          <cell r="BB306"/>
          <cell r="BC306"/>
          <cell r="BD306"/>
          <cell r="BE306"/>
          <cell r="BF306"/>
          <cell r="BG306"/>
          <cell r="BH306"/>
          <cell r="BI306"/>
          <cell r="BJ306"/>
          <cell r="BK306"/>
          <cell r="BL306"/>
          <cell r="BM306"/>
          <cell r="BN306"/>
          <cell r="BO306"/>
          <cell r="BP306"/>
          <cell r="BQ306"/>
          <cell r="BR306"/>
          <cell r="BS306"/>
          <cell r="BT306"/>
          <cell r="BU306"/>
          <cell r="BV306"/>
          <cell r="BW306"/>
          <cell r="BX306"/>
          <cell r="BY306"/>
          <cell r="BZ306"/>
          <cell r="CA306"/>
          <cell r="CB306"/>
          <cell r="CC306"/>
          <cell r="CD306"/>
          <cell r="CE306"/>
          <cell r="CF306"/>
          <cell r="CG306"/>
          <cell r="CH306"/>
          <cell r="CN306"/>
          <cell r="CO306"/>
          <cell r="CP306"/>
          <cell r="CQ306"/>
          <cell r="CS306"/>
          <cell r="CT306"/>
          <cell r="CU306"/>
          <cell r="CV306"/>
          <cell r="CW306"/>
          <cell r="EE306"/>
          <cell r="EF306"/>
          <cell r="EH306"/>
          <cell r="EI306"/>
          <cell r="EJ306"/>
          <cell r="EK306"/>
          <cell r="EL306"/>
          <cell r="EM306"/>
        </row>
        <row r="307">
          <cell r="A307"/>
          <cell r="B307"/>
          <cell r="C307"/>
          <cell r="D307"/>
          <cell r="E307"/>
          <cell r="F307"/>
          <cell r="G307"/>
          <cell r="H307"/>
          <cell r="I307"/>
          <cell r="J307"/>
          <cell r="K307"/>
          <cell r="L307"/>
          <cell r="M307"/>
          <cell r="N307"/>
          <cell r="O307"/>
          <cell r="P307"/>
          <cell r="Q307"/>
          <cell r="R307"/>
          <cell r="S307"/>
          <cell r="T307"/>
          <cell r="U307"/>
          <cell r="V307"/>
          <cell r="W307"/>
          <cell r="X307"/>
          <cell r="Y307"/>
          <cell r="Z307"/>
          <cell r="AA307"/>
          <cell r="AB307"/>
          <cell r="AC307"/>
          <cell r="AD307"/>
          <cell r="AE307"/>
          <cell r="AF307"/>
          <cell r="AG307"/>
          <cell r="AH307"/>
          <cell r="AI307"/>
          <cell r="AJ307"/>
          <cell r="AK307"/>
          <cell r="AL307"/>
          <cell r="AM307"/>
          <cell r="AN307"/>
          <cell r="AO307"/>
          <cell r="AP307"/>
          <cell r="AQ307"/>
          <cell r="AR307"/>
          <cell r="AS307"/>
          <cell r="AT307"/>
          <cell r="AV307"/>
          <cell r="AW307"/>
          <cell r="AX307"/>
          <cell r="BA307"/>
          <cell r="BB307"/>
          <cell r="BC307"/>
          <cell r="BD307"/>
          <cell r="BE307"/>
          <cell r="BF307"/>
          <cell r="BG307"/>
          <cell r="BH307"/>
          <cell r="BI307"/>
          <cell r="BJ307"/>
          <cell r="BK307"/>
          <cell r="BL307"/>
          <cell r="BM307"/>
          <cell r="BN307"/>
          <cell r="BO307"/>
          <cell r="BP307"/>
          <cell r="BQ307"/>
          <cell r="BR307"/>
          <cell r="BS307"/>
          <cell r="BT307"/>
          <cell r="BU307"/>
          <cell r="BV307"/>
          <cell r="BW307"/>
          <cell r="BX307"/>
          <cell r="BY307"/>
          <cell r="BZ307"/>
          <cell r="CA307"/>
          <cell r="CB307"/>
          <cell r="CC307"/>
          <cell r="CD307"/>
          <cell r="CE307"/>
          <cell r="CF307"/>
          <cell r="CG307"/>
          <cell r="CH307"/>
          <cell r="CN307"/>
          <cell r="CO307"/>
          <cell r="CP307"/>
          <cell r="CQ307"/>
          <cell r="CS307"/>
          <cell r="CT307"/>
          <cell r="CU307"/>
          <cell r="CV307"/>
          <cell r="CW307"/>
          <cell r="EE307"/>
          <cell r="EF307"/>
          <cell r="EH307"/>
          <cell r="EI307"/>
          <cell r="EJ307"/>
          <cell r="EK307"/>
          <cell r="EL307"/>
          <cell r="EM307"/>
        </row>
        <row r="308">
          <cell r="A308"/>
          <cell r="B308"/>
          <cell r="C308"/>
          <cell r="D308"/>
          <cell r="E308"/>
          <cell r="F308"/>
          <cell r="G308"/>
          <cell r="H308"/>
          <cell r="I308"/>
          <cell r="J308"/>
          <cell r="K308"/>
          <cell r="L308"/>
          <cell r="M308"/>
          <cell r="N308"/>
          <cell r="O308"/>
          <cell r="P308"/>
          <cell r="Q308"/>
          <cell r="R308"/>
          <cell r="S308"/>
          <cell r="T308"/>
          <cell r="U308"/>
          <cell r="V308"/>
          <cell r="W308"/>
          <cell r="X308"/>
          <cell r="Y308"/>
          <cell r="Z308"/>
          <cell r="AA308"/>
          <cell r="AB308"/>
          <cell r="AC308"/>
          <cell r="AD308"/>
          <cell r="AE308"/>
          <cell r="AF308"/>
          <cell r="AG308"/>
          <cell r="AH308"/>
          <cell r="AI308"/>
          <cell r="AJ308"/>
          <cell r="AK308"/>
          <cell r="AL308"/>
          <cell r="AM308"/>
          <cell r="AN308"/>
          <cell r="AO308"/>
          <cell r="AP308"/>
          <cell r="AQ308"/>
          <cell r="AR308"/>
          <cell r="AS308"/>
          <cell r="AT308"/>
          <cell r="AV308"/>
          <cell r="AW308"/>
          <cell r="AX308"/>
          <cell r="BA308"/>
          <cell r="BB308"/>
          <cell r="BC308"/>
          <cell r="BD308"/>
          <cell r="BE308"/>
          <cell r="BF308"/>
          <cell r="BG308"/>
          <cell r="BH308"/>
          <cell r="BI308"/>
          <cell r="BJ308"/>
          <cell r="BK308"/>
          <cell r="BL308"/>
          <cell r="BM308"/>
          <cell r="BN308"/>
          <cell r="BO308"/>
          <cell r="BP308"/>
          <cell r="BQ308"/>
          <cell r="BR308"/>
          <cell r="BS308"/>
          <cell r="BT308"/>
          <cell r="BU308"/>
          <cell r="BV308"/>
          <cell r="BW308"/>
          <cell r="BX308"/>
          <cell r="BY308"/>
          <cell r="BZ308"/>
          <cell r="CA308"/>
          <cell r="CB308"/>
          <cell r="CC308"/>
          <cell r="CD308"/>
          <cell r="CE308"/>
          <cell r="CF308"/>
          <cell r="CG308"/>
          <cell r="CH308"/>
          <cell r="CN308"/>
          <cell r="CO308"/>
          <cell r="CP308"/>
          <cell r="CQ308"/>
          <cell r="CS308"/>
          <cell r="CT308"/>
          <cell r="CU308"/>
          <cell r="CV308"/>
          <cell r="CW308"/>
          <cell r="EE308"/>
          <cell r="EF308"/>
          <cell r="EH308"/>
          <cell r="EI308"/>
          <cell r="EJ308"/>
          <cell r="EK308"/>
          <cell r="EL308"/>
          <cell r="EM308"/>
        </row>
        <row r="309">
          <cell r="A309"/>
          <cell r="B309"/>
          <cell r="C309"/>
          <cell r="D309"/>
          <cell r="E309"/>
          <cell r="F309"/>
          <cell r="G309"/>
          <cell r="H309"/>
          <cell r="I309"/>
          <cell r="J309"/>
          <cell r="K309"/>
          <cell r="L309"/>
          <cell r="M309"/>
          <cell r="N309"/>
          <cell r="O309"/>
          <cell r="P309"/>
          <cell r="Q309"/>
          <cell r="R309"/>
          <cell r="S309"/>
          <cell r="T309"/>
          <cell r="U309"/>
          <cell r="V309"/>
          <cell r="W309"/>
          <cell r="X309"/>
          <cell r="Y309"/>
          <cell r="Z309"/>
          <cell r="AA309"/>
          <cell r="AB309"/>
          <cell r="AC309"/>
          <cell r="AD309"/>
          <cell r="AE309"/>
          <cell r="AF309"/>
          <cell r="AG309"/>
          <cell r="AH309"/>
          <cell r="AI309"/>
          <cell r="AJ309"/>
          <cell r="AK309"/>
          <cell r="AL309"/>
          <cell r="AM309"/>
          <cell r="AN309"/>
          <cell r="AO309"/>
          <cell r="AP309"/>
          <cell r="AQ309"/>
          <cell r="AR309"/>
          <cell r="AS309"/>
          <cell r="AT309"/>
          <cell r="AV309"/>
          <cell r="AW309"/>
          <cell r="AX309"/>
          <cell r="BA309"/>
          <cell r="BB309"/>
          <cell r="BC309"/>
          <cell r="BD309"/>
          <cell r="BE309"/>
          <cell r="BF309"/>
          <cell r="BG309"/>
          <cell r="BH309"/>
          <cell r="BI309"/>
          <cell r="BJ309"/>
          <cell r="BK309"/>
          <cell r="BL309"/>
          <cell r="BM309"/>
          <cell r="BN309"/>
          <cell r="BO309"/>
          <cell r="BP309"/>
          <cell r="BQ309"/>
          <cell r="BR309"/>
          <cell r="BS309"/>
          <cell r="BT309"/>
          <cell r="BU309"/>
          <cell r="BV309"/>
          <cell r="BW309"/>
          <cell r="BX309"/>
          <cell r="BY309"/>
          <cell r="BZ309"/>
          <cell r="CA309"/>
          <cell r="CB309"/>
          <cell r="CC309"/>
          <cell r="CD309"/>
          <cell r="CE309"/>
          <cell r="CF309"/>
          <cell r="CG309"/>
          <cell r="CH309"/>
          <cell r="CN309"/>
          <cell r="CO309"/>
          <cell r="CP309"/>
          <cell r="CQ309"/>
          <cell r="CS309"/>
          <cell r="CT309"/>
          <cell r="CU309"/>
          <cell r="CV309"/>
          <cell r="CW309"/>
          <cell r="EE309"/>
          <cell r="EF309"/>
          <cell r="EH309"/>
          <cell r="EI309"/>
          <cell r="EJ309"/>
          <cell r="EK309"/>
          <cell r="EL309"/>
          <cell r="EM309"/>
        </row>
        <row r="310">
          <cell r="A310"/>
          <cell r="B310"/>
          <cell r="C310"/>
          <cell r="D310"/>
          <cell r="E310"/>
          <cell r="F310"/>
          <cell r="G310"/>
          <cell r="H310"/>
          <cell r="I310"/>
          <cell r="J310"/>
          <cell r="K310"/>
          <cell r="L310"/>
          <cell r="M310"/>
          <cell r="N310"/>
          <cell r="O310"/>
          <cell r="P310"/>
          <cell r="Q310"/>
          <cell r="R310"/>
          <cell r="S310"/>
          <cell r="T310"/>
          <cell r="U310"/>
          <cell r="V310"/>
          <cell r="W310"/>
          <cell r="X310"/>
          <cell r="Y310"/>
          <cell r="Z310"/>
          <cell r="AA310"/>
          <cell r="AB310"/>
          <cell r="AC310"/>
          <cell r="AD310"/>
          <cell r="AE310"/>
          <cell r="AF310"/>
          <cell r="AG310"/>
          <cell r="AH310"/>
          <cell r="AI310"/>
          <cell r="AJ310"/>
          <cell r="AK310"/>
          <cell r="AL310"/>
          <cell r="AM310"/>
          <cell r="AN310"/>
          <cell r="AO310"/>
          <cell r="AP310"/>
          <cell r="AQ310"/>
          <cell r="AR310"/>
          <cell r="AS310"/>
          <cell r="AT310"/>
          <cell r="AV310"/>
          <cell r="AW310"/>
          <cell r="AX310"/>
          <cell r="BA310"/>
          <cell r="BB310"/>
          <cell r="BC310"/>
          <cell r="BD310"/>
          <cell r="BE310"/>
          <cell r="BF310"/>
          <cell r="BG310"/>
          <cell r="BH310"/>
          <cell r="BI310"/>
          <cell r="BJ310"/>
          <cell r="BK310"/>
          <cell r="BL310"/>
          <cell r="BM310"/>
          <cell r="BN310"/>
          <cell r="BO310"/>
          <cell r="BP310"/>
          <cell r="BQ310"/>
          <cell r="BR310"/>
          <cell r="BS310"/>
          <cell r="BT310"/>
          <cell r="BU310"/>
          <cell r="BV310"/>
          <cell r="BW310"/>
          <cell r="BX310"/>
          <cell r="BY310"/>
          <cell r="BZ310"/>
          <cell r="CA310"/>
          <cell r="CB310"/>
          <cell r="CC310"/>
          <cell r="CD310"/>
          <cell r="CE310"/>
          <cell r="CF310"/>
          <cell r="CG310"/>
          <cell r="CH310"/>
          <cell r="CN310"/>
          <cell r="CO310"/>
          <cell r="CP310"/>
          <cell r="CQ310"/>
          <cell r="CS310"/>
          <cell r="CT310"/>
          <cell r="CU310"/>
          <cell r="CV310"/>
          <cell r="CW310"/>
          <cell r="EE310"/>
          <cell r="EF310"/>
          <cell r="EH310"/>
          <cell r="EI310"/>
          <cell r="EJ310"/>
          <cell r="EK310"/>
          <cell r="EL310"/>
          <cell r="EM310"/>
        </row>
        <row r="311">
          <cell r="A311"/>
          <cell r="B311"/>
          <cell r="C311"/>
          <cell r="D311"/>
          <cell r="E311"/>
          <cell r="F311"/>
          <cell r="G311"/>
          <cell r="H311"/>
          <cell r="I311"/>
          <cell r="J311"/>
          <cell r="K311"/>
          <cell r="L311"/>
          <cell r="M311"/>
          <cell r="N311"/>
          <cell r="O311"/>
          <cell r="P311"/>
          <cell r="Q311"/>
          <cell r="R311"/>
          <cell r="S311"/>
          <cell r="T311"/>
          <cell r="U311"/>
          <cell r="V311"/>
          <cell r="W311"/>
          <cell r="X311"/>
          <cell r="Y311"/>
          <cell r="Z311"/>
          <cell r="AA311"/>
          <cell r="AB311"/>
          <cell r="AC311"/>
          <cell r="AD311"/>
          <cell r="AE311"/>
          <cell r="AF311"/>
          <cell r="AG311"/>
          <cell r="AH311"/>
          <cell r="AI311"/>
          <cell r="AJ311"/>
          <cell r="AK311"/>
          <cell r="AL311"/>
          <cell r="AM311"/>
          <cell r="AN311"/>
          <cell r="AO311"/>
          <cell r="AP311"/>
          <cell r="AQ311"/>
          <cell r="AR311"/>
          <cell r="AS311"/>
          <cell r="AT311"/>
          <cell r="AV311"/>
          <cell r="AW311"/>
          <cell r="AX311"/>
          <cell r="BA311"/>
          <cell r="BB311"/>
          <cell r="BC311"/>
          <cell r="BD311"/>
          <cell r="BE311"/>
          <cell r="BF311"/>
          <cell r="BG311"/>
          <cell r="BH311"/>
          <cell r="BI311"/>
          <cell r="BJ311"/>
          <cell r="BK311"/>
          <cell r="BL311"/>
          <cell r="BM311"/>
          <cell r="BN311"/>
          <cell r="BO311"/>
          <cell r="BP311"/>
          <cell r="BQ311"/>
          <cell r="BR311"/>
          <cell r="BS311"/>
          <cell r="BT311"/>
          <cell r="BU311"/>
          <cell r="BV311"/>
          <cell r="BW311"/>
          <cell r="BX311"/>
          <cell r="BY311"/>
          <cell r="BZ311"/>
          <cell r="CA311"/>
          <cell r="CB311"/>
          <cell r="CC311"/>
          <cell r="CD311"/>
          <cell r="CE311"/>
          <cell r="CF311"/>
          <cell r="CG311"/>
          <cell r="CH311"/>
          <cell r="CN311"/>
          <cell r="CO311"/>
          <cell r="CP311"/>
          <cell r="CQ311"/>
          <cell r="CS311"/>
          <cell r="CT311"/>
          <cell r="CU311"/>
          <cell r="CV311"/>
          <cell r="CW311"/>
          <cell r="EE311"/>
          <cell r="EF311"/>
          <cell r="EH311"/>
          <cell r="EI311"/>
          <cell r="EJ311"/>
          <cell r="EK311"/>
          <cell r="EL311"/>
          <cell r="EM311"/>
        </row>
        <row r="312">
          <cell r="A312"/>
          <cell r="B312"/>
          <cell r="C312"/>
          <cell r="D312"/>
          <cell r="E312"/>
          <cell r="F312"/>
          <cell r="G312"/>
          <cell r="H312"/>
          <cell r="I312"/>
          <cell r="J312"/>
          <cell r="K312"/>
          <cell r="L312"/>
          <cell r="M312"/>
          <cell r="N312"/>
          <cell r="O312"/>
          <cell r="P312"/>
          <cell r="Q312"/>
          <cell r="R312"/>
          <cell r="S312"/>
          <cell r="T312"/>
          <cell r="U312"/>
          <cell r="V312"/>
          <cell r="W312"/>
          <cell r="X312"/>
          <cell r="Y312"/>
          <cell r="Z312"/>
          <cell r="AA312"/>
          <cell r="AB312"/>
          <cell r="AC312"/>
          <cell r="AD312"/>
          <cell r="AE312"/>
          <cell r="AF312"/>
          <cell r="AG312"/>
          <cell r="AH312"/>
          <cell r="AI312"/>
          <cell r="AJ312"/>
          <cell r="AK312"/>
          <cell r="AL312"/>
          <cell r="AM312"/>
          <cell r="AN312"/>
          <cell r="AO312"/>
          <cell r="AP312"/>
          <cell r="AQ312"/>
          <cell r="AR312"/>
          <cell r="AS312"/>
          <cell r="AT312"/>
          <cell r="AV312"/>
          <cell r="AW312"/>
          <cell r="AX312"/>
          <cell r="BA312"/>
          <cell r="BB312"/>
          <cell r="BC312"/>
          <cell r="BD312"/>
          <cell r="BE312"/>
          <cell r="BF312"/>
          <cell r="BG312"/>
          <cell r="BH312"/>
          <cell r="BI312"/>
          <cell r="BJ312"/>
          <cell r="BK312"/>
          <cell r="BL312"/>
          <cell r="BM312"/>
          <cell r="BN312"/>
          <cell r="BO312"/>
          <cell r="BP312"/>
          <cell r="BQ312"/>
          <cell r="BR312"/>
          <cell r="BS312"/>
          <cell r="BT312"/>
          <cell r="BU312"/>
          <cell r="BV312"/>
          <cell r="BW312"/>
          <cell r="BX312"/>
          <cell r="BY312"/>
          <cell r="BZ312"/>
          <cell r="CA312"/>
          <cell r="CB312"/>
          <cell r="CC312"/>
          <cell r="CD312"/>
          <cell r="CE312"/>
          <cell r="CF312"/>
          <cell r="CG312"/>
          <cell r="CH312"/>
          <cell r="CN312"/>
          <cell r="CO312"/>
          <cell r="CP312"/>
          <cell r="CQ312"/>
          <cell r="CS312"/>
          <cell r="CT312"/>
          <cell r="CU312"/>
          <cell r="CV312"/>
          <cell r="CW312"/>
          <cell r="EE312"/>
          <cell r="EF312"/>
          <cell r="EH312"/>
          <cell r="EI312"/>
          <cell r="EJ312"/>
          <cell r="EK312"/>
          <cell r="EL312"/>
          <cell r="EM312"/>
        </row>
        <row r="313">
          <cell r="A313"/>
          <cell r="B313"/>
          <cell r="C313"/>
          <cell r="D313"/>
          <cell r="E313"/>
          <cell r="F313"/>
          <cell r="G313"/>
          <cell r="H313"/>
          <cell r="I313"/>
          <cell r="J313"/>
          <cell r="K313"/>
          <cell r="L313"/>
          <cell r="M313"/>
          <cell r="N313"/>
          <cell r="O313"/>
          <cell r="P313"/>
          <cell r="Q313"/>
          <cell r="R313"/>
          <cell r="S313"/>
          <cell r="T313"/>
          <cell r="U313"/>
          <cell r="V313"/>
          <cell r="W313"/>
          <cell r="X313"/>
          <cell r="Y313"/>
          <cell r="Z313"/>
          <cell r="AA313"/>
          <cell r="AB313"/>
          <cell r="AC313"/>
          <cell r="AD313"/>
          <cell r="AE313"/>
          <cell r="AF313"/>
          <cell r="AG313"/>
          <cell r="AH313"/>
          <cell r="AI313"/>
          <cell r="AJ313"/>
          <cell r="AK313"/>
          <cell r="AL313"/>
          <cell r="AM313"/>
          <cell r="AN313"/>
          <cell r="AO313"/>
          <cell r="AP313"/>
          <cell r="AQ313"/>
          <cell r="AR313"/>
          <cell r="AS313"/>
          <cell r="AT313"/>
          <cell r="AV313"/>
          <cell r="AW313"/>
          <cell r="AX313"/>
          <cell r="BA313"/>
          <cell r="BB313"/>
          <cell r="BC313"/>
          <cell r="BD313"/>
          <cell r="BE313"/>
          <cell r="BF313"/>
          <cell r="BG313"/>
          <cell r="BH313"/>
          <cell r="BI313"/>
          <cell r="BJ313"/>
          <cell r="BK313"/>
          <cell r="BL313"/>
          <cell r="BM313"/>
          <cell r="BN313"/>
          <cell r="BO313"/>
          <cell r="BP313"/>
          <cell r="BQ313"/>
          <cell r="BR313"/>
          <cell r="BS313"/>
          <cell r="BT313"/>
          <cell r="BU313"/>
          <cell r="BV313"/>
          <cell r="BW313"/>
          <cell r="BX313"/>
          <cell r="BY313"/>
          <cell r="BZ313"/>
          <cell r="CA313"/>
          <cell r="CB313"/>
          <cell r="CC313"/>
          <cell r="CD313"/>
          <cell r="CE313"/>
          <cell r="CF313"/>
          <cell r="CG313"/>
          <cell r="CH313"/>
          <cell r="CN313"/>
          <cell r="CO313"/>
          <cell r="CP313"/>
          <cell r="CQ313"/>
          <cell r="CS313"/>
          <cell r="CT313"/>
          <cell r="CU313"/>
          <cell r="CV313"/>
          <cell r="CW313"/>
          <cell r="EE313"/>
          <cell r="EF313"/>
          <cell r="EH313"/>
          <cell r="EI313"/>
          <cell r="EJ313"/>
          <cell r="EK313"/>
          <cell r="EL313"/>
          <cell r="EM313"/>
        </row>
        <row r="314">
          <cell r="A314"/>
          <cell r="B314"/>
          <cell r="C314"/>
          <cell r="D314"/>
          <cell r="E314"/>
          <cell r="F314"/>
          <cell r="G314"/>
          <cell r="H314"/>
          <cell r="I314"/>
          <cell r="J314"/>
          <cell r="K314"/>
          <cell r="L314"/>
          <cell r="M314"/>
          <cell r="N314"/>
          <cell r="O314"/>
          <cell r="P314"/>
          <cell r="Q314"/>
          <cell r="R314"/>
          <cell r="S314"/>
          <cell r="T314"/>
          <cell r="U314"/>
          <cell r="V314"/>
          <cell r="W314"/>
          <cell r="X314"/>
          <cell r="Y314"/>
          <cell r="Z314"/>
          <cell r="AA314"/>
          <cell r="AB314"/>
          <cell r="AC314"/>
          <cell r="AD314"/>
          <cell r="AE314"/>
          <cell r="AF314"/>
          <cell r="AG314"/>
          <cell r="AH314"/>
          <cell r="AI314"/>
          <cell r="AJ314"/>
          <cell r="AK314"/>
          <cell r="AL314"/>
          <cell r="AM314"/>
          <cell r="AN314"/>
          <cell r="AO314"/>
          <cell r="AP314"/>
          <cell r="AQ314"/>
          <cell r="AR314"/>
          <cell r="AS314"/>
          <cell r="AT314"/>
          <cell r="AV314"/>
          <cell r="AW314"/>
          <cell r="AX314"/>
          <cell r="BA314"/>
          <cell r="BB314"/>
          <cell r="BC314"/>
          <cell r="BD314"/>
          <cell r="BE314"/>
          <cell r="BF314"/>
          <cell r="BG314"/>
          <cell r="BH314"/>
          <cell r="BI314"/>
          <cell r="BJ314"/>
          <cell r="BK314"/>
          <cell r="BL314"/>
          <cell r="BM314"/>
          <cell r="BN314"/>
          <cell r="BO314"/>
          <cell r="BP314"/>
          <cell r="BQ314"/>
          <cell r="BR314"/>
          <cell r="BS314"/>
          <cell r="BT314"/>
          <cell r="BU314"/>
          <cell r="BV314"/>
          <cell r="BW314"/>
          <cell r="BX314"/>
          <cell r="BY314"/>
          <cell r="BZ314"/>
          <cell r="CA314"/>
          <cell r="CB314"/>
          <cell r="CC314"/>
          <cell r="CD314"/>
          <cell r="CE314"/>
          <cell r="CF314"/>
          <cell r="CG314"/>
          <cell r="CH314"/>
          <cell r="CN314"/>
          <cell r="CO314"/>
          <cell r="CP314"/>
          <cell r="CQ314"/>
          <cell r="CS314"/>
          <cell r="CT314"/>
          <cell r="CU314"/>
          <cell r="CV314"/>
          <cell r="CW314"/>
          <cell r="EE314"/>
          <cell r="EF314"/>
          <cell r="EH314"/>
          <cell r="EI314"/>
          <cell r="EJ314"/>
          <cell r="EK314"/>
          <cell r="EL314"/>
          <cell r="EM314"/>
        </row>
        <row r="315">
          <cell r="A315"/>
          <cell r="B315"/>
          <cell r="C315"/>
          <cell r="D315"/>
          <cell r="E315"/>
          <cell r="F315"/>
          <cell r="G315"/>
          <cell r="H315"/>
          <cell r="I315"/>
          <cell r="J315"/>
          <cell r="K315"/>
          <cell r="L315"/>
          <cell r="M315"/>
          <cell r="N315"/>
          <cell r="O315"/>
          <cell r="P315"/>
          <cell r="Q315"/>
          <cell r="R315"/>
          <cell r="S315"/>
          <cell r="T315"/>
          <cell r="U315"/>
          <cell r="V315"/>
          <cell r="W315"/>
          <cell r="X315"/>
          <cell r="Y315"/>
          <cell r="Z315"/>
          <cell r="AA315"/>
          <cell r="AB315"/>
          <cell r="AC315"/>
          <cell r="AD315"/>
          <cell r="AE315"/>
          <cell r="AF315"/>
          <cell r="AG315"/>
          <cell r="AH315"/>
          <cell r="AI315"/>
          <cell r="AJ315"/>
          <cell r="AK315"/>
          <cell r="AL315"/>
          <cell r="AM315"/>
          <cell r="AN315"/>
          <cell r="AO315"/>
          <cell r="AP315"/>
          <cell r="AQ315"/>
          <cell r="AR315"/>
          <cell r="AS315"/>
          <cell r="AT315"/>
          <cell r="AV315"/>
          <cell r="AW315"/>
          <cell r="AX315"/>
          <cell r="BA315"/>
          <cell r="BB315"/>
          <cell r="BC315"/>
          <cell r="BD315"/>
          <cell r="BE315"/>
          <cell r="BF315"/>
          <cell r="BG315"/>
          <cell r="BH315"/>
          <cell r="BI315"/>
          <cell r="BJ315"/>
          <cell r="BK315"/>
          <cell r="BL315"/>
          <cell r="BM315"/>
          <cell r="BN315"/>
          <cell r="BO315"/>
          <cell r="BP315"/>
          <cell r="BQ315"/>
          <cell r="BR315"/>
          <cell r="BS315"/>
          <cell r="BT315"/>
          <cell r="BU315"/>
          <cell r="BV315"/>
          <cell r="BW315"/>
          <cell r="BX315"/>
          <cell r="BY315"/>
          <cell r="BZ315"/>
          <cell r="CA315"/>
          <cell r="CB315"/>
          <cell r="CC315"/>
          <cell r="CD315"/>
          <cell r="CE315"/>
          <cell r="CF315"/>
          <cell r="CG315"/>
          <cell r="CH315"/>
          <cell r="CN315"/>
          <cell r="CO315"/>
          <cell r="CP315"/>
          <cell r="CQ315"/>
          <cell r="CS315"/>
          <cell r="CT315"/>
          <cell r="CU315"/>
          <cell r="CV315"/>
          <cell r="CW315"/>
          <cell r="EE315"/>
          <cell r="EF315"/>
          <cell r="EH315"/>
          <cell r="EI315"/>
          <cell r="EJ315"/>
          <cell r="EK315"/>
          <cell r="EL315"/>
          <cell r="EM315"/>
        </row>
        <row r="316">
          <cell r="A316"/>
          <cell r="B316"/>
          <cell r="C316"/>
          <cell r="D316"/>
          <cell r="E316"/>
          <cell r="F316"/>
          <cell r="G316"/>
          <cell r="H316"/>
          <cell r="I316"/>
          <cell r="J316"/>
          <cell r="K316"/>
          <cell r="L316"/>
          <cell r="M316"/>
          <cell r="N316"/>
          <cell r="O316"/>
          <cell r="P316"/>
          <cell r="Q316"/>
          <cell r="R316"/>
          <cell r="S316"/>
          <cell r="T316"/>
          <cell r="U316"/>
          <cell r="V316"/>
          <cell r="W316"/>
          <cell r="X316"/>
          <cell r="Y316"/>
          <cell r="Z316"/>
          <cell r="AA316"/>
          <cell r="AB316"/>
          <cell r="AC316"/>
          <cell r="AD316"/>
          <cell r="AE316"/>
          <cell r="AF316"/>
          <cell r="AG316"/>
          <cell r="AH316"/>
          <cell r="AI316"/>
          <cell r="AJ316"/>
          <cell r="AK316"/>
          <cell r="AL316"/>
          <cell r="AM316"/>
          <cell r="AN316"/>
          <cell r="AO316"/>
          <cell r="AP316"/>
          <cell r="AQ316"/>
          <cell r="AR316"/>
          <cell r="AS316"/>
          <cell r="AT316"/>
          <cell r="AV316"/>
          <cell r="AW316"/>
          <cell r="AX316"/>
          <cell r="BA316"/>
          <cell r="BB316"/>
          <cell r="BC316"/>
          <cell r="BD316"/>
          <cell r="BE316"/>
          <cell r="BF316"/>
          <cell r="BG316"/>
          <cell r="BH316"/>
          <cell r="BI316"/>
          <cell r="BJ316"/>
          <cell r="BK316"/>
          <cell r="BL316"/>
          <cell r="BM316"/>
          <cell r="BN316"/>
          <cell r="BO316"/>
          <cell r="BP316"/>
          <cell r="BQ316"/>
          <cell r="BR316"/>
          <cell r="BS316"/>
          <cell r="BT316"/>
          <cell r="BU316"/>
          <cell r="BV316"/>
          <cell r="BW316"/>
          <cell r="BX316"/>
          <cell r="BY316"/>
          <cell r="BZ316"/>
          <cell r="CA316"/>
          <cell r="CB316"/>
          <cell r="CC316"/>
          <cell r="CD316"/>
          <cell r="CE316"/>
          <cell r="CF316"/>
          <cell r="CG316"/>
          <cell r="CH316"/>
          <cell r="CN316"/>
          <cell r="CO316"/>
          <cell r="CP316"/>
          <cell r="CQ316"/>
          <cell r="CS316"/>
          <cell r="CT316"/>
          <cell r="CU316"/>
          <cell r="CV316"/>
          <cell r="CW316"/>
          <cell r="EE316"/>
          <cell r="EF316"/>
          <cell r="EH316"/>
          <cell r="EI316"/>
          <cell r="EJ316"/>
          <cell r="EK316"/>
          <cell r="EL316"/>
          <cell r="EM316"/>
        </row>
        <row r="317">
          <cell r="A317"/>
          <cell r="B317"/>
          <cell r="C317"/>
          <cell r="D317"/>
          <cell r="E317"/>
          <cell r="F317"/>
          <cell r="G317"/>
          <cell r="H317"/>
          <cell r="I317"/>
          <cell r="J317"/>
          <cell r="K317"/>
          <cell r="L317"/>
          <cell r="M317"/>
          <cell r="N317"/>
          <cell r="O317"/>
          <cell r="P317"/>
          <cell r="Q317"/>
          <cell r="R317"/>
          <cell r="S317"/>
          <cell r="T317"/>
          <cell r="U317"/>
          <cell r="V317"/>
          <cell r="W317"/>
          <cell r="X317"/>
          <cell r="Y317"/>
          <cell r="Z317"/>
          <cell r="AA317"/>
          <cell r="AB317"/>
          <cell r="AC317"/>
          <cell r="AD317"/>
          <cell r="AE317"/>
          <cell r="AF317"/>
          <cell r="AG317"/>
          <cell r="AH317"/>
          <cell r="AI317"/>
          <cell r="AJ317"/>
          <cell r="AK317"/>
          <cell r="AL317"/>
          <cell r="AM317"/>
          <cell r="AN317"/>
          <cell r="AO317"/>
          <cell r="AP317"/>
          <cell r="AQ317"/>
          <cell r="AR317"/>
          <cell r="AS317"/>
          <cell r="AT317"/>
          <cell r="AV317"/>
          <cell r="AW317"/>
          <cell r="AX317"/>
          <cell r="BA317"/>
          <cell r="BB317"/>
          <cell r="BC317"/>
          <cell r="BD317"/>
          <cell r="BE317"/>
          <cell r="BF317"/>
          <cell r="BG317"/>
          <cell r="BH317"/>
          <cell r="BI317"/>
          <cell r="BJ317"/>
          <cell r="BK317"/>
          <cell r="BL317"/>
          <cell r="BM317"/>
          <cell r="BN317"/>
          <cell r="BO317"/>
          <cell r="BP317"/>
          <cell r="BQ317"/>
          <cell r="BR317"/>
          <cell r="BS317"/>
          <cell r="BT317"/>
          <cell r="BU317"/>
          <cell r="BV317"/>
          <cell r="BW317"/>
          <cell r="BX317"/>
          <cell r="BY317"/>
          <cell r="BZ317"/>
          <cell r="CA317"/>
          <cell r="CB317"/>
          <cell r="CC317"/>
          <cell r="CD317"/>
          <cell r="CE317"/>
          <cell r="CF317"/>
          <cell r="CG317"/>
          <cell r="CH317"/>
          <cell r="CN317"/>
          <cell r="CO317"/>
          <cell r="CP317"/>
          <cell r="CQ317"/>
          <cell r="CS317"/>
          <cell r="CT317"/>
          <cell r="CU317"/>
          <cell r="CV317"/>
          <cell r="CW317"/>
          <cell r="EE317"/>
          <cell r="EF317"/>
          <cell r="EH317"/>
          <cell r="EI317"/>
          <cell r="EJ317"/>
          <cell r="EK317"/>
          <cell r="EL317"/>
          <cell r="EM317"/>
        </row>
        <row r="318">
          <cell r="A318"/>
          <cell r="B318"/>
          <cell r="C318"/>
          <cell r="D318"/>
          <cell r="E318"/>
          <cell r="F318"/>
          <cell r="G318"/>
          <cell r="H318"/>
          <cell r="I318"/>
          <cell r="J318"/>
          <cell r="K318"/>
          <cell r="L318"/>
          <cell r="M318"/>
          <cell r="N318"/>
          <cell r="O318"/>
          <cell r="P318"/>
          <cell r="Q318"/>
          <cell r="R318"/>
          <cell r="S318"/>
          <cell r="T318"/>
          <cell r="U318"/>
          <cell r="V318"/>
          <cell r="W318"/>
          <cell r="X318"/>
          <cell r="Y318"/>
          <cell r="Z318"/>
          <cell r="AA318"/>
          <cell r="AB318"/>
          <cell r="AC318"/>
          <cell r="AD318"/>
          <cell r="AE318"/>
          <cell r="AF318"/>
          <cell r="AG318"/>
          <cell r="AH318"/>
          <cell r="AI318"/>
          <cell r="AJ318"/>
          <cell r="AK318"/>
          <cell r="AL318"/>
          <cell r="AM318"/>
          <cell r="AN318"/>
          <cell r="AO318"/>
          <cell r="AP318"/>
          <cell r="AQ318"/>
          <cell r="AR318"/>
          <cell r="AS318"/>
          <cell r="AT318"/>
          <cell r="AV318"/>
          <cell r="AW318"/>
          <cell r="AX318"/>
          <cell r="BA318"/>
          <cell r="BB318"/>
          <cell r="BC318"/>
          <cell r="BD318"/>
          <cell r="BE318"/>
          <cell r="BF318"/>
          <cell r="BG318"/>
          <cell r="BH318"/>
          <cell r="BI318"/>
          <cell r="BJ318"/>
          <cell r="BK318"/>
          <cell r="BL318"/>
          <cell r="BM318"/>
          <cell r="BN318"/>
          <cell r="BO318"/>
          <cell r="BP318"/>
          <cell r="BQ318"/>
          <cell r="BR318"/>
          <cell r="BS318"/>
          <cell r="BT318"/>
          <cell r="BU318"/>
          <cell r="BV318"/>
          <cell r="BW318"/>
          <cell r="BX318"/>
          <cell r="BY318"/>
          <cell r="BZ318"/>
          <cell r="CA318"/>
          <cell r="CB318"/>
          <cell r="CC318"/>
          <cell r="CD318"/>
          <cell r="CE318"/>
          <cell r="CF318"/>
          <cell r="CG318"/>
          <cell r="CH318"/>
          <cell r="CN318"/>
          <cell r="CO318"/>
          <cell r="CP318"/>
          <cell r="CQ318"/>
          <cell r="CS318"/>
          <cell r="CT318"/>
          <cell r="CU318"/>
          <cell r="CV318"/>
          <cell r="CW318"/>
          <cell r="EE318"/>
          <cell r="EF318"/>
          <cell r="EH318"/>
          <cell r="EI318"/>
          <cell r="EJ318"/>
          <cell r="EK318"/>
          <cell r="EL318"/>
          <cell r="EM318"/>
        </row>
        <row r="319">
          <cell r="A319"/>
          <cell r="B319"/>
          <cell r="C319"/>
          <cell r="D319"/>
          <cell r="E319"/>
          <cell r="F319"/>
          <cell r="G319"/>
          <cell r="H319"/>
          <cell r="I319"/>
          <cell r="J319"/>
          <cell r="K319"/>
          <cell r="L319"/>
          <cell r="M319"/>
          <cell r="N319"/>
          <cell r="O319"/>
          <cell r="P319"/>
          <cell r="Q319"/>
          <cell r="R319"/>
          <cell r="S319"/>
          <cell r="T319"/>
          <cell r="U319"/>
          <cell r="V319"/>
          <cell r="W319"/>
          <cell r="X319"/>
          <cell r="Y319"/>
          <cell r="Z319"/>
          <cell r="AA319"/>
          <cell r="AB319"/>
          <cell r="AC319"/>
          <cell r="AD319"/>
          <cell r="AE319"/>
          <cell r="AF319"/>
          <cell r="AG319"/>
          <cell r="AH319"/>
          <cell r="AI319"/>
          <cell r="AJ319"/>
          <cell r="AK319"/>
          <cell r="AL319"/>
          <cell r="AM319"/>
          <cell r="AN319"/>
          <cell r="AO319"/>
          <cell r="AP319"/>
          <cell r="AQ319"/>
          <cell r="AR319"/>
          <cell r="AS319"/>
          <cell r="AT319"/>
          <cell r="AV319"/>
          <cell r="AW319"/>
          <cell r="AX319"/>
          <cell r="BA319"/>
          <cell r="BB319"/>
          <cell r="BC319"/>
          <cell r="BD319"/>
          <cell r="BE319"/>
          <cell r="BF319"/>
          <cell r="BG319"/>
          <cell r="BH319"/>
          <cell r="BI319"/>
          <cell r="BJ319"/>
          <cell r="BK319"/>
          <cell r="BL319"/>
          <cell r="BM319"/>
          <cell r="BN319"/>
          <cell r="BO319"/>
          <cell r="BP319"/>
          <cell r="BQ319"/>
          <cell r="BR319"/>
          <cell r="BS319"/>
          <cell r="BT319"/>
          <cell r="BU319"/>
          <cell r="BV319"/>
          <cell r="BW319"/>
          <cell r="BX319"/>
          <cell r="BY319"/>
          <cell r="BZ319"/>
          <cell r="CA319"/>
          <cell r="CB319"/>
          <cell r="CC319"/>
          <cell r="CD319"/>
          <cell r="CE319"/>
          <cell r="CF319"/>
          <cell r="CG319"/>
          <cell r="CH319"/>
          <cell r="CN319"/>
          <cell r="CO319"/>
          <cell r="CP319"/>
          <cell r="CQ319"/>
          <cell r="CS319"/>
          <cell r="CT319"/>
          <cell r="CU319"/>
          <cell r="CV319"/>
          <cell r="CW319"/>
          <cell r="EE319"/>
          <cell r="EF319"/>
          <cell r="EH319"/>
          <cell r="EI319"/>
          <cell r="EJ319"/>
          <cell r="EK319"/>
          <cell r="EL319"/>
          <cell r="EM319"/>
        </row>
        <row r="320">
          <cell r="A320"/>
          <cell r="B320"/>
          <cell r="C320"/>
          <cell r="D320"/>
          <cell r="E320"/>
          <cell r="F320"/>
          <cell r="G320"/>
          <cell r="H320"/>
          <cell r="I320"/>
          <cell r="J320"/>
          <cell r="K320"/>
          <cell r="L320"/>
          <cell r="M320"/>
          <cell r="N320"/>
          <cell r="O320"/>
          <cell r="P320"/>
          <cell r="Q320"/>
          <cell r="R320"/>
          <cell r="S320"/>
          <cell r="T320"/>
          <cell r="U320"/>
          <cell r="V320"/>
          <cell r="W320"/>
          <cell r="X320"/>
          <cell r="Y320"/>
          <cell r="Z320"/>
          <cell r="AA320"/>
          <cell r="AB320"/>
          <cell r="AC320"/>
          <cell r="AD320"/>
          <cell r="AE320"/>
          <cell r="AF320"/>
          <cell r="AG320"/>
          <cell r="AH320"/>
          <cell r="AI320"/>
          <cell r="AJ320"/>
          <cell r="AK320"/>
          <cell r="AL320"/>
          <cell r="AM320"/>
          <cell r="AN320"/>
          <cell r="AO320"/>
          <cell r="AP320"/>
          <cell r="AQ320"/>
          <cell r="AR320"/>
          <cell r="AS320"/>
          <cell r="AT320"/>
          <cell r="AV320"/>
          <cell r="AW320"/>
          <cell r="AX320"/>
          <cell r="BA320"/>
          <cell r="BB320"/>
          <cell r="BC320"/>
          <cell r="BD320"/>
          <cell r="BE320"/>
          <cell r="BF320"/>
          <cell r="BG320"/>
          <cell r="BH320"/>
          <cell r="BI320"/>
          <cell r="BJ320"/>
          <cell r="BK320"/>
          <cell r="BL320"/>
          <cell r="BM320"/>
          <cell r="BN320"/>
          <cell r="BO320"/>
          <cell r="BP320"/>
          <cell r="BQ320"/>
          <cell r="BR320"/>
          <cell r="BS320"/>
          <cell r="BT320"/>
          <cell r="BU320"/>
          <cell r="BV320"/>
          <cell r="BW320"/>
          <cell r="BX320"/>
          <cell r="BY320"/>
          <cell r="BZ320"/>
          <cell r="CA320"/>
          <cell r="CB320"/>
          <cell r="CC320"/>
          <cell r="CD320"/>
          <cell r="CE320"/>
          <cell r="CF320"/>
          <cell r="CG320"/>
          <cell r="CH320"/>
          <cell r="CN320"/>
          <cell r="CO320"/>
          <cell r="CP320"/>
          <cell r="CQ320"/>
          <cell r="CS320"/>
          <cell r="CT320"/>
          <cell r="CU320"/>
          <cell r="CV320"/>
          <cell r="CW320"/>
          <cell r="EE320"/>
          <cell r="EF320"/>
          <cell r="EH320"/>
          <cell r="EI320"/>
          <cell r="EJ320"/>
          <cell r="EK320"/>
          <cell r="EL320"/>
          <cell r="EM320"/>
        </row>
        <row r="321">
          <cell r="A321"/>
          <cell r="B321"/>
          <cell r="C321"/>
          <cell r="D321"/>
          <cell r="E321"/>
          <cell r="F321"/>
          <cell r="G321"/>
          <cell r="H321"/>
          <cell r="I321"/>
          <cell r="J321"/>
          <cell r="K321"/>
          <cell r="L321"/>
          <cell r="M321"/>
          <cell r="N321"/>
          <cell r="O321"/>
          <cell r="P321"/>
          <cell r="Q321"/>
          <cell r="R321"/>
          <cell r="S321"/>
          <cell r="T321"/>
          <cell r="U321"/>
          <cell r="V321"/>
          <cell r="W321"/>
          <cell r="X321"/>
          <cell r="Y321"/>
          <cell r="Z321"/>
          <cell r="AA321"/>
          <cell r="AB321"/>
          <cell r="AC321"/>
          <cell r="AD321"/>
          <cell r="AE321"/>
          <cell r="AF321"/>
          <cell r="AG321"/>
          <cell r="AH321"/>
          <cell r="AI321"/>
          <cell r="AJ321"/>
          <cell r="AK321"/>
          <cell r="AL321"/>
          <cell r="AM321"/>
          <cell r="AN321"/>
          <cell r="AO321"/>
          <cell r="AP321"/>
          <cell r="AQ321"/>
          <cell r="AR321"/>
          <cell r="AS321"/>
          <cell r="AT321"/>
          <cell r="AV321"/>
          <cell r="AW321"/>
          <cell r="AX321"/>
          <cell r="BA321"/>
          <cell r="BB321"/>
          <cell r="BC321"/>
          <cell r="BD321"/>
          <cell r="BE321"/>
          <cell r="BF321"/>
          <cell r="BG321"/>
          <cell r="BH321"/>
          <cell r="BI321"/>
          <cell r="BJ321"/>
          <cell r="BK321"/>
          <cell r="BL321"/>
          <cell r="BM321"/>
          <cell r="BN321"/>
          <cell r="BO321"/>
          <cell r="BP321"/>
          <cell r="BQ321"/>
          <cell r="BR321"/>
          <cell r="BS321"/>
          <cell r="BT321"/>
          <cell r="BU321"/>
          <cell r="BV321"/>
          <cell r="BW321"/>
          <cell r="BX321"/>
          <cell r="BY321"/>
          <cell r="BZ321"/>
          <cell r="CA321"/>
          <cell r="CB321"/>
          <cell r="CC321"/>
          <cell r="CD321"/>
          <cell r="CE321"/>
          <cell r="CF321"/>
          <cell r="CG321"/>
          <cell r="CH321"/>
          <cell r="CN321"/>
          <cell r="CO321"/>
          <cell r="CP321"/>
          <cell r="CQ321"/>
          <cell r="CS321"/>
          <cell r="CT321"/>
          <cell r="CU321"/>
          <cell r="CV321"/>
          <cell r="CW321"/>
          <cell r="EE321"/>
          <cell r="EF321"/>
          <cell r="EH321"/>
          <cell r="EI321"/>
          <cell r="EJ321"/>
          <cell r="EK321"/>
          <cell r="EL321"/>
          <cell r="EM321"/>
        </row>
        <row r="322">
          <cell r="A322"/>
          <cell r="B322"/>
          <cell r="C322"/>
          <cell r="D322"/>
          <cell r="E322"/>
          <cell r="F322"/>
          <cell r="G322"/>
          <cell r="H322"/>
          <cell r="I322"/>
          <cell r="J322"/>
          <cell r="K322"/>
          <cell r="L322"/>
          <cell r="M322"/>
          <cell r="N322"/>
          <cell r="O322"/>
          <cell r="P322"/>
          <cell r="Q322"/>
          <cell r="R322"/>
          <cell r="S322"/>
          <cell r="T322"/>
          <cell r="U322"/>
          <cell r="V322"/>
          <cell r="W322"/>
          <cell r="X322"/>
          <cell r="Y322"/>
          <cell r="Z322"/>
          <cell r="AA322"/>
          <cell r="AB322"/>
          <cell r="AC322"/>
          <cell r="AD322"/>
          <cell r="AE322"/>
          <cell r="AF322"/>
          <cell r="AG322"/>
          <cell r="AH322"/>
          <cell r="AI322"/>
          <cell r="AJ322"/>
          <cell r="AK322"/>
          <cell r="AL322"/>
          <cell r="AM322"/>
          <cell r="AN322"/>
          <cell r="AO322"/>
          <cell r="AP322"/>
          <cell r="AQ322"/>
          <cell r="AR322"/>
          <cell r="AS322"/>
          <cell r="AT322"/>
          <cell r="AV322"/>
          <cell r="AW322"/>
          <cell r="AX322"/>
          <cell r="BA322"/>
          <cell r="BB322"/>
          <cell r="BC322"/>
          <cell r="BD322"/>
          <cell r="BE322"/>
          <cell r="BF322"/>
          <cell r="BG322"/>
          <cell r="BH322"/>
          <cell r="BI322"/>
          <cell r="BJ322"/>
          <cell r="BK322"/>
          <cell r="BL322"/>
          <cell r="BM322"/>
          <cell r="BN322"/>
          <cell r="BO322"/>
          <cell r="BP322"/>
          <cell r="BQ322"/>
          <cell r="BR322"/>
          <cell r="BS322"/>
          <cell r="BT322"/>
          <cell r="BU322"/>
          <cell r="BV322"/>
          <cell r="BW322"/>
          <cell r="BX322"/>
          <cell r="BY322"/>
          <cell r="BZ322"/>
          <cell r="CA322"/>
          <cell r="CB322"/>
          <cell r="CC322"/>
          <cell r="CD322"/>
          <cell r="CE322"/>
          <cell r="CF322"/>
          <cell r="CG322"/>
          <cell r="CH322"/>
          <cell r="CN322"/>
          <cell r="CO322"/>
          <cell r="CP322"/>
          <cell r="CQ322"/>
          <cell r="CS322"/>
          <cell r="CT322"/>
          <cell r="CU322"/>
          <cell r="CV322"/>
          <cell r="CW322"/>
          <cell r="EE322"/>
          <cell r="EF322"/>
          <cell r="EH322"/>
          <cell r="EI322"/>
          <cell r="EJ322"/>
          <cell r="EK322"/>
          <cell r="EL322"/>
          <cell r="EM322"/>
        </row>
        <row r="323">
          <cell r="A323"/>
          <cell r="B323"/>
          <cell r="C323"/>
          <cell r="D323"/>
          <cell r="E323"/>
          <cell r="F323"/>
          <cell r="G323"/>
          <cell r="H323"/>
          <cell r="I323"/>
          <cell r="J323"/>
          <cell r="K323"/>
          <cell r="L323"/>
          <cell r="M323"/>
          <cell r="N323"/>
          <cell r="O323"/>
          <cell r="P323"/>
          <cell r="Q323"/>
          <cell r="R323"/>
          <cell r="S323"/>
          <cell r="T323"/>
          <cell r="U323"/>
          <cell r="V323"/>
          <cell r="W323"/>
          <cell r="X323"/>
          <cell r="Y323"/>
          <cell r="Z323"/>
          <cell r="AA323"/>
          <cell r="AB323"/>
          <cell r="AC323"/>
          <cell r="AD323"/>
          <cell r="AE323"/>
          <cell r="AF323"/>
          <cell r="AG323"/>
          <cell r="AH323"/>
          <cell r="AI323"/>
          <cell r="AJ323"/>
          <cell r="AK323"/>
          <cell r="AL323"/>
          <cell r="AM323"/>
          <cell r="AN323"/>
          <cell r="AO323"/>
          <cell r="AP323"/>
          <cell r="AQ323"/>
          <cell r="AR323"/>
          <cell r="AS323"/>
          <cell r="AT323"/>
          <cell r="AV323"/>
          <cell r="AW323"/>
          <cell r="AX323"/>
          <cell r="BA323"/>
          <cell r="BB323"/>
          <cell r="BC323"/>
          <cell r="BD323"/>
          <cell r="BE323"/>
          <cell r="BF323"/>
          <cell r="BG323"/>
          <cell r="BH323"/>
          <cell r="BI323"/>
          <cell r="BJ323"/>
          <cell r="BK323"/>
          <cell r="BL323"/>
          <cell r="BM323"/>
          <cell r="BN323"/>
          <cell r="BO323"/>
          <cell r="BP323"/>
          <cell r="BQ323"/>
          <cell r="BR323"/>
          <cell r="BS323"/>
          <cell r="BT323"/>
          <cell r="BU323"/>
          <cell r="BV323"/>
          <cell r="BW323"/>
          <cell r="BX323"/>
          <cell r="BY323"/>
          <cell r="BZ323"/>
          <cell r="CA323"/>
          <cell r="CB323"/>
          <cell r="CC323"/>
          <cell r="CD323"/>
          <cell r="CE323"/>
          <cell r="CF323"/>
          <cell r="CG323"/>
          <cell r="CH323"/>
          <cell r="CN323"/>
          <cell r="CO323"/>
          <cell r="CP323"/>
          <cell r="CQ323"/>
          <cell r="CS323"/>
          <cell r="CT323"/>
          <cell r="CU323"/>
          <cell r="CV323"/>
          <cell r="CW323"/>
          <cell r="EE323"/>
          <cell r="EF323"/>
          <cell r="EH323"/>
          <cell r="EI323"/>
          <cell r="EJ323"/>
          <cell r="EK323"/>
          <cell r="EL323"/>
          <cell r="EM323"/>
        </row>
        <row r="324">
          <cell r="A324"/>
          <cell r="B324"/>
          <cell r="C324"/>
          <cell r="D324"/>
          <cell r="E324"/>
          <cell r="F324"/>
          <cell r="G324"/>
          <cell r="H324"/>
          <cell r="I324"/>
          <cell r="J324"/>
          <cell r="K324"/>
          <cell r="L324"/>
          <cell r="M324"/>
          <cell r="N324"/>
          <cell r="O324"/>
          <cell r="P324"/>
          <cell r="Q324"/>
          <cell r="R324"/>
          <cell r="S324"/>
          <cell r="T324"/>
          <cell r="U324"/>
          <cell r="V324"/>
          <cell r="W324"/>
          <cell r="X324"/>
          <cell r="Y324"/>
          <cell r="Z324"/>
          <cell r="AA324"/>
          <cell r="AB324"/>
          <cell r="AC324"/>
          <cell r="AD324"/>
          <cell r="AE324"/>
          <cell r="AF324"/>
          <cell r="AG324"/>
          <cell r="AH324"/>
          <cell r="AI324"/>
          <cell r="AJ324"/>
          <cell r="AK324"/>
          <cell r="AL324"/>
          <cell r="AM324"/>
          <cell r="AN324"/>
          <cell r="AO324"/>
          <cell r="AP324"/>
          <cell r="AQ324"/>
          <cell r="AR324"/>
          <cell r="AS324"/>
          <cell r="AT324"/>
          <cell r="AV324"/>
          <cell r="AW324"/>
          <cell r="AX324"/>
          <cell r="BA324"/>
          <cell r="BB324"/>
          <cell r="BC324"/>
          <cell r="BD324"/>
          <cell r="BE324"/>
          <cell r="BF324"/>
          <cell r="BG324"/>
          <cell r="BH324"/>
          <cell r="BI324"/>
          <cell r="BJ324"/>
          <cell r="BK324"/>
          <cell r="BL324"/>
          <cell r="BM324"/>
          <cell r="BN324"/>
          <cell r="BO324"/>
          <cell r="BP324"/>
          <cell r="BQ324"/>
          <cell r="BR324"/>
          <cell r="BS324"/>
          <cell r="BT324"/>
          <cell r="BU324"/>
          <cell r="BV324"/>
          <cell r="BW324"/>
          <cell r="BX324"/>
          <cell r="BY324"/>
          <cell r="BZ324"/>
          <cell r="CA324"/>
          <cell r="CB324"/>
          <cell r="CC324"/>
          <cell r="CD324"/>
          <cell r="CE324"/>
          <cell r="CF324"/>
          <cell r="CG324"/>
          <cell r="CH324"/>
          <cell r="CN324"/>
          <cell r="CO324"/>
          <cell r="CP324"/>
          <cell r="CQ324"/>
          <cell r="CS324"/>
          <cell r="CT324"/>
          <cell r="CU324"/>
          <cell r="CV324"/>
          <cell r="CW324"/>
          <cell r="EE324"/>
          <cell r="EF324"/>
          <cell r="EH324"/>
          <cell r="EI324"/>
          <cell r="EJ324"/>
          <cell r="EK324"/>
          <cell r="EL324"/>
          <cell r="EM324"/>
        </row>
        <row r="325">
          <cell r="A325"/>
          <cell r="B325"/>
          <cell r="C325"/>
          <cell r="D325"/>
          <cell r="E325"/>
          <cell r="F325"/>
          <cell r="G325"/>
          <cell r="H325"/>
          <cell r="I325"/>
          <cell r="J325"/>
          <cell r="K325"/>
          <cell r="L325"/>
          <cell r="M325"/>
          <cell r="N325"/>
          <cell r="O325"/>
          <cell r="P325"/>
          <cell r="Q325"/>
          <cell r="R325"/>
          <cell r="S325"/>
          <cell r="T325"/>
          <cell r="U325"/>
          <cell r="V325"/>
          <cell r="W325"/>
          <cell r="X325"/>
          <cell r="Y325"/>
          <cell r="Z325"/>
          <cell r="AA325"/>
          <cell r="AB325"/>
          <cell r="AC325"/>
          <cell r="AD325"/>
          <cell r="AE325"/>
          <cell r="AF325"/>
          <cell r="AG325"/>
          <cell r="AH325"/>
          <cell r="AI325"/>
          <cell r="AJ325"/>
          <cell r="AK325"/>
          <cell r="AL325"/>
          <cell r="AM325"/>
          <cell r="AN325"/>
          <cell r="AO325"/>
          <cell r="AP325"/>
          <cell r="AQ325"/>
          <cell r="AR325"/>
          <cell r="AS325"/>
          <cell r="AT325"/>
          <cell r="AV325"/>
          <cell r="AW325"/>
          <cell r="AX325"/>
          <cell r="BA325"/>
          <cell r="BB325"/>
          <cell r="BC325"/>
          <cell r="BD325"/>
          <cell r="BE325"/>
          <cell r="BF325"/>
          <cell r="BG325"/>
          <cell r="BH325"/>
          <cell r="BI325"/>
          <cell r="BJ325"/>
          <cell r="BK325"/>
          <cell r="BL325"/>
          <cell r="BM325"/>
          <cell r="BN325"/>
          <cell r="BO325"/>
          <cell r="BP325"/>
          <cell r="BQ325"/>
          <cell r="BR325"/>
          <cell r="BS325"/>
          <cell r="BT325"/>
          <cell r="BU325"/>
          <cell r="BV325"/>
          <cell r="BW325"/>
          <cell r="BX325"/>
          <cell r="BY325"/>
          <cell r="BZ325"/>
          <cell r="CA325"/>
          <cell r="CB325"/>
          <cell r="CC325"/>
          <cell r="CD325"/>
          <cell r="CE325"/>
          <cell r="CF325"/>
          <cell r="CG325"/>
          <cell r="CH325"/>
          <cell r="CN325"/>
          <cell r="CO325"/>
          <cell r="CP325"/>
          <cell r="CQ325"/>
          <cell r="CS325"/>
          <cell r="CT325"/>
          <cell r="CU325"/>
          <cell r="CV325"/>
          <cell r="CW325"/>
          <cell r="EE325"/>
          <cell r="EF325"/>
          <cell r="EH325"/>
          <cell r="EI325"/>
          <cell r="EJ325"/>
          <cell r="EK325"/>
          <cell r="EL325"/>
          <cell r="EM325"/>
        </row>
        <row r="326">
          <cell r="A326"/>
          <cell r="B326"/>
          <cell r="C326"/>
          <cell r="D326"/>
          <cell r="E326"/>
          <cell r="F326"/>
          <cell r="G326"/>
          <cell r="H326"/>
          <cell r="I326"/>
          <cell r="J326"/>
          <cell r="K326"/>
          <cell r="L326"/>
          <cell r="M326"/>
          <cell r="N326"/>
          <cell r="O326"/>
          <cell r="P326"/>
          <cell r="Q326"/>
          <cell r="R326"/>
          <cell r="S326"/>
          <cell r="T326"/>
          <cell r="U326"/>
          <cell r="V326"/>
          <cell r="W326"/>
          <cell r="X326"/>
          <cell r="Y326"/>
          <cell r="Z326"/>
          <cell r="AA326"/>
          <cell r="AB326"/>
          <cell r="AC326"/>
          <cell r="AD326"/>
          <cell r="AE326"/>
          <cell r="AF326"/>
          <cell r="AG326"/>
          <cell r="AH326"/>
          <cell r="AI326"/>
          <cell r="AJ326"/>
          <cell r="AK326"/>
          <cell r="AL326"/>
          <cell r="AM326"/>
          <cell r="AN326"/>
          <cell r="AO326"/>
          <cell r="AP326"/>
          <cell r="AQ326"/>
          <cell r="AR326"/>
          <cell r="AS326"/>
          <cell r="AT326"/>
          <cell r="AV326"/>
          <cell r="AW326"/>
          <cell r="AX326"/>
          <cell r="BA326"/>
          <cell r="BB326"/>
          <cell r="BC326"/>
          <cell r="BD326"/>
          <cell r="BE326"/>
          <cell r="BF326"/>
          <cell r="BG326"/>
          <cell r="BH326"/>
          <cell r="BI326"/>
          <cell r="BJ326"/>
          <cell r="BK326"/>
          <cell r="BL326"/>
          <cell r="BM326"/>
          <cell r="BN326"/>
          <cell r="BO326"/>
          <cell r="BP326"/>
          <cell r="BQ326"/>
          <cell r="BR326"/>
          <cell r="BS326"/>
          <cell r="BT326"/>
          <cell r="BU326"/>
          <cell r="BV326"/>
          <cell r="BW326"/>
          <cell r="BX326"/>
          <cell r="BY326"/>
          <cell r="BZ326"/>
          <cell r="CA326"/>
          <cell r="CB326"/>
          <cell r="CC326"/>
          <cell r="CD326"/>
          <cell r="CE326"/>
          <cell r="CF326"/>
          <cell r="CG326"/>
          <cell r="CH326"/>
          <cell r="CN326"/>
          <cell r="CO326"/>
          <cell r="CP326"/>
          <cell r="CQ326"/>
          <cell r="CS326"/>
          <cell r="CT326"/>
          <cell r="CU326"/>
          <cell r="CV326"/>
          <cell r="CW326"/>
          <cell r="EE326"/>
          <cell r="EF326"/>
          <cell r="EH326"/>
          <cell r="EI326"/>
          <cell r="EJ326"/>
          <cell r="EK326"/>
          <cell r="EL326"/>
          <cell r="EM326"/>
        </row>
        <row r="327">
          <cell r="A327"/>
          <cell r="B327"/>
          <cell r="C327"/>
          <cell r="D327"/>
          <cell r="E327"/>
          <cell r="F327"/>
          <cell r="G327"/>
          <cell r="H327"/>
          <cell r="I327"/>
          <cell r="J327"/>
          <cell r="K327"/>
          <cell r="L327"/>
          <cell r="M327"/>
          <cell r="N327"/>
          <cell r="O327"/>
          <cell r="P327"/>
          <cell r="Q327"/>
          <cell r="R327"/>
          <cell r="S327"/>
          <cell r="T327"/>
          <cell r="U327"/>
          <cell r="V327"/>
          <cell r="W327"/>
          <cell r="X327"/>
          <cell r="Y327"/>
          <cell r="Z327"/>
          <cell r="AA327"/>
          <cell r="AB327"/>
          <cell r="AC327"/>
          <cell r="AD327"/>
          <cell r="AE327"/>
          <cell r="AF327"/>
          <cell r="AG327"/>
          <cell r="AH327"/>
          <cell r="AI327"/>
          <cell r="AJ327"/>
          <cell r="AK327"/>
          <cell r="AL327"/>
          <cell r="AM327"/>
          <cell r="AN327"/>
          <cell r="AO327"/>
          <cell r="AP327"/>
          <cell r="AQ327"/>
          <cell r="AR327"/>
          <cell r="AS327"/>
          <cell r="AT327"/>
          <cell r="AV327"/>
          <cell r="AW327"/>
          <cell r="AX327"/>
          <cell r="BA327"/>
          <cell r="BB327"/>
          <cell r="BC327"/>
          <cell r="BD327"/>
          <cell r="BE327"/>
          <cell r="BF327"/>
          <cell r="BG327"/>
          <cell r="BH327"/>
          <cell r="BI327"/>
          <cell r="BJ327"/>
          <cell r="BK327"/>
          <cell r="BL327"/>
          <cell r="BM327"/>
          <cell r="BN327"/>
          <cell r="BO327"/>
          <cell r="BP327"/>
          <cell r="BQ327"/>
          <cell r="BR327"/>
          <cell r="BS327"/>
          <cell r="BT327"/>
          <cell r="BU327"/>
          <cell r="BV327"/>
          <cell r="BW327"/>
          <cell r="BX327"/>
          <cell r="BY327"/>
          <cell r="BZ327"/>
          <cell r="CA327"/>
          <cell r="CB327"/>
          <cell r="CC327"/>
          <cell r="CD327"/>
          <cell r="CE327"/>
          <cell r="CF327"/>
          <cell r="CG327"/>
          <cell r="CH327"/>
          <cell r="CN327"/>
          <cell r="CO327"/>
          <cell r="CP327"/>
          <cell r="CQ327"/>
          <cell r="CS327"/>
          <cell r="CT327"/>
          <cell r="CU327"/>
          <cell r="CV327"/>
          <cell r="CW327"/>
          <cell r="EE327"/>
          <cell r="EF327"/>
          <cell r="EH327"/>
          <cell r="EI327"/>
          <cell r="EJ327"/>
          <cell r="EK327"/>
          <cell r="EL327"/>
          <cell r="EM327"/>
        </row>
        <row r="328">
          <cell r="A328"/>
          <cell r="B328"/>
          <cell r="C328"/>
          <cell r="D328"/>
          <cell r="E328"/>
          <cell r="F328"/>
          <cell r="G328"/>
          <cell r="H328"/>
          <cell r="I328"/>
          <cell r="J328"/>
          <cell r="K328"/>
          <cell r="L328"/>
          <cell r="M328"/>
          <cell r="N328"/>
          <cell r="O328"/>
          <cell r="P328"/>
          <cell r="Q328"/>
          <cell r="R328"/>
          <cell r="S328"/>
          <cell r="T328"/>
          <cell r="U328"/>
          <cell r="V328"/>
          <cell r="W328"/>
          <cell r="X328"/>
          <cell r="Y328"/>
          <cell r="Z328"/>
          <cell r="AA328"/>
          <cell r="AB328"/>
          <cell r="AC328"/>
          <cell r="AD328"/>
          <cell r="AE328"/>
          <cell r="AF328"/>
          <cell r="AG328"/>
          <cell r="AH328"/>
          <cell r="AI328"/>
          <cell r="AJ328"/>
          <cell r="AK328"/>
          <cell r="AL328"/>
          <cell r="AM328"/>
          <cell r="AN328"/>
          <cell r="AO328"/>
          <cell r="AP328"/>
          <cell r="AQ328"/>
          <cell r="AR328"/>
          <cell r="AS328"/>
          <cell r="AT328"/>
          <cell r="AV328"/>
          <cell r="AW328"/>
          <cell r="AX328"/>
          <cell r="BA328"/>
          <cell r="BB328"/>
          <cell r="BC328"/>
          <cell r="BD328"/>
          <cell r="BE328"/>
          <cell r="BF328"/>
          <cell r="BG328"/>
          <cell r="BH328"/>
          <cell r="BI328"/>
          <cell r="BJ328"/>
          <cell r="BK328"/>
          <cell r="BL328"/>
          <cell r="BM328"/>
          <cell r="BN328"/>
          <cell r="BO328"/>
          <cell r="BP328"/>
          <cell r="BQ328"/>
          <cell r="BR328"/>
          <cell r="BS328"/>
          <cell r="BT328"/>
          <cell r="BU328"/>
          <cell r="BV328"/>
          <cell r="BW328"/>
          <cell r="BX328"/>
          <cell r="BY328"/>
          <cell r="BZ328"/>
          <cell r="CA328"/>
          <cell r="CB328"/>
          <cell r="CC328"/>
          <cell r="CD328"/>
          <cell r="CE328"/>
          <cell r="CF328"/>
          <cell r="CG328"/>
          <cell r="CH328"/>
          <cell r="CN328"/>
          <cell r="CO328"/>
          <cell r="CP328"/>
          <cell r="CQ328"/>
          <cell r="CS328"/>
          <cell r="CT328"/>
          <cell r="CU328"/>
          <cell r="CV328"/>
          <cell r="CW328"/>
          <cell r="EE328"/>
          <cell r="EF328"/>
          <cell r="EH328"/>
          <cell r="EI328"/>
          <cell r="EJ328"/>
          <cell r="EK328"/>
          <cell r="EL328"/>
          <cell r="EM328"/>
        </row>
        <row r="329">
          <cell r="A329"/>
          <cell r="B329"/>
          <cell r="C329"/>
          <cell r="D329"/>
          <cell r="E329"/>
          <cell r="F329"/>
          <cell r="G329"/>
          <cell r="H329"/>
          <cell r="I329"/>
          <cell r="J329"/>
          <cell r="K329"/>
          <cell r="L329"/>
          <cell r="M329"/>
          <cell r="N329"/>
          <cell r="O329"/>
          <cell r="P329"/>
          <cell r="Q329"/>
          <cell r="R329"/>
          <cell r="S329"/>
          <cell r="T329"/>
          <cell r="U329"/>
          <cell r="V329"/>
          <cell r="W329"/>
          <cell r="X329"/>
          <cell r="Y329"/>
          <cell r="Z329"/>
          <cell r="AA329"/>
          <cell r="AB329"/>
          <cell r="AC329"/>
          <cell r="AD329"/>
          <cell r="AE329"/>
          <cell r="AF329"/>
          <cell r="AG329"/>
          <cell r="AH329"/>
          <cell r="AI329"/>
          <cell r="AJ329"/>
          <cell r="AK329"/>
          <cell r="AL329"/>
          <cell r="AM329"/>
          <cell r="AN329"/>
          <cell r="AO329"/>
          <cell r="AP329"/>
          <cell r="AQ329"/>
          <cell r="AR329"/>
          <cell r="AS329"/>
          <cell r="AT329"/>
          <cell r="AV329"/>
          <cell r="AW329"/>
          <cell r="AX329"/>
          <cell r="BA329"/>
          <cell r="BB329"/>
          <cell r="BC329"/>
          <cell r="BD329"/>
          <cell r="BE329"/>
          <cell r="BF329"/>
          <cell r="BG329"/>
          <cell r="BH329"/>
          <cell r="BI329"/>
          <cell r="BJ329"/>
          <cell r="BK329"/>
          <cell r="BL329"/>
          <cell r="BM329"/>
          <cell r="BN329"/>
          <cell r="BO329"/>
          <cell r="BP329"/>
          <cell r="BQ329"/>
          <cell r="BR329"/>
          <cell r="BS329"/>
          <cell r="BT329"/>
          <cell r="BU329"/>
          <cell r="BV329"/>
          <cell r="BW329"/>
          <cell r="BX329"/>
          <cell r="BY329"/>
          <cell r="BZ329"/>
          <cell r="CA329"/>
          <cell r="CB329"/>
          <cell r="CC329"/>
          <cell r="CD329"/>
          <cell r="CE329"/>
          <cell r="CF329"/>
          <cell r="CG329"/>
          <cell r="CH329"/>
          <cell r="CN329"/>
          <cell r="CO329"/>
          <cell r="CP329"/>
          <cell r="CQ329"/>
          <cell r="CS329"/>
          <cell r="CT329"/>
          <cell r="CU329"/>
          <cell r="CV329"/>
          <cell r="CW329"/>
          <cell r="EE329"/>
          <cell r="EF329"/>
          <cell r="EH329"/>
          <cell r="EI329"/>
          <cell r="EJ329"/>
          <cell r="EK329"/>
          <cell r="EL329"/>
          <cell r="EM329"/>
        </row>
        <row r="330">
          <cell r="A330"/>
          <cell r="B330"/>
          <cell r="C330"/>
          <cell r="D330"/>
          <cell r="E330"/>
          <cell r="F330"/>
          <cell r="G330"/>
          <cell r="H330"/>
          <cell r="I330"/>
          <cell r="J330"/>
          <cell r="K330"/>
          <cell r="L330"/>
          <cell r="M330"/>
          <cell r="N330"/>
          <cell r="O330"/>
          <cell r="P330"/>
          <cell r="Q330"/>
          <cell r="R330"/>
          <cell r="S330"/>
          <cell r="T330"/>
          <cell r="U330"/>
          <cell r="V330"/>
          <cell r="W330"/>
          <cell r="X330"/>
          <cell r="Y330"/>
          <cell r="Z330"/>
          <cell r="AA330"/>
          <cell r="AB330"/>
          <cell r="AC330"/>
          <cell r="AD330"/>
          <cell r="AE330"/>
          <cell r="AF330"/>
          <cell r="AG330"/>
          <cell r="AH330"/>
          <cell r="AI330"/>
          <cell r="AJ330"/>
          <cell r="AK330"/>
          <cell r="AL330"/>
          <cell r="AM330"/>
          <cell r="AN330"/>
          <cell r="AO330"/>
          <cell r="AP330"/>
          <cell r="AQ330"/>
          <cell r="AR330"/>
          <cell r="AS330"/>
          <cell r="AT330"/>
          <cell r="AV330"/>
          <cell r="AW330"/>
          <cell r="AX330"/>
          <cell r="BA330"/>
          <cell r="BB330"/>
          <cell r="BC330"/>
          <cell r="BD330"/>
          <cell r="BE330"/>
          <cell r="BF330"/>
          <cell r="BG330"/>
          <cell r="BH330"/>
          <cell r="BI330"/>
          <cell r="BJ330"/>
          <cell r="BK330"/>
          <cell r="BL330"/>
          <cell r="BM330"/>
          <cell r="BN330"/>
          <cell r="BO330"/>
          <cell r="BP330"/>
          <cell r="BQ330"/>
          <cell r="BR330"/>
          <cell r="BS330"/>
          <cell r="BT330"/>
          <cell r="BU330"/>
          <cell r="BV330"/>
          <cell r="BW330"/>
          <cell r="BX330"/>
          <cell r="BY330"/>
          <cell r="BZ330"/>
          <cell r="CA330"/>
          <cell r="CB330"/>
          <cell r="CC330"/>
          <cell r="CD330"/>
          <cell r="CE330"/>
          <cell r="CF330"/>
          <cell r="CG330"/>
          <cell r="CH330"/>
          <cell r="CN330"/>
          <cell r="CO330"/>
          <cell r="CP330"/>
          <cell r="CQ330"/>
          <cell r="CS330"/>
          <cell r="CT330"/>
          <cell r="CU330"/>
          <cell r="CV330"/>
          <cell r="CW330"/>
          <cell r="EE330"/>
          <cell r="EF330"/>
          <cell r="EH330"/>
          <cell r="EI330"/>
          <cell r="EJ330"/>
          <cell r="EK330"/>
          <cell r="EL330"/>
          <cell r="EM330"/>
        </row>
        <row r="331">
          <cell r="A331"/>
          <cell r="B331"/>
          <cell r="C331"/>
          <cell r="D331"/>
          <cell r="E331"/>
          <cell r="F331"/>
          <cell r="G331"/>
          <cell r="H331"/>
          <cell r="I331"/>
          <cell r="J331"/>
          <cell r="K331"/>
          <cell r="L331"/>
          <cell r="M331"/>
          <cell r="N331"/>
          <cell r="O331"/>
          <cell r="P331"/>
          <cell r="Q331"/>
          <cell r="R331"/>
          <cell r="S331"/>
          <cell r="T331"/>
          <cell r="U331"/>
          <cell r="V331"/>
          <cell r="W331"/>
          <cell r="X331"/>
          <cell r="Y331"/>
          <cell r="Z331"/>
          <cell r="AA331"/>
          <cell r="AB331"/>
          <cell r="AC331"/>
          <cell r="AD331"/>
          <cell r="AE331"/>
          <cell r="AF331"/>
          <cell r="AG331"/>
          <cell r="AH331"/>
          <cell r="AI331"/>
          <cell r="AJ331"/>
          <cell r="AK331"/>
          <cell r="AL331"/>
          <cell r="AM331"/>
          <cell r="AN331"/>
          <cell r="AO331"/>
          <cell r="AP331"/>
          <cell r="AQ331"/>
          <cell r="AR331"/>
          <cell r="AS331"/>
          <cell r="AT331"/>
          <cell r="AV331"/>
          <cell r="AW331"/>
          <cell r="AX331"/>
          <cell r="BA331"/>
          <cell r="BB331"/>
          <cell r="BC331"/>
          <cell r="BD331"/>
          <cell r="BE331"/>
          <cell r="BF331"/>
          <cell r="BG331"/>
          <cell r="BH331"/>
          <cell r="BI331"/>
          <cell r="BJ331"/>
          <cell r="BK331"/>
          <cell r="BL331"/>
          <cell r="BM331"/>
          <cell r="BN331"/>
          <cell r="BO331"/>
          <cell r="BP331"/>
          <cell r="BQ331"/>
          <cell r="BR331"/>
          <cell r="BS331"/>
          <cell r="BT331"/>
          <cell r="BU331"/>
          <cell r="BV331"/>
          <cell r="BW331"/>
          <cell r="BX331"/>
          <cell r="BY331"/>
          <cell r="BZ331"/>
          <cell r="CA331"/>
          <cell r="CB331"/>
          <cell r="CC331"/>
          <cell r="CD331"/>
          <cell r="CE331"/>
          <cell r="CF331"/>
          <cell r="CG331"/>
          <cell r="CH331"/>
          <cell r="CN331"/>
          <cell r="CO331"/>
          <cell r="CP331"/>
          <cell r="CQ331"/>
          <cell r="CS331"/>
          <cell r="CT331"/>
          <cell r="CU331"/>
          <cell r="CV331"/>
          <cell r="CW331"/>
          <cell r="EE331"/>
          <cell r="EF331"/>
          <cell r="EH331"/>
          <cell r="EI331"/>
          <cell r="EJ331"/>
          <cell r="EK331"/>
          <cell r="EL331"/>
          <cell r="EM331"/>
        </row>
        <row r="332">
          <cell r="A332"/>
          <cell r="B332"/>
          <cell r="C332"/>
          <cell r="D332"/>
          <cell r="E332"/>
          <cell r="F332"/>
          <cell r="G332"/>
          <cell r="H332"/>
          <cell r="I332"/>
          <cell r="J332"/>
          <cell r="K332"/>
          <cell r="L332"/>
          <cell r="M332"/>
          <cell r="N332"/>
          <cell r="O332"/>
          <cell r="P332"/>
          <cell r="Q332"/>
          <cell r="R332"/>
          <cell r="S332"/>
          <cell r="T332"/>
          <cell r="U332"/>
          <cell r="V332"/>
          <cell r="W332"/>
          <cell r="X332"/>
          <cell r="Y332"/>
          <cell r="Z332"/>
          <cell r="AA332"/>
          <cell r="AB332"/>
          <cell r="AC332"/>
          <cell r="AD332"/>
          <cell r="AE332"/>
          <cell r="AF332"/>
          <cell r="AG332"/>
          <cell r="AH332"/>
          <cell r="AI332"/>
          <cell r="AJ332"/>
          <cell r="AK332"/>
          <cell r="AL332"/>
          <cell r="AM332"/>
          <cell r="AN332"/>
          <cell r="AO332"/>
          <cell r="AP332"/>
          <cell r="AQ332"/>
          <cell r="AR332"/>
          <cell r="AS332"/>
          <cell r="AT332"/>
          <cell r="AV332"/>
          <cell r="AW332"/>
          <cell r="AX332"/>
          <cell r="BA332"/>
          <cell r="BB332"/>
          <cell r="BC332"/>
          <cell r="BD332"/>
          <cell r="BE332"/>
          <cell r="BF332"/>
          <cell r="BG332"/>
          <cell r="BH332"/>
          <cell r="BI332"/>
          <cell r="BJ332"/>
          <cell r="BK332"/>
          <cell r="BL332"/>
          <cell r="BM332"/>
          <cell r="BN332"/>
          <cell r="BO332"/>
          <cell r="BP332"/>
          <cell r="BQ332"/>
          <cell r="BR332"/>
          <cell r="BS332"/>
          <cell r="BT332"/>
          <cell r="BU332"/>
          <cell r="BV332"/>
          <cell r="BW332"/>
          <cell r="BX332"/>
          <cell r="BY332"/>
          <cell r="BZ332"/>
          <cell r="CA332"/>
          <cell r="CB332"/>
          <cell r="CC332"/>
          <cell r="CD332"/>
          <cell r="CE332"/>
          <cell r="CF332"/>
          <cell r="CG332"/>
          <cell r="CH332"/>
          <cell r="CN332"/>
          <cell r="CO332"/>
          <cell r="CP332"/>
          <cell r="CQ332"/>
          <cell r="CS332"/>
          <cell r="CT332"/>
          <cell r="CU332"/>
          <cell r="CV332"/>
          <cell r="CW332"/>
          <cell r="EE332"/>
          <cell r="EF332"/>
          <cell r="EH332"/>
          <cell r="EI332"/>
          <cell r="EJ332"/>
          <cell r="EK332"/>
          <cell r="EL332"/>
          <cell r="EM332"/>
        </row>
        <row r="333">
          <cell r="A333"/>
          <cell r="B333"/>
          <cell r="C333"/>
          <cell r="D333"/>
          <cell r="E333"/>
          <cell r="F333"/>
          <cell r="G333"/>
          <cell r="H333"/>
          <cell r="I333"/>
          <cell r="J333"/>
          <cell r="K333"/>
          <cell r="L333"/>
          <cell r="M333"/>
          <cell r="N333"/>
          <cell r="O333"/>
          <cell r="P333"/>
          <cell r="Q333"/>
          <cell r="R333"/>
          <cell r="S333"/>
          <cell r="T333"/>
          <cell r="U333"/>
          <cell r="V333"/>
          <cell r="W333"/>
          <cell r="X333"/>
          <cell r="Y333"/>
          <cell r="Z333"/>
          <cell r="AA333"/>
          <cell r="AB333"/>
          <cell r="AC333"/>
          <cell r="AD333"/>
          <cell r="AE333"/>
          <cell r="AF333"/>
          <cell r="AG333"/>
          <cell r="AH333"/>
          <cell r="AI333"/>
          <cell r="AJ333"/>
          <cell r="AK333"/>
          <cell r="AL333"/>
          <cell r="AM333"/>
          <cell r="AN333"/>
          <cell r="AO333"/>
          <cell r="AP333"/>
          <cell r="AQ333"/>
          <cell r="AR333"/>
          <cell r="AS333"/>
          <cell r="AT333"/>
          <cell r="AV333"/>
          <cell r="AW333"/>
          <cell r="AX333"/>
          <cell r="BA333"/>
          <cell r="BB333"/>
          <cell r="BC333"/>
          <cell r="BD333"/>
          <cell r="BE333"/>
          <cell r="BF333"/>
          <cell r="BG333"/>
          <cell r="BH333"/>
          <cell r="BI333"/>
          <cell r="BJ333"/>
          <cell r="BK333"/>
          <cell r="BL333"/>
          <cell r="BM333"/>
          <cell r="BN333"/>
          <cell r="BO333"/>
          <cell r="BP333"/>
          <cell r="BQ333"/>
          <cell r="BR333"/>
          <cell r="BS333"/>
          <cell r="BT333"/>
          <cell r="BU333"/>
          <cell r="BV333"/>
          <cell r="BW333"/>
          <cell r="BX333"/>
          <cell r="BY333"/>
          <cell r="BZ333"/>
          <cell r="CA333"/>
          <cell r="CB333"/>
          <cell r="CC333"/>
          <cell r="CD333"/>
          <cell r="CE333"/>
          <cell r="CF333"/>
          <cell r="CG333"/>
          <cell r="CH333"/>
          <cell r="CN333"/>
          <cell r="CO333"/>
          <cell r="CP333"/>
          <cell r="CQ333"/>
          <cell r="CS333"/>
          <cell r="CT333"/>
          <cell r="CU333"/>
          <cell r="CV333"/>
          <cell r="CW333"/>
          <cell r="EE333"/>
          <cell r="EF333"/>
          <cell r="EH333"/>
          <cell r="EI333"/>
          <cell r="EJ333"/>
          <cell r="EK333"/>
          <cell r="EL333"/>
          <cell r="EM333"/>
        </row>
        <row r="334">
          <cell r="A334"/>
          <cell r="B334"/>
          <cell r="C334"/>
          <cell r="D334"/>
          <cell r="E334"/>
          <cell r="F334"/>
          <cell r="G334"/>
          <cell r="H334"/>
          <cell r="I334"/>
          <cell r="J334"/>
          <cell r="K334"/>
          <cell r="L334"/>
          <cell r="M334"/>
          <cell r="N334"/>
          <cell r="O334"/>
          <cell r="P334"/>
          <cell r="Q334"/>
          <cell r="R334"/>
          <cell r="S334"/>
          <cell r="T334"/>
          <cell r="U334"/>
          <cell r="V334"/>
          <cell r="W334"/>
          <cell r="X334"/>
          <cell r="Y334"/>
          <cell r="Z334"/>
          <cell r="AA334"/>
          <cell r="AB334"/>
          <cell r="AC334"/>
          <cell r="AD334"/>
          <cell r="AE334"/>
          <cell r="AF334"/>
          <cell r="AG334"/>
          <cell r="AH334"/>
          <cell r="AI334"/>
          <cell r="AJ334"/>
          <cell r="AK334"/>
          <cell r="AL334"/>
          <cell r="AM334"/>
          <cell r="AN334"/>
          <cell r="AO334"/>
          <cell r="AP334"/>
          <cell r="AQ334"/>
          <cell r="AR334"/>
          <cell r="AS334"/>
          <cell r="AT334"/>
          <cell r="AV334"/>
          <cell r="AW334"/>
          <cell r="AX334"/>
          <cell r="BA334"/>
          <cell r="BB334"/>
          <cell r="BC334"/>
          <cell r="BD334"/>
          <cell r="BE334"/>
          <cell r="BF334"/>
          <cell r="BG334"/>
          <cell r="BH334"/>
          <cell r="BI334"/>
          <cell r="BJ334"/>
          <cell r="BK334"/>
          <cell r="BL334"/>
          <cell r="BM334"/>
          <cell r="BN334"/>
          <cell r="BO334"/>
          <cell r="BP334"/>
          <cell r="BQ334"/>
          <cell r="BR334"/>
          <cell r="BS334"/>
          <cell r="BT334"/>
          <cell r="BU334"/>
          <cell r="BV334"/>
          <cell r="BW334"/>
          <cell r="BX334"/>
          <cell r="BY334"/>
          <cell r="BZ334"/>
          <cell r="CA334"/>
          <cell r="CB334"/>
          <cell r="CC334"/>
          <cell r="CD334"/>
          <cell r="CE334"/>
          <cell r="CF334"/>
          <cell r="CG334"/>
          <cell r="CH334"/>
          <cell r="CN334"/>
          <cell r="CO334"/>
          <cell r="CP334"/>
          <cell r="CQ334"/>
          <cell r="CS334"/>
          <cell r="CT334"/>
          <cell r="CU334"/>
          <cell r="CV334"/>
          <cell r="CW334"/>
          <cell r="EE334"/>
          <cell r="EF334"/>
          <cell r="EH334"/>
          <cell r="EI334"/>
          <cell r="EJ334"/>
          <cell r="EK334"/>
          <cell r="EL334"/>
          <cell r="EM334"/>
        </row>
        <row r="335">
          <cell r="A335"/>
          <cell r="B335"/>
          <cell r="C335"/>
          <cell r="D335"/>
          <cell r="E335"/>
          <cell r="F335"/>
          <cell r="G335"/>
          <cell r="H335"/>
          <cell r="I335"/>
          <cell r="J335"/>
          <cell r="K335"/>
          <cell r="L335"/>
          <cell r="M335"/>
          <cell r="N335"/>
          <cell r="O335"/>
          <cell r="P335"/>
          <cell r="Q335"/>
          <cell r="R335"/>
          <cell r="S335"/>
          <cell r="T335"/>
          <cell r="U335"/>
          <cell r="V335"/>
          <cell r="W335"/>
          <cell r="X335"/>
          <cell r="Y335"/>
          <cell r="Z335"/>
          <cell r="AA335"/>
          <cell r="AB335"/>
          <cell r="AC335"/>
          <cell r="AD335"/>
          <cell r="AE335"/>
          <cell r="AF335"/>
          <cell r="AG335"/>
          <cell r="AH335"/>
          <cell r="AI335"/>
          <cell r="AJ335"/>
          <cell r="AK335"/>
          <cell r="AL335"/>
          <cell r="AM335"/>
          <cell r="AN335"/>
          <cell r="AO335"/>
          <cell r="AP335"/>
          <cell r="AQ335"/>
          <cell r="AR335"/>
          <cell r="AS335"/>
          <cell r="AT335"/>
          <cell r="AV335"/>
          <cell r="AW335"/>
          <cell r="AX335"/>
          <cell r="BA335"/>
          <cell r="BB335"/>
          <cell r="BC335"/>
          <cell r="BD335"/>
          <cell r="BE335"/>
          <cell r="BF335"/>
          <cell r="BG335"/>
          <cell r="BH335"/>
          <cell r="BI335"/>
          <cell r="BJ335"/>
          <cell r="BK335"/>
          <cell r="BL335"/>
          <cell r="BM335"/>
          <cell r="BN335"/>
          <cell r="BO335"/>
          <cell r="BP335"/>
          <cell r="BQ335"/>
          <cell r="BR335"/>
          <cell r="BS335"/>
          <cell r="BT335"/>
          <cell r="BU335"/>
          <cell r="BV335"/>
          <cell r="BW335"/>
          <cell r="BX335"/>
          <cell r="BY335"/>
          <cell r="BZ335"/>
          <cell r="CA335"/>
          <cell r="CB335"/>
          <cell r="CC335"/>
          <cell r="CD335"/>
          <cell r="CE335"/>
          <cell r="CF335"/>
          <cell r="CG335"/>
          <cell r="CH335"/>
          <cell r="CN335"/>
          <cell r="CO335"/>
          <cell r="CP335"/>
          <cell r="CQ335"/>
          <cell r="CS335"/>
          <cell r="CT335"/>
          <cell r="CU335"/>
          <cell r="CV335"/>
          <cell r="CW335"/>
          <cell r="EE335"/>
          <cell r="EF335"/>
          <cell r="EH335"/>
          <cell r="EI335"/>
          <cell r="EJ335"/>
          <cell r="EK335"/>
          <cell r="EL335"/>
          <cell r="EM335"/>
        </row>
        <row r="336">
          <cell r="A336"/>
          <cell r="B336"/>
          <cell r="C336"/>
          <cell r="D336"/>
          <cell r="E336"/>
          <cell r="F336"/>
          <cell r="G336"/>
          <cell r="H336"/>
          <cell r="I336"/>
          <cell r="J336"/>
          <cell r="K336"/>
          <cell r="L336"/>
          <cell r="M336"/>
          <cell r="N336"/>
          <cell r="O336"/>
          <cell r="P336"/>
          <cell r="Q336"/>
          <cell r="R336"/>
          <cell r="S336"/>
          <cell r="T336"/>
          <cell r="U336"/>
          <cell r="V336"/>
          <cell r="W336"/>
          <cell r="X336"/>
          <cell r="Y336"/>
          <cell r="Z336"/>
          <cell r="AA336"/>
          <cell r="AB336"/>
          <cell r="AC336"/>
          <cell r="AD336"/>
          <cell r="AE336"/>
          <cell r="AF336"/>
          <cell r="AG336"/>
          <cell r="AH336"/>
          <cell r="AI336"/>
          <cell r="AJ336"/>
          <cell r="AK336"/>
          <cell r="AL336"/>
          <cell r="AM336"/>
          <cell r="AN336"/>
          <cell r="AO336"/>
          <cell r="AP336"/>
          <cell r="AQ336"/>
          <cell r="AR336"/>
          <cell r="AS336"/>
          <cell r="AT336"/>
          <cell r="AV336"/>
          <cell r="AW336"/>
          <cell r="AX336"/>
          <cell r="BA336"/>
          <cell r="BB336"/>
          <cell r="BC336"/>
          <cell r="BD336"/>
          <cell r="BE336"/>
          <cell r="BF336"/>
          <cell r="BG336"/>
          <cell r="BH336"/>
          <cell r="BI336"/>
          <cell r="BJ336"/>
          <cell r="BK336"/>
          <cell r="BL336"/>
          <cell r="BM336"/>
          <cell r="BN336"/>
          <cell r="BO336"/>
          <cell r="BP336"/>
          <cell r="BQ336"/>
          <cell r="BR336"/>
          <cell r="BS336"/>
          <cell r="BT336"/>
          <cell r="BU336"/>
          <cell r="BV336"/>
          <cell r="BW336"/>
          <cell r="BX336"/>
          <cell r="BY336"/>
          <cell r="BZ336"/>
          <cell r="CA336"/>
          <cell r="CB336"/>
          <cell r="CC336"/>
          <cell r="CD336"/>
          <cell r="CE336"/>
          <cell r="CF336"/>
          <cell r="CG336"/>
          <cell r="CH336"/>
          <cell r="CN336"/>
          <cell r="CO336"/>
          <cell r="CP336"/>
          <cell r="CQ336"/>
          <cell r="CS336"/>
          <cell r="CT336"/>
          <cell r="CU336"/>
          <cell r="CV336"/>
          <cell r="CW336"/>
          <cell r="EE336"/>
          <cell r="EF336"/>
          <cell r="EH336"/>
          <cell r="EI336"/>
          <cell r="EJ336"/>
          <cell r="EK336"/>
          <cell r="EL336"/>
          <cell r="EM336"/>
        </row>
        <row r="337">
          <cell r="A337"/>
          <cell r="B337"/>
          <cell r="C337"/>
          <cell r="D337"/>
          <cell r="E337"/>
          <cell r="F337"/>
          <cell r="G337"/>
          <cell r="H337"/>
          <cell r="I337"/>
          <cell r="J337"/>
          <cell r="K337"/>
          <cell r="L337"/>
          <cell r="M337"/>
          <cell r="N337"/>
          <cell r="O337"/>
          <cell r="P337"/>
          <cell r="Q337"/>
          <cell r="R337"/>
          <cell r="S337"/>
          <cell r="T337"/>
          <cell r="U337"/>
          <cell r="V337"/>
          <cell r="W337"/>
          <cell r="X337"/>
          <cell r="Y337"/>
          <cell r="Z337"/>
          <cell r="AA337"/>
          <cell r="AB337"/>
          <cell r="AC337"/>
          <cell r="AD337"/>
          <cell r="AE337"/>
          <cell r="AF337"/>
          <cell r="AG337"/>
          <cell r="AH337"/>
          <cell r="AI337"/>
          <cell r="AJ337"/>
          <cell r="AK337"/>
          <cell r="AL337"/>
          <cell r="AM337"/>
          <cell r="AN337"/>
          <cell r="AO337"/>
          <cell r="AP337"/>
          <cell r="AQ337"/>
          <cell r="AR337"/>
          <cell r="AS337"/>
          <cell r="AT337"/>
          <cell r="AV337"/>
          <cell r="AW337"/>
          <cell r="AX337"/>
          <cell r="BA337"/>
          <cell r="BB337"/>
          <cell r="BC337"/>
          <cell r="BD337"/>
          <cell r="BE337"/>
          <cell r="BF337"/>
          <cell r="BG337"/>
          <cell r="BH337"/>
          <cell r="BI337"/>
          <cell r="BJ337"/>
          <cell r="BK337"/>
          <cell r="BL337"/>
          <cell r="BM337"/>
          <cell r="BN337"/>
          <cell r="BO337"/>
          <cell r="BP337"/>
          <cell r="BQ337"/>
          <cell r="BR337"/>
          <cell r="BS337"/>
          <cell r="BT337"/>
          <cell r="BU337"/>
          <cell r="BV337"/>
          <cell r="BW337"/>
          <cell r="BX337"/>
          <cell r="BY337"/>
          <cell r="BZ337"/>
          <cell r="CA337"/>
          <cell r="CB337"/>
          <cell r="CC337"/>
          <cell r="CD337"/>
          <cell r="CE337"/>
          <cell r="CF337"/>
          <cell r="CG337"/>
          <cell r="CH337"/>
          <cell r="CN337"/>
          <cell r="CO337"/>
          <cell r="CP337"/>
          <cell r="CQ337"/>
          <cell r="CS337"/>
          <cell r="CT337"/>
          <cell r="CU337"/>
          <cell r="CV337"/>
          <cell r="CW337"/>
          <cell r="EE337"/>
          <cell r="EF337"/>
          <cell r="EH337"/>
          <cell r="EI337"/>
          <cell r="EJ337"/>
          <cell r="EK337"/>
          <cell r="EL337"/>
          <cell r="EM337"/>
        </row>
        <row r="338">
          <cell r="A338"/>
          <cell r="B338"/>
          <cell r="C338"/>
          <cell r="D338"/>
          <cell r="E338"/>
          <cell r="F338"/>
          <cell r="G338"/>
          <cell r="H338"/>
          <cell r="I338"/>
          <cell r="J338"/>
          <cell r="K338"/>
          <cell r="L338"/>
          <cell r="M338"/>
          <cell r="N338"/>
          <cell r="O338"/>
          <cell r="P338"/>
          <cell r="Q338"/>
          <cell r="R338"/>
          <cell r="S338"/>
          <cell r="T338"/>
          <cell r="U338"/>
          <cell r="V338"/>
          <cell r="W338"/>
          <cell r="X338"/>
          <cell r="Y338"/>
          <cell r="Z338"/>
          <cell r="AA338"/>
          <cell r="AB338"/>
          <cell r="AC338"/>
          <cell r="AD338"/>
          <cell r="AE338"/>
          <cell r="AF338"/>
          <cell r="AG338"/>
          <cell r="AH338"/>
          <cell r="AI338"/>
          <cell r="AJ338"/>
          <cell r="AK338"/>
          <cell r="AL338"/>
          <cell r="AM338"/>
          <cell r="AN338"/>
          <cell r="AO338"/>
          <cell r="AP338"/>
          <cell r="AQ338"/>
          <cell r="AR338"/>
          <cell r="AS338"/>
          <cell r="AT338"/>
          <cell r="AV338"/>
          <cell r="AW338"/>
          <cell r="AX338"/>
          <cell r="BA338"/>
          <cell r="BB338"/>
          <cell r="BC338"/>
          <cell r="BD338"/>
          <cell r="BE338"/>
          <cell r="BF338"/>
          <cell r="BG338"/>
          <cell r="BH338"/>
          <cell r="BI338"/>
          <cell r="BJ338"/>
          <cell r="BK338"/>
          <cell r="BL338"/>
          <cell r="BM338"/>
          <cell r="BN338"/>
          <cell r="BO338"/>
          <cell r="BP338"/>
          <cell r="BQ338"/>
          <cell r="BR338"/>
          <cell r="BS338"/>
          <cell r="BT338"/>
          <cell r="BU338"/>
          <cell r="BV338"/>
          <cell r="BW338"/>
          <cell r="BX338"/>
          <cell r="BY338"/>
          <cell r="BZ338"/>
          <cell r="CA338"/>
          <cell r="CB338"/>
          <cell r="CC338"/>
          <cell r="CD338"/>
          <cell r="CE338"/>
          <cell r="CF338"/>
          <cell r="CG338"/>
          <cell r="CH338"/>
          <cell r="CN338"/>
          <cell r="CO338"/>
          <cell r="CP338"/>
          <cell r="CQ338"/>
          <cell r="CS338"/>
          <cell r="CT338"/>
          <cell r="CU338"/>
          <cell r="CV338"/>
          <cell r="CW338"/>
          <cell r="EE338"/>
          <cell r="EF338"/>
          <cell r="EH338"/>
          <cell r="EI338"/>
          <cell r="EJ338"/>
          <cell r="EK338"/>
          <cell r="EL338"/>
          <cell r="EM338"/>
        </row>
        <row r="339">
          <cell r="A339"/>
          <cell r="B339"/>
          <cell r="C339"/>
          <cell r="D339"/>
          <cell r="E339"/>
          <cell r="F339"/>
          <cell r="G339"/>
          <cell r="H339"/>
          <cell r="I339"/>
          <cell r="J339"/>
          <cell r="K339"/>
          <cell r="L339"/>
          <cell r="M339"/>
          <cell r="N339"/>
          <cell r="O339"/>
          <cell r="P339"/>
          <cell r="Q339"/>
          <cell r="R339"/>
          <cell r="S339"/>
          <cell r="T339"/>
          <cell r="U339"/>
          <cell r="V339"/>
          <cell r="W339"/>
          <cell r="X339"/>
          <cell r="Y339"/>
          <cell r="Z339"/>
          <cell r="AA339"/>
          <cell r="AB339"/>
          <cell r="AC339"/>
          <cell r="AD339"/>
          <cell r="AE339"/>
          <cell r="AF339"/>
          <cell r="AG339"/>
          <cell r="AH339"/>
          <cell r="AI339"/>
          <cell r="AJ339"/>
          <cell r="AK339"/>
          <cell r="AL339"/>
          <cell r="AM339"/>
          <cell r="AN339"/>
          <cell r="AO339"/>
          <cell r="AP339"/>
          <cell r="AQ339"/>
          <cell r="AR339"/>
          <cell r="AS339"/>
          <cell r="AT339"/>
          <cell r="AV339"/>
          <cell r="AW339"/>
          <cell r="AX339"/>
          <cell r="BA339"/>
          <cell r="BB339"/>
          <cell r="BC339"/>
          <cell r="BD339"/>
          <cell r="BE339"/>
          <cell r="BF339"/>
          <cell r="BG339"/>
          <cell r="BH339"/>
          <cell r="BI339"/>
          <cell r="BJ339"/>
          <cell r="BK339"/>
          <cell r="BL339"/>
          <cell r="BM339"/>
          <cell r="BN339"/>
          <cell r="BO339"/>
          <cell r="BP339"/>
          <cell r="BQ339"/>
          <cell r="BR339"/>
          <cell r="BS339"/>
          <cell r="BT339"/>
          <cell r="BU339"/>
          <cell r="BV339"/>
          <cell r="BW339"/>
          <cell r="BX339"/>
          <cell r="BY339"/>
          <cell r="BZ339"/>
          <cell r="CA339"/>
          <cell r="CB339"/>
          <cell r="CC339"/>
          <cell r="CD339"/>
          <cell r="CE339"/>
          <cell r="CF339"/>
          <cell r="CG339"/>
          <cell r="CH339"/>
          <cell r="CN339"/>
          <cell r="CO339"/>
          <cell r="CP339"/>
          <cell r="CQ339"/>
          <cell r="CS339"/>
          <cell r="CT339"/>
          <cell r="CU339"/>
          <cell r="CV339"/>
          <cell r="CW339"/>
          <cell r="EE339"/>
          <cell r="EF339"/>
          <cell r="EH339"/>
          <cell r="EI339"/>
          <cell r="EJ339"/>
          <cell r="EK339"/>
          <cell r="EL339"/>
          <cell r="EM339"/>
        </row>
        <row r="340">
          <cell r="A340"/>
          <cell r="B340"/>
          <cell r="C340"/>
          <cell r="D340"/>
          <cell r="E340"/>
          <cell r="F340"/>
          <cell r="G340"/>
          <cell r="H340"/>
          <cell r="I340"/>
          <cell r="J340"/>
          <cell r="K340"/>
          <cell r="L340"/>
          <cell r="M340"/>
          <cell r="N340"/>
          <cell r="O340"/>
          <cell r="P340"/>
          <cell r="Q340"/>
          <cell r="R340"/>
          <cell r="S340"/>
          <cell r="T340"/>
          <cell r="U340"/>
          <cell r="V340"/>
          <cell r="W340"/>
          <cell r="X340"/>
          <cell r="Y340"/>
          <cell r="Z340"/>
          <cell r="AA340"/>
          <cell r="AB340"/>
          <cell r="AC340"/>
          <cell r="AD340"/>
          <cell r="AE340"/>
          <cell r="AF340"/>
          <cell r="AG340"/>
          <cell r="AH340"/>
          <cell r="AI340"/>
          <cell r="AJ340"/>
          <cell r="AK340"/>
          <cell r="AL340"/>
          <cell r="AM340"/>
          <cell r="AN340"/>
          <cell r="AO340"/>
          <cell r="AP340"/>
          <cell r="AQ340"/>
          <cell r="AR340"/>
          <cell r="AS340"/>
          <cell r="AT340"/>
          <cell r="AV340"/>
          <cell r="AW340"/>
          <cell r="AX340"/>
          <cell r="BA340"/>
          <cell r="BB340"/>
          <cell r="BC340"/>
          <cell r="BD340"/>
          <cell r="BE340"/>
          <cell r="BF340"/>
          <cell r="BG340"/>
          <cell r="BH340"/>
          <cell r="BI340"/>
          <cell r="BJ340"/>
          <cell r="BK340"/>
          <cell r="BL340"/>
          <cell r="BM340"/>
          <cell r="BN340"/>
          <cell r="BO340"/>
          <cell r="BP340"/>
          <cell r="BQ340"/>
          <cell r="BR340"/>
          <cell r="BS340"/>
          <cell r="BT340"/>
          <cell r="BU340"/>
          <cell r="BV340"/>
          <cell r="BW340"/>
          <cell r="BX340"/>
          <cell r="BY340"/>
          <cell r="BZ340"/>
          <cell r="CA340"/>
          <cell r="CB340"/>
          <cell r="CC340"/>
          <cell r="CD340"/>
          <cell r="CE340"/>
          <cell r="CF340"/>
          <cell r="CG340"/>
          <cell r="CH340"/>
          <cell r="CN340"/>
          <cell r="CO340"/>
          <cell r="CP340"/>
          <cell r="CQ340"/>
          <cell r="CS340"/>
          <cell r="CT340"/>
          <cell r="CU340"/>
          <cell r="CV340"/>
          <cell r="CW340"/>
          <cell r="EE340"/>
          <cell r="EF340"/>
          <cell r="EH340"/>
          <cell r="EI340"/>
          <cell r="EJ340"/>
          <cell r="EK340"/>
          <cell r="EL340"/>
          <cell r="EM340"/>
        </row>
        <row r="341">
          <cell r="A341"/>
          <cell r="B341"/>
          <cell r="C341"/>
          <cell r="D341"/>
          <cell r="E341"/>
          <cell r="F341"/>
          <cell r="G341"/>
          <cell r="H341"/>
          <cell r="I341"/>
          <cell r="J341"/>
          <cell r="K341"/>
          <cell r="L341"/>
          <cell r="M341"/>
          <cell r="N341"/>
          <cell r="O341"/>
          <cell r="P341"/>
          <cell r="Q341"/>
          <cell r="R341"/>
          <cell r="S341"/>
          <cell r="T341"/>
          <cell r="U341"/>
          <cell r="V341"/>
          <cell r="W341"/>
          <cell r="X341"/>
          <cell r="Y341"/>
          <cell r="Z341"/>
          <cell r="AA341"/>
          <cell r="AB341"/>
          <cell r="AC341"/>
          <cell r="AD341"/>
          <cell r="AE341"/>
          <cell r="AF341"/>
          <cell r="AG341"/>
          <cell r="AH341"/>
          <cell r="AI341"/>
          <cell r="AJ341"/>
          <cell r="AK341"/>
          <cell r="AL341"/>
          <cell r="AM341"/>
          <cell r="AN341"/>
          <cell r="AO341"/>
          <cell r="AP341"/>
          <cell r="AQ341"/>
          <cell r="AR341"/>
          <cell r="AS341"/>
          <cell r="AT341"/>
          <cell r="AV341"/>
          <cell r="AW341"/>
          <cell r="AX341"/>
          <cell r="BA341"/>
          <cell r="BB341"/>
          <cell r="BC341"/>
          <cell r="BD341"/>
          <cell r="BE341"/>
          <cell r="BF341"/>
          <cell r="BG341"/>
          <cell r="BH341"/>
          <cell r="BI341"/>
          <cell r="BJ341"/>
          <cell r="BK341"/>
          <cell r="BL341"/>
          <cell r="BM341"/>
          <cell r="BN341"/>
          <cell r="BO341"/>
          <cell r="BP341"/>
          <cell r="BQ341"/>
          <cell r="BR341"/>
          <cell r="BS341"/>
          <cell r="BT341"/>
          <cell r="BU341"/>
          <cell r="BV341"/>
          <cell r="BW341"/>
          <cell r="BX341"/>
          <cell r="BY341"/>
          <cell r="BZ341"/>
          <cell r="CA341"/>
          <cell r="CB341"/>
          <cell r="CC341"/>
          <cell r="CD341"/>
          <cell r="CE341"/>
          <cell r="CF341"/>
          <cell r="CG341"/>
          <cell r="CH341"/>
          <cell r="CN341"/>
          <cell r="CO341"/>
          <cell r="CP341"/>
          <cell r="CQ341"/>
          <cell r="CS341"/>
          <cell r="CT341"/>
          <cell r="CU341"/>
          <cell r="CV341"/>
          <cell r="CW341"/>
          <cell r="EE341"/>
          <cell r="EF341"/>
          <cell r="EH341"/>
          <cell r="EI341"/>
          <cell r="EJ341"/>
          <cell r="EK341"/>
          <cell r="EL341"/>
          <cell r="EM341"/>
        </row>
        <row r="342">
          <cell r="A342"/>
          <cell r="B342"/>
          <cell r="C342"/>
          <cell r="D342"/>
          <cell r="E342"/>
          <cell r="F342"/>
          <cell r="G342"/>
          <cell r="H342"/>
          <cell r="I342"/>
          <cell r="J342"/>
          <cell r="K342"/>
          <cell r="L342"/>
          <cell r="M342"/>
          <cell r="N342"/>
          <cell r="O342"/>
          <cell r="P342"/>
          <cell r="Q342"/>
          <cell r="R342"/>
          <cell r="S342"/>
          <cell r="T342"/>
          <cell r="U342"/>
          <cell r="V342"/>
          <cell r="W342"/>
          <cell r="X342"/>
          <cell r="Y342"/>
          <cell r="Z342"/>
          <cell r="AA342"/>
          <cell r="AB342"/>
          <cell r="AC342"/>
          <cell r="AD342"/>
          <cell r="AE342"/>
          <cell r="AF342"/>
          <cell r="AG342"/>
          <cell r="AH342"/>
          <cell r="AI342"/>
          <cell r="AJ342"/>
          <cell r="AK342"/>
          <cell r="AL342"/>
          <cell r="AM342"/>
          <cell r="AN342"/>
          <cell r="AO342"/>
          <cell r="AP342"/>
          <cell r="AQ342"/>
          <cell r="AR342"/>
          <cell r="AS342"/>
          <cell r="AT342"/>
          <cell r="AV342"/>
          <cell r="AW342"/>
          <cell r="AX342"/>
          <cell r="BA342"/>
          <cell r="BB342"/>
          <cell r="BC342"/>
          <cell r="BD342"/>
          <cell r="BE342"/>
          <cell r="BF342"/>
          <cell r="BG342"/>
          <cell r="BH342"/>
          <cell r="BI342"/>
          <cell r="BJ342"/>
          <cell r="BK342"/>
          <cell r="BL342"/>
          <cell r="BM342"/>
          <cell r="BN342"/>
          <cell r="BO342"/>
          <cell r="BP342"/>
          <cell r="BQ342"/>
          <cell r="BR342"/>
          <cell r="BS342"/>
          <cell r="BT342"/>
          <cell r="BU342"/>
          <cell r="BV342"/>
          <cell r="BW342"/>
          <cell r="BX342"/>
          <cell r="BY342"/>
          <cell r="BZ342"/>
          <cell r="CA342"/>
          <cell r="CB342"/>
          <cell r="CC342"/>
          <cell r="CD342"/>
          <cell r="CE342"/>
          <cell r="CF342"/>
          <cell r="CG342"/>
          <cell r="CH342"/>
          <cell r="CN342"/>
          <cell r="CO342"/>
          <cell r="CP342"/>
          <cell r="CQ342"/>
          <cell r="CS342"/>
          <cell r="CT342"/>
          <cell r="CU342"/>
          <cell r="CV342"/>
          <cell r="CW342"/>
          <cell r="EE342"/>
          <cell r="EF342"/>
          <cell r="EH342"/>
          <cell r="EI342"/>
          <cell r="EJ342"/>
          <cell r="EK342"/>
          <cell r="EL342"/>
          <cell r="EM342"/>
        </row>
        <row r="343">
          <cell r="A343"/>
          <cell r="B343"/>
          <cell r="C343"/>
          <cell r="D343"/>
          <cell r="E343"/>
          <cell r="F343"/>
          <cell r="G343"/>
          <cell r="H343"/>
          <cell r="I343"/>
          <cell r="J343"/>
          <cell r="K343"/>
          <cell r="L343"/>
          <cell r="M343"/>
          <cell r="N343"/>
          <cell r="O343"/>
          <cell r="P343"/>
          <cell r="Q343"/>
          <cell r="R343"/>
          <cell r="S343"/>
          <cell r="T343"/>
          <cell r="U343"/>
          <cell r="V343"/>
          <cell r="W343"/>
          <cell r="X343"/>
          <cell r="Y343"/>
          <cell r="Z343"/>
          <cell r="AA343"/>
          <cell r="AB343"/>
          <cell r="AC343"/>
          <cell r="AD343"/>
          <cell r="AE343"/>
          <cell r="AF343"/>
          <cell r="AG343"/>
          <cell r="AH343"/>
          <cell r="AI343"/>
          <cell r="AJ343"/>
          <cell r="AK343"/>
          <cell r="AL343"/>
          <cell r="AM343"/>
          <cell r="AN343"/>
          <cell r="AO343"/>
          <cell r="AP343"/>
          <cell r="AQ343"/>
          <cell r="AR343"/>
          <cell r="AS343"/>
          <cell r="AT343"/>
          <cell r="AV343"/>
          <cell r="AW343"/>
          <cell r="AX343"/>
          <cell r="BA343"/>
          <cell r="BB343"/>
          <cell r="BC343"/>
          <cell r="BD343"/>
          <cell r="BE343"/>
          <cell r="BF343"/>
          <cell r="BG343"/>
          <cell r="BH343"/>
          <cell r="BI343"/>
          <cell r="BJ343"/>
          <cell r="BK343"/>
          <cell r="BL343"/>
          <cell r="BM343"/>
          <cell r="BN343"/>
          <cell r="BO343"/>
          <cell r="BP343"/>
          <cell r="BQ343"/>
          <cell r="BR343"/>
          <cell r="BS343"/>
          <cell r="BT343"/>
          <cell r="BU343"/>
          <cell r="BV343"/>
          <cell r="BW343"/>
          <cell r="BX343"/>
          <cell r="BY343"/>
          <cell r="BZ343"/>
          <cell r="CA343"/>
          <cell r="CB343"/>
          <cell r="CC343"/>
          <cell r="CD343"/>
          <cell r="CE343"/>
          <cell r="CF343"/>
          <cell r="CG343"/>
          <cell r="CH343"/>
          <cell r="CN343"/>
          <cell r="CO343"/>
          <cell r="CP343"/>
          <cell r="CQ343"/>
          <cell r="CS343"/>
          <cell r="CT343"/>
          <cell r="CU343"/>
          <cell r="CV343"/>
          <cell r="CW343"/>
          <cell r="EE343"/>
          <cell r="EF343"/>
          <cell r="EH343"/>
          <cell r="EI343"/>
          <cell r="EJ343"/>
          <cell r="EK343"/>
          <cell r="EL343"/>
          <cell r="EM343"/>
        </row>
        <row r="344">
          <cell r="A344"/>
          <cell r="B344"/>
          <cell r="C344"/>
          <cell r="D344"/>
          <cell r="E344"/>
          <cell r="F344"/>
          <cell r="G344"/>
          <cell r="H344"/>
          <cell r="I344"/>
          <cell r="J344"/>
          <cell r="K344"/>
          <cell r="L344"/>
          <cell r="M344"/>
          <cell r="N344"/>
          <cell r="O344"/>
          <cell r="P344"/>
          <cell r="Q344"/>
          <cell r="R344"/>
          <cell r="S344"/>
          <cell r="T344"/>
          <cell r="U344"/>
          <cell r="V344"/>
          <cell r="W344"/>
          <cell r="X344"/>
          <cell r="Y344"/>
          <cell r="Z344"/>
          <cell r="AA344"/>
          <cell r="AB344"/>
          <cell r="AC344"/>
          <cell r="AD344"/>
          <cell r="AE344"/>
          <cell r="AF344"/>
          <cell r="AG344"/>
          <cell r="AH344"/>
          <cell r="AI344"/>
          <cell r="AJ344"/>
          <cell r="AK344"/>
          <cell r="AL344"/>
          <cell r="AM344"/>
          <cell r="AN344"/>
          <cell r="AO344"/>
          <cell r="AP344"/>
          <cell r="AQ344"/>
          <cell r="AR344"/>
          <cell r="AS344"/>
          <cell r="AT344"/>
          <cell r="AV344"/>
          <cell r="AW344"/>
          <cell r="AX344"/>
          <cell r="BA344"/>
          <cell r="BB344"/>
          <cell r="BC344"/>
          <cell r="BD344"/>
          <cell r="BE344"/>
          <cell r="BF344"/>
          <cell r="BG344"/>
          <cell r="BH344"/>
          <cell r="BI344"/>
          <cell r="BJ344"/>
          <cell r="BK344"/>
          <cell r="BL344"/>
          <cell r="BM344"/>
          <cell r="BN344"/>
          <cell r="BO344"/>
          <cell r="BP344"/>
          <cell r="BQ344"/>
          <cell r="BR344"/>
          <cell r="BS344"/>
          <cell r="BT344"/>
          <cell r="BU344"/>
          <cell r="BV344"/>
          <cell r="BW344"/>
          <cell r="BX344"/>
          <cell r="BY344"/>
          <cell r="BZ344"/>
          <cell r="CA344"/>
          <cell r="CB344"/>
          <cell r="CC344"/>
          <cell r="CD344"/>
          <cell r="CE344"/>
          <cell r="CF344"/>
          <cell r="CG344"/>
          <cell r="CH344"/>
          <cell r="CN344"/>
          <cell r="CO344"/>
          <cell r="CP344"/>
          <cell r="CQ344"/>
          <cell r="CS344"/>
          <cell r="CT344"/>
          <cell r="CU344"/>
          <cell r="CV344"/>
          <cell r="CW344"/>
          <cell r="EE344"/>
          <cell r="EF344"/>
          <cell r="EH344"/>
          <cell r="EI344"/>
          <cell r="EJ344"/>
          <cell r="EK344"/>
          <cell r="EL344"/>
          <cell r="EM344"/>
        </row>
        <row r="345">
          <cell r="A345"/>
          <cell r="B345"/>
          <cell r="C345"/>
          <cell r="D345"/>
          <cell r="E345"/>
          <cell r="F345"/>
          <cell r="G345"/>
          <cell r="H345"/>
          <cell r="I345"/>
          <cell r="J345"/>
          <cell r="K345"/>
          <cell r="L345"/>
          <cell r="M345"/>
          <cell r="N345"/>
          <cell r="O345"/>
          <cell r="P345"/>
          <cell r="Q345"/>
          <cell r="R345"/>
          <cell r="S345"/>
          <cell r="T345"/>
          <cell r="U345"/>
          <cell r="V345"/>
          <cell r="W345"/>
          <cell r="X345"/>
          <cell r="Y345"/>
          <cell r="Z345"/>
          <cell r="AA345"/>
          <cell r="AB345"/>
          <cell r="AC345"/>
          <cell r="AD345"/>
          <cell r="AE345"/>
          <cell r="AF345"/>
          <cell r="AG345"/>
          <cell r="AH345"/>
          <cell r="AI345"/>
          <cell r="AJ345"/>
          <cell r="AK345"/>
          <cell r="AL345"/>
          <cell r="AM345"/>
          <cell r="AN345"/>
          <cell r="AO345"/>
          <cell r="AP345"/>
          <cell r="AQ345"/>
          <cell r="AR345"/>
          <cell r="AS345"/>
          <cell r="AT345"/>
          <cell r="AV345"/>
          <cell r="AW345"/>
          <cell r="AX345"/>
          <cell r="BA345"/>
          <cell r="BB345"/>
          <cell r="BC345"/>
          <cell r="BD345"/>
          <cell r="BE345"/>
          <cell r="BF345"/>
          <cell r="BG345"/>
          <cell r="BH345"/>
          <cell r="BI345"/>
          <cell r="BJ345"/>
          <cell r="BK345"/>
          <cell r="BL345"/>
          <cell r="BM345"/>
          <cell r="BN345"/>
          <cell r="BO345"/>
          <cell r="BP345"/>
          <cell r="BQ345"/>
          <cell r="BR345"/>
          <cell r="BS345"/>
          <cell r="BT345"/>
          <cell r="BU345"/>
          <cell r="BV345"/>
          <cell r="BW345"/>
          <cell r="BX345"/>
          <cell r="BY345"/>
          <cell r="BZ345"/>
          <cell r="CA345"/>
          <cell r="CB345"/>
          <cell r="CC345"/>
          <cell r="CD345"/>
          <cell r="CE345"/>
          <cell r="CF345"/>
          <cell r="CG345"/>
          <cell r="CH345"/>
          <cell r="CN345"/>
          <cell r="CO345"/>
          <cell r="CP345"/>
          <cell r="CQ345"/>
          <cell r="CS345"/>
          <cell r="CT345"/>
          <cell r="CU345"/>
          <cell r="CV345"/>
          <cell r="CW345"/>
          <cell r="EE345"/>
          <cell r="EF345"/>
          <cell r="EH345"/>
          <cell r="EI345"/>
          <cell r="EJ345"/>
          <cell r="EK345"/>
          <cell r="EL345"/>
          <cell r="EM345"/>
        </row>
        <row r="346">
          <cell r="A346"/>
          <cell r="B346"/>
          <cell r="C346"/>
          <cell r="D346"/>
          <cell r="E346"/>
          <cell r="F346"/>
          <cell r="G346"/>
          <cell r="H346"/>
          <cell r="I346"/>
          <cell r="J346"/>
          <cell r="K346"/>
          <cell r="L346"/>
          <cell r="M346"/>
          <cell r="N346"/>
          <cell r="O346"/>
          <cell r="P346"/>
          <cell r="Q346"/>
          <cell r="R346"/>
          <cell r="S346"/>
          <cell r="T346"/>
          <cell r="U346"/>
          <cell r="V346"/>
          <cell r="W346"/>
          <cell r="X346"/>
          <cell r="Y346"/>
          <cell r="Z346"/>
          <cell r="AA346"/>
          <cell r="AB346"/>
          <cell r="AC346"/>
          <cell r="AD346"/>
          <cell r="AE346"/>
          <cell r="AF346"/>
          <cell r="AG346"/>
          <cell r="AH346"/>
          <cell r="AI346"/>
          <cell r="AJ346"/>
          <cell r="AK346"/>
          <cell r="AL346"/>
          <cell r="AM346"/>
          <cell r="AN346"/>
          <cell r="AO346"/>
          <cell r="AP346"/>
          <cell r="AQ346"/>
          <cell r="AR346"/>
          <cell r="AS346"/>
          <cell r="AT346"/>
          <cell r="AV346"/>
          <cell r="AW346"/>
          <cell r="AX346"/>
          <cell r="BA346"/>
          <cell r="BB346"/>
          <cell r="BC346"/>
          <cell r="BD346"/>
          <cell r="BE346"/>
          <cell r="BF346"/>
          <cell r="BG346"/>
          <cell r="BH346"/>
          <cell r="BI346"/>
          <cell r="BJ346"/>
          <cell r="BK346"/>
          <cell r="BL346"/>
          <cell r="BM346"/>
          <cell r="BN346"/>
          <cell r="BO346"/>
          <cell r="BP346"/>
          <cell r="BQ346"/>
          <cell r="BR346"/>
          <cell r="BS346"/>
          <cell r="BT346"/>
          <cell r="BU346"/>
          <cell r="BV346"/>
          <cell r="BW346"/>
          <cell r="BX346"/>
          <cell r="BY346"/>
          <cell r="BZ346"/>
          <cell r="CA346"/>
          <cell r="CB346"/>
          <cell r="CC346"/>
          <cell r="CD346"/>
          <cell r="CE346"/>
          <cell r="CF346"/>
          <cell r="CG346"/>
          <cell r="CH346"/>
          <cell r="CN346"/>
          <cell r="CO346"/>
          <cell r="CP346"/>
          <cell r="CQ346"/>
          <cell r="CS346"/>
          <cell r="CT346"/>
          <cell r="CU346"/>
          <cell r="CV346"/>
          <cell r="CW346"/>
          <cell r="EE346"/>
          <cell r="EF346"/>
          <cell r="EH346"/>
          <cell r="EI346"/>
          <cell r="EJ346"/>
          <cell r="EK346"/>
          <cell r="EL346"/>
          <cell r="EM346"/>
        </row>
        <row r="347">
          <cell r="A347"/>
          <cell r="B347"/>
          <cell r="C347"/>
          <cell r="D347"/>
          <cell r="E347"/>
          <cell r="F347"/>
          <cell r="G347"/>
          <cell r="H347"/>
          <cell r="I347"/>
          <cell r="J347"/>
          <cell r="K347"/>
          <cell r="L347"/>
          <cell r="M347"/>
          <cell r="N347"/>
          <cell r="O347"/>
          <cell r="P347"/>
          <cell r="Q347"/>
          <cell r="R347"/>
          <cell r="S347"/>
          <cell r="T347"/>
          <cell r="U347"/>
          <cell r="V347"/>
          <cell r="W347"/>
          <cell r="X347"/>
          <cell r="Y347"/>
          <cell r="Z347"/>
          <cell r="AA347"/>
          <cell r="AB347"/>
          <cell r="AC347"/>
          <cell r="AD347"/>
          <cell r="AE347"/>
          <cell r="AF347"/>
          <cell r="AG347"/>
          <cell r="AH347"/>
          <cell r="AI347"/>
          <cell r="AJ347"/>
          <cell r="AK347"/>
          <cell r="AL347"/>
          <cell r="AM347"/>
          <cell r="AN347"/>
          <cell r="AO347"/>
          <cell r="AP347"/>
          <cell r="AQ347"/>
          <cell r="AR347"/>
          <cell r="AS347"/>
          <cell r="AT347"/>
          <cell r="AV347"/>
          <cell r="AW347"/>
          <cell r="AX347"/>
          <cell r="BA347"/>
          <cell r="BB347"/>
          <cell r="BC347"/>
          <cell r="BD347"/>
          <cell r="BE347"/>
          <cell r="BF347"/>
          <cell r="BG347"/>
          <cell r="BH347"/>
          <cell r="BI347"/>
          <cell r="BJ347"/>
          <cell r="BK347"/>
          <cell r="BL347"/>
          <cell r="BM347"/>
          <cell r="BN347"/>
          <cell r="BO347"/>
          <cell r="BP347"/>
          <cell r="BQ347"/>
          <cell r="BR347"/>
          <cell r="BS347"/>
          <cell r="BT347"/>
          <cell r="BU347"/>
          <cell r="BV347"/>
          <cell r="BW347"/>
          <cell r="BX347"/>
          <cell r="BY347"/>
          <cell r="BZ347"/>
          <cell r="CA347"/>
          <cell r="CB347"/>
          <cell r="CC347"/>
          <cell r="CD347"/>
          <cell r="CE347"/>
          <cell r="CF347"/>
          <cell r="CG347"/>
          <cell r="CH347"/>
          <cell r="CN347"/>
          <cell r="CO347"/>
          <cell r="CP347"/>
          <cell r="CQ347"/>
          <cell r="CS347"/>
          <cell r="CT347"/>
          <cell r="CU347"/>
          <cell r="CV347"/>
          <cell r="CW347"/>
          <cell r="EE347"/>
          <cell r="EF347"/>
          <cell r="EH347"/>
          <cell r="EI347"/>
          <cell r="EJ347"/>
          <cell r="EK347"/>
          <cell r="EL347"/>
          <cell r="EM347"/>
        </row>
        <row r="348">
          <cell r="A348"/>
          <cell r="B348"/>
          <cell r="C348"/>
          <cell r="D348"/>
          <cell r="E348"/>
          <cell r="F348"/>
          <cell r="G348"/>
          <cell r="H348"/>
          <cell r="I348"/>
          <cell r="J348"/>
          <cell r="K348"/>
          <cell r="L348"/>
          <cell r="M348"/>
          <cell r="N348"/>
          <cell r="O348"/>
          <cell r="P348"/>
          <cell r="Q348"/>
          <cell r="R348"/>
          <cell r="S348"/>
          <cell r="T348"/>
          <cell r="U348"/>
          <cell r="V348"/>
          <cell r="W348"/>
          <cell r="X348"/>
          <cell r="Y348"/>
          <cell r="Z348"/>
          <cell r="AA348"/>
          <cell r="AB348"/>
          <cell r="AC348"/>
          <cell r="AD348"/>
          <cell r="AE348"/>
          <cell r="AF348"/>
          <cell r="AG348"/>
          <cell r="AH348"/>
          <cell r="AI348"/>
          <cell r="AJ348"/>
          <cell r="AK348"/>
          <cell r="AL348"/>
          <cell r="AM348"/>
          <cell r="AN348"/>
          <cell r="AO348"/>
          <cell r="AP348"/>
          <cell r="AQ348"/>
          <cell r="AR348"/>
          <cell r="AS348"/>
          <cell r="AT348"/>
          <cell r="AV348"/>
          <cell r="AW348"/>
          <cell r="AX348"/>
          <cell r="BA348"/>
          <cell r="BB348"/>
          <cell r="BC348"/>
          <cell r="BD348"/>
          <cell r="BE348"/>
          <cell r="BF348"/>
          <cell r="BG348"/>
          <cell r="BH348"/>
          <cell r="BI348"/>
          <cell r="BJ348"/>
          <cell r="BK348"/>
          <cell r="BL348"/>
          <cell r="BM348"/>
          <cell r="BN348"/>
          <cell r="BO348"/>
          <cell r="BP348"/>
          <cell r="BQ348"/>
          <cell r="BR348"/>
          <cell r="BS348"/>
          <cell r="BT348"/>
          <cell r="BU348"/>
          <cell r="BV348"/>
          <cell r="BW348"/>
          <cell r="BX348"/>
          <cell r="BY348"/>
          <cell r="BZ348"/>
          <cell r="CA348"/>
          <cell r="CB348"/>
          <cell r="CC348"/>
          <cell r="CD348"/>
          <cell r="CE348"/>
          <cell r="CF348"/>
          <cell r="CG348"/>
          <cell r="CH348"/>
          <cell r="CN348"/>
          <cell r="CO348"/>
          <cell r="CP348"/>
          <cell r="CQ348"/>
          <cell r="CS348"/>
          <cell r="CT348"/>
          <cell r="CU348"/>
          <cell r="CV348"/>
          <cell r="CW348"/>
          <cell r="EE348"/>
          <cell r="EF348"/>
          <cell r="EH348"/>
          <cell r="EI348"/>
          <cell r="EJ348"/>
          <cell r="EK348"/>
          <cell r="EL348"/>
          <cell r="EM348"/>
        </row>
        <row r="349">
          <cell r="A349"/>
          <cell r="B349"/>
          <cell r="C349"/>
          <cell r="D349"/>
          <cell r="E349"/>
          <cell r="F349"/>
          <cell r="G349"/>
          <cell r="H349"/>
          <cell r="I349"/>
          <cell r="J349"/>
          <cell r="K349"/>
          <cell r="L349"/>
          <cell r="M349"/>
          <cell r="N349"/>
          <cell r="O349"/>
          <cell r="P349"/>
          <cell r="Q349"/>
          <cell r="R349"/>
          <cell r="S349"/>
          <cell r="T349"/>
          <cell r="U349"/>
          <cell r="V349"/>
          <cell r="W349"/>
          <cell r="X349"/>
          <cell r="Y349"/>
          <cell r="Z349"/>
          <cell r="AA349"/>
          <cell r="AB349"/>
          <cell r="AC349"/>
          <cell r="AD349"/>
          <cell r="AE349"/>
          <cell r="AF349"/>
          <cell r="AG349"/>
          <cell r="AH349"/>
          <cell r="AI349"/>
          <cell r="AJ349"/>
          <cell r="AK349"/>
          <cell r="AL349"/>
          <cell r="AM349"/>
          <cell r="AN349"/>
          <cell r="AO349"/>
          <cell r="AP349"/>
          <cell r="AQ349"/>
          <cell r="AR349"/>
          <cell r="AS349"/>
          <cell r="AT349"/>
          <cell r="AV349"/>
          <cell r="AW349"/>
          <cell r="AX349"/>
          <cell r="BA349"/>
          <cell r="BB349"/>
          <cell r="BC349"/>
          <cell r="BD349"/>
          <cell r="BE349"/>
          <cell r="BF349"/>
          <cell r="BG349"/>
          <cell r="BH349"/>
          <cell r="BI349"/>
          <cell r="BJ349"/>
          <cell r="BK349"/>
          <cell r="BL349"/>
          <cell r="BM349"/>
          <cell r="BN349"/>
          <cell r="BO349"/>
          <cell r="BP349"/>
          <cell r="BQ349"/>
          <cell r="BR349"/>
          <cell r="BS349"/>
          <cell r="BT349"/>
          <cell r="BU349"/>
          <cell r="BV349"/>
          <cell r="BW349"/>
          <cell r="BX349"/>
          <cell r="BY349"/>
          <cell r="BZ349"/>
          <cell r="CA349"/>
          <cell r="CB349"/>
          <cell r="CC349"/>
          <cell r="CD349"/>
          <cell r="CE349"/>
          <cell r="CF349"/>
          <cell r="CG349"/>
          <cell r="CH349"/>
          <cell r="CN349"/>
          <cell r="CO349"/>
          <cell r="CP349"/>
          <cell r="CQ349"/>
          <cell r="CS349"/>
          <cell r="CT349"/>
          <cell r="CU349"/>
          <cell r="CV349"/>
          <cell r="CW349"/>
          <cell r="EE349"/>
          <cell r="EF349"/>
          <cell r="EH349"/>
          <cell r="EI349"/>
          <cell r="EJ349"/>
          <cell r="EK349"/>
          <cell r="EL349"/>
          <cell r="EM349"/>
        </row>
        <row r="350">
          <cell r="A350"/>
          <cell r="B350"/>
          <cell r="C350"/>
          <cell r="D350"/>
          <cell r="E350"/>
          <cell r="F350"/>
          <cell r="G350"/>
          <cell r="H350"/>
          <cell r="I350"/>
          <cell r="J350"/>
          <cell r="K350"/>
          <cell r="L350"/>
          <cell r="M350"/>
          <cell r="N350"/>
          <cell r="O350"/>
          <cell r="P350"/>
          <cell r="Q350"/>
          <cell r="R350"/>
          <cell r="S350"/>
          <cell r="T350"/>
          <cell r="U350"/>
          <cell r="V350"/>
          <cell r="W350"/>
          <cell r="X350"/>
          <cell r="Y350"/>
          <cell r="Z350"/>
          <cell r="AA350"/>
          <cell r="AB350"/>
          <cell r="AC350"/>
          <cell r="AD350"/>
          <cell r="AE350"/>
          <cell r="AF350"/>
          <cell r="AG350"/>
          <cell r="AH350"/>
          <cell r="AI350"/>
          <cell r="AJ350"/>
          <cell r="AK350"/>
          <cell r="AL350"/>
          <cell r="AM350"/>
          <cell r="AN350"/>
          <cell r="AO350"/>
          <cell r="AP350"/>
          <cell r="AQ350"/>
          <cell r="AR350"/>
          <cell r="AS350"/>
          <cell r="AT350"/>
          <cell r="AV350"/>
          <cell r="AW350"/>
          <cell r="AX350"/>
          <cell r="BA350"/>
          <cell r="BB350"/>
          <cell r="BC350"/>
          <cell r="BD350"/>
          <cell r="BE350"/>
          <cell r="BF350"/>
          <cell r="BG350"/>
          <cell r="BH350"/>
          <cell r="BI350"/>
          <cell r="BJ350"/>
          <cell r="BK350"/>
          <cell r="BL350"/>
          <cell r="BM350"/>
          <cell r="BN350"/>
          <cell r="BO350"/>
          <cell r="BP350"/>
          <cell r="BQ350"/>
          <cell r="BR350"/>
          <cell r="BS350"/>
          <cell r="BT350"/>
          <cell r="BU350"/>
          <cell r="BV350"/>
          <cell r="BW350"/>
          <cell r="BX350"/>
          <cell r="BY350"/>
          <cell r="BZ350"/>
          <cell r="CA350"/>
          <cell r="CB350"/>
          <cell r="CC350"/>
          <cell r="CD350"/>
          <cell r="CE350"/>
          <cell r="CF350"/>
          <cell r="CG350"/>
          <cell r="CH350"/>
          <cell r="CN350"/>
          <cell r="CO350"/>
          <cell r="CP350"/>
          <cell r="CQ350"/>
          <cell r="CS350"/>
          <cell r="CT350"/>
          <cell r="CU350"/>
          <cell r="CV350"/>
          <cell r="CW350"/>
          <cell r="EE350"/>
          <cell r="EF350"/>
          <cell r="EH350"/>
          <cell r="EI350"/>
          <cell r="EJ350"/>
          <cell r="EK350"/>
          <cell r="EL350"/>
          <cell r="EM350"/>
        </row>
        <row r="351">
          <cell r="A351"/>
          <cell r="B351"/>
          <cell r="C351"/>
          <cell r="D351"/>
          <cell r="E351"/>
          <cell r="F351"/>
          <cell r="G351"/>
          <cell r="H351"/>
          <cell r="I351"/>
          <cell r="J351"/>
          <cell r="K351"/>
          <cell r="L351"/>
          <cell r="M351"/>
          <cell r="N351"/>
          <cell r="O351"/>
          <cell r="P351"/>
          <cell r="Q351"/>
          <cell r="R351"/>
          <cell r="S351"/>
          <cell r="T351"/>
          <cell r="U351"/>
          <cell r="V351"/>
          <cell r="W351"/>
          <cell r="X351"/>
          <cell r="Y351"/>
          <cell r="Z351"/>
          <cell r="AA351"/>
          <cell r="AB351"/>
          <cell r="AC351"/>
          <cell r="AD351"/>
          <cell r="AE351"/>
          <cell r="AF351"/>
          <cell r="AG351"/>
          <cell r="AH351"/>
          <cell r="AI351"/>
          <cell r="AJ351"/>
          <cell r="AK351"/>
          <cell r="AL351"/>
          <cell r="AM351"/>
          <cell r="AN351"/>
          <cell r="AO351"/>
          <cell r="AP351"/>
          <cell r="AQ351"/>
          <cell r="AR351"/>
          <cell r="AS351"/>
          <cell r="AT351"/>
          <cell r="AV351"/>
          <cell r="AW351"/>
          <cell r="AX351"/>
          <cell r="BA351"/>
          <cell r="BB351"/>
          <cell r="BC351"/>
          <cell r="BD351"/>
          <cell r="BE351"/>
          <cell r="BF351"/>
          <cell r="BG351"/>
          <cell r="BH351"/>
          <cell r="BI351"/>
          <cell r="BJ351"/>
          <cell r="BK351"/>
          <cell r="BL351"/>
          <cell r="BM351"/>
          <cell r="BN351"/>
          <cell r="BO351"/>
          <cell r="BP351"/>
          <cell r="BQ351"/>
          <cell r="BR351"/>
          <cell r="BS351"/>
          <cell r="BT351"/>
          <cell r="BU351"/>
          <cell r="BV351"/>
          <cell r="BW351"/>
          <cell r="BX351"/>
          <cell r="BY351"/>
          <cell r="BZ351"/>
          <cell r="CA351"/>
          <cell r="CB351"/>
          <cell r="CC351"/>
          <cell r="CD351"/>
          <cell r="CE351"/>
          <cell r="CF351"/>
          <cell r="CG351"/>
          <cell r="CH351"/>
          <cell r="CN351"/>
          <cell r="CO351"/>
          <cell r="CP351"/>
          <cell r="CQ351"/>
          <cell r="CS351"/>
          <cell r="CT351"/>
          <cell r="CU351"/>
          <cell r="CV351"/>
          <cell r="CW351"/>
          <cell r="EE351"/>
          <cell r="EF351"/>
          <cell r="EH351"/>
          <cell r="EI351"/>
          <cell r="EJ351"/>
          <cell r="EK351"/>
          <cell r="EL351"/>
          <cell r="EM351"/>
        </row>
        <row r="352">
          <cell r="A352"/>
          <cell r="B352"/>
          <cell r="C352"/>
          <cell r="D352"/>
          <cell r="E352"/>
          <cell r="F352"/>
          <cell r="G352"/>
          <cell r="H352"/>
          <cell r="I352"/>
          <cell r="J352"/>
          <cell r="K352"/>
          <cell r="L352"/>
          <cell r="M352"/>
          <cell r="N352"/>
          <cell r="O352"/>
          <cell r="P352"/>
          <cell r="Q352"/>
          <cell r="R352"/>
          <cell r="S352"/>
          <cell r="T352"/>
          <cell r="U352"/>
          <cell r="V352"/>
          <cell r="W352"/>
          <cell r="X352"/>
          <cell r="Y352"/>
          <cell r="Z352"/>
          <cell r="AA352"/>
          <cell r="AB352"/>
          <cell r="AC352"/>
          <cell r="AD352"/>
          <cell r="AE352"/>
          <cell r="AF352"/>
          <cell r="AG352"/>
          <cell r="AH352"/>
          <cell r="AI352"/>
          <cell r="AJ352"/>
          <cell r="AK352"/>
          <cell r="AL352"/>
          <cell r="AM352"/>
          <cell r="AN352"/>
          <cell r="AO352"/>
          <cell r="AP352"/>
          <cell r="AQ352"/>
          <cell r="AR352"/>
          <cell r="AS352"/>
          <cell r="AT352"/>
          <cell r="AV352"/>
          <cell r="AW352"/>
          <cell r="AX352"/>
          <cell r="BA352"/>
          <cell r="BB352"/>
          <cell r="BC352"/>
          <cell r="BD352"/>
          <cell r="BE352"/>
          <cell r="BF352"/>
          <cell r="BG352"/>
          <cell r="BH352"/>
          <cell r="BI352"/>
          <cell r="BJ352"/>
          <cell r="BK352"/>
          <cell r="BL352"/>
          <cell r="BM352"/>
          <cell r="BN352"/>
          <cell r="BO352"/>
          <cell r="BP352"/>
          <cell r="BQ352"/>
          <cell r="BR352"/>
          <cell r="BS352"/>
          <cell r="BT352"/>
          <cell r="BU352"/>
          <cell r="BV352"/>
          <cell r="BW352"/>
          <cell r="BX352"/>
          <cell r="BY352"/>
          <cell r="BZ352"/>
          <cell r="CA352"/>
          <cell r="CB352"/>
          <cell r="CC352"/>
          <cell r="CD352"/>
          <cell r="CE352"/>
          <cell r="CF352"/>
          <cell r="CG352"/>
          <cell r="CH352"/>
          <cell r="CN352"/>
          <cell r="CO352"/>
          <cell r="CP352"/>
          <cell r="CQ352"/>
          <cell r="CS352"/>
          <cell r="CT352"/>
          <cell r="CU352"/>
          <cell r="CV352"/>
          <cell r="CW352"/>
          <cell r="EE352"/>
          <cell r="EF352"/>
          <cell r="EH352"/>
          <cell r="EI352"/>
          <cell r="EJ352"/>
          <cell r="EK352"/>
          <cell r="EL352"/>
          <cell r="EM352"/>
        </row>
        <row r="353">
          <cell r="A353"/>
          <cell r="B353"/>
          <cell r="C353"/>
          <cell r="D353"/>
          <cell r="E353"/>
          <cell r="F353"/>
          <cell r="G353"/>
          <cell r="H353"/>
          <cell r="I353"/>
          <cell r="J353"/>
          <cell r="K353"/>
          <cell r="L353"/>
          <cell r="M353"/>
          <cell r="N353"/>
          <cell r="O353"/>
          <cell r="P353"/>
          <cell r="Q353"/>
          <cell r="R353"/>
          <cell r="S353"/>
          <cell r="T353"/>
          <cell r="U353"/>
          <cell r="V353"/>
          <cell r="W353"/>
          <cell r="X353"/>
          <cell r="Y353"/>
          <cell r="Z353"/>
          <cell r="AA353"/>
          <cell r="AB353"/>
          <cell r="AC353"/>
          <cell r="AD353"/>
          <cell r="AE353"/>
          <cell r="AF353"/>
          <cell r="AG353"/>
          <cell r="AH353"/>
          <cell r="AI353"/>
          <cell r="AJ353"/>
          <cell r="AK353"/>
          <cell r="AL353"/>
          <cell r="AM353"/>
          <cell r="AN353"/>
          <cell r="AO353"/>
          <cell r="AP353"/>
          <cell r="AQ353"/>
          <cell r="AR353"/>
          <cell r="AS353"/>
          <cell r="AT353"/>
          <cell r="AV353"/>
          <cell r="AW353"/>
          <cell r="AX353"/>
          <cell r="BA353"/>
          <cell r="BB353"/>
          <cell r="BC353"/>
          <cell r="BD353"/>
          <cell r="BE353"/>
          <cell r="BF353"/>
          <cell r="BG353"/>
          <cell r="BH353"/>
          <cell r="BI353"/>
          <cell r="BJ353"/>
          <cell r="BK353"/>
          <cell r="BL353"/>
          <cell r="BM353"/>
          <cell r="BN353"/>
          <cell r="BO353"/>
          <cell r="BP353"/>
          <cell r="BQ353"/>
          <cell r="BR353"/>
          <cell r="BS353"/>
          <cell r="BT353"/>
          <cell r="BU353"/>
          <cell r="BV353"/>
          <cell r="BW353"/>
          <cell r="BX353"/>
          <cell r="BY353"/>
          <cell r="BZ353"/>
          <cell r="CA353"/>
          <cell r="CB353"/>
          <cell r="CC353"/>
          <cell r="CD353"/>
          <cell r="CE353"/>
          <cell r="CF353"/>
          <cell r="CG353"/>
          <cell r="CH353"/>
          <cell r="CN353"/>
          <cell r="CO353"/>
          <cell r="CP353"/>
          <cell r="CQ353"/>
          <cell r="CS353"/>
          <cell r="CT353"/>
          <cell r="CU353"/>
          <cell r="CV353"/>
          <cell r="CW353"/>
          <cell r="EE353"/>
          <cell r="EF353"/>
          <cell r="EH353"/>
          <cell r="EI353"/>
          <cell r="EJ353"/>
          <cell r="EK353"/>
          <cell r="EL353"/>
          <cell r="EM353"/>
        </row>
        <row r="354">
          <cell r="A354"/>
          <cell r="B354"/>
          <cell r="C354"/>
          <cell r="D354"/>
          <cell r="E354"/>
          <cell r="F354"/>
          <cell r="G354"/>
          <cell r="H354"/>
          <cell r="I354"/>
          <cell r="J354"/>
          <cell r="K354"/>
          <cell r="L354"/>
          <cell r="M354"/>
          <cell r="N354"/>
          <cell r="O354"/>
          <cell r="P354"/>
          <cell r="Q354"/>
          <cell r="R354"/>
          <cell r="S354"/>
          <cell r="T354"/>
          <cell r="U354"/>
          <cell r="V354"/>
          <cell r="W354"/>
          <cell r="X354"/>
          <cell r="Y354"/>
          <cell r="Z354"/>
          <cell r="AA354"/>
          <cell r="AB354"/>
          <cell r="AC354"/>
          <cell r="AD354"/>
          <cell r="AE354"/>
          <cell r="AF354"/>
          <cell r="AG354"/>
          <cell r="AH354"/>
          <cell r="AI354"/>
          <cell r="AJ354"/>
          <cell r="AK354"/>
          <cell r="AL354"/>
          <cell r="AM354"/>
          <cell r="AN354"/>
          <cell r="AO354"/>
          <cell r="AP354"/>
          <cell r="AQ354"/>
          <cell r="AR354"/>
          <cell r="AS354"/>
          <cell r="AT354"/>
          <cell r="AV354"/>
          <cell r="AW354"/>
          <cell r="AX354"/>
          <cell r="BA354"/>
          <cell r="BB354"/>
          <cell r="BC354"/>
          <cell r="BD354"/>
          <cell r="BE354"/>
          <cell r="BF354"/>
          <cell r="BG354"/>
          <cell r="BH354"/>
          <cell r="BI354"/>
          <cell r="BJ354"/>
          <cell r="BK354"/>
          <cell r="BL354"/>
          <cell r="BM354"/>
          <cell r="BN354"/>
          <cell r="BO354"/>
          <cell r="BP354"/>
          <cell r="BQ354"/>
          <cell r="BR354"/>
          <cell r="BS354"/>
          <cell r="BT354"/>
          <cell r="BU354"/>
          <cell r="BV354"/>
          <cell r="BW354"/>
          <cell r="BX354"/>
          <cell r="BY354"/>
          <cell r="BZ354"/>
          <cell r="CA354"/>
          <cell r="CB354"/>
          <cell r="CC354"/>
          <cell r="CD354"/>
          <cell r="CE354"/>
          <cell r="CF354"/>
          <cell r="CG354"/>
          <cell r="CH354"/>
          <cell r="CN354"/>
          <cell r="CO354"/>
          <cell r="CP354"/>
          <cell r="CQ354"/>
          <cell r="CS354"/>
          <cell r="CT354"/>
          <cell r="CU354"/>
          <cell r="CV354"/>
          <cell r="CW354"/>
          <cell r="EE354"/>
          <cell r="EF354"/>
          <cell r="EH354"/>
          <cell r="EI354"/>
          <cell r="EJ354"/>
          <cell r="EK354"/>
          <cell r="EL354"/>
          <cell r="EM354"/>
        </row>
        <row r="355">
          <cell r="A355"/>
          <cell r="B355"/>
          <cell r="C355"/>
          <cell r="D355"/>
          <cell r="E355"/>
          <cell r="F355"/>
          <cell r="G355"/>
          <cell r="H355"/>
          <cell r="I355"/>
          <cell r="J355"/>
          <cell r="K355"/>
          <cell r="L355"/>
          <cell r="M355"/>
          <cell r="N355"/>
          <cell r="O355"/>
          <cell r="P355"/>
          <cell r="Q355"/>
          <cell r="R355"/>
          <cell r="S355"/>
          <cell r="T355"/>
          <cell r="U355"/>
          <cell r="V355"/>
          <cell r="W355"/>
          <cell r="X355"/>
          <cell r="Y355"/>
          <cell r="Z355"/>
          <cell r="AA355"/>
          <cell r="AB355"/>
          <cell r="AC355"/>
          <cell r="AD355"/>
          <cell r="AE355"/>
          <cell r="AF355"/>
          <cell r="AG355"/>
          <cell r="AH355"/>
          <cell r="AI355"/>
          <cell r="AJ355"/>
          <cell r="AK355"/>
          <cell r="AL355"/>
          <cell r="AM355"/>
          <cell r="AN355"/>
          <cell r="AO355"/>
          <cell r="AP355"/>
          <cell r="AQ355"/>
          <cell r="AR355"/>
          <cell r="AS355"/>
          <cell r="AT355"/>
          <cell r="AV355"/>
          <cell r="AW355"/>
          <cell r="AX355"/>
          <cell r="BA355"/>
          <cell r="BB355"/>
          <cell r="BC355"/>
          <cell r="BD355"/>
          <cell r="BE355"/>
          <cell r="BF355"/>
          <cell r="BG355"/>
          <cell r="BH355"/>
          <cell r="BI355"/>
          <cell r="BJ355"/>
          <cell r="BK355"/>
          <cell r="BL355"/>
          <cell r="BM355"/>
          <cell r="BN355"/>
          <cell r="BO355"/>
          <cell r="BP355"/>
          <cell r="BQ355"/>
          <cell r="BR355"/>
          <cell r="BS355"/>
          <cell r="BT355"/>
          <cell r="BU355"/>
          <cell r="BV355"/>
          <cell r="BW355"/>
          <cell r="BX355"/>
          <cell r="BY355"/>
          <cell r="BZ355"/>
          <cell r="CA355"/>
          <cell r="CB355"/>
          <cell r="CC355"/>
          <cell r="CD355"/>
          <cell r="CE355"/>
          <cell r="CF355"/>
          <cell r="CG355"/>
          <cell r="CH355"/>
          <cell r="CN355"/>
          <cell r="CO355"/>
          <cell r="CP355"/>
          <cell r="CQ355"/>
          <cell r="CS355"/>
          <cell r="CT355"/>
          <cell r="CU355"/>
          <cell r="CV355"/>
          <cell r="CW355"/>
          <cell r="EE355"/>
          <cell r="EF355"/>
          <cell r="EH355"/>
          <cell r="EI355"/>
          <cell r="EJ355"/>
          <cell r="EK355"/>
          <cell r="EL355"/>
          <cell r="EM355"/>
        </row>
        <row r="356">
          <cell r="A356"/>
          <cell r="B356"/>
          <cell r="C356"/>
          <cell r="D356"/>
          <cell r="E356"/>
          <cell r="F356"/>
          <cell r="G356"/>
          <cell r="H356"/>
          <cell r="I356"/>
          <cell r="J356"/>
          <cell r="K356"/>
          <cell r="L356"/>
          <cell r="M356"/>
          <cell r="N356"/>
          <cell r="O356"/>
          <cell r="P356"/>
          <cell r="Q356"/>
          <cell r="R356"/>
          <cell r="S356"/>
          <cell r="T356"/>
          <cell r="U356"/>
          <cell r="V356"/>
          <cell r="W356"/>
          <cell r="X356"/>
          <cell r="Y356"/>
          <cell r="Z356"/>
          <cell r="AA356"/>
          <cell r="AB356"/>
          <cell r="AC356"/>
          <cell r="AD356"/>
          <cell r="AE356"/>
          <cell r="AF356"/>
          <cell r="AG356"/>
          <cell r="AH356"/>
          <cell r="AI356"/>
          <cell r="AJ356"/>
          <cell r="AK356"/>
          <cell r="AL356"/>
          <cell r="AM356"/>
          <cell r="AN356"/>
          <cell r="AO356"/>
          <cell r="AP356"/>
          <cell r="AQ356"/>
          <cell r="AR356"/>
          <cell r="AS356"/>
          <cell r="AT356"/>
          <cell r="AV356"/>
          <cell r="AW356"/>
          <cell r="AX356"/>
          <cell r="BA356"/>
          <cell r="BB356"/>
          <cell r="BC356"/>
          <cell r="BD356"/>
          <cell r="BE356"/>
          <cell r="BF356"/>
          <cell r="BG356"/>
          <cell r="BH356"/>
          <cell r="BI356"/>
          <cell r="BJ356"/>
          <cell r="BK356"/>
          <cell r="BL356"/>
          <cell r="BM356"/>
          <cell r="BN356"/>
          <cell r="BO356"/>
          <cell r="BP356"/>
          <cell r="BQ356"/>
          <cell r="BR356"/>
          <cell r="BS356"/>
          <cell r="BT356"/>
          <cell r="BU356"/>
          <cell r="BV356"/>
          <cell r="BW356"/>
          <cell r="BX356"/>
          <cell r="BY356"/>
          <cell r="BZ356"/>
          <cell r="CA356"/>
          <cell r="CB356"/>
          <cell r="CC356"/>
          <cell r="CD356"/>
          <cell r="CE356"/>
          <cell r="CF356"/>
          <cell r="CG356"/>
          <cell r="CH356"/>
          <cell r="CN356"/>
          <cell r="CO356"/>
          <cell r="CP356"/>
          <cell r="CQ356"/>
          <cell r="CS356"/>
          <cell r="CT356"/>
          <cell r="CU356"/>
          <cell r="CV356"/>
          <cell r="CW356"/>
          <cell r="EE356"/>
          <cell r="EF356"/>
          <cell r="EH356"/>
          <cell r="EI356"/>
          <cell r="EJ356"/>
          <cell r="EK356"/>
          <cell r="EL356"/>
          <cell r="EM356"/>
        </row>
        <row r="357">
          <cell r="A357"/>
          <cell r="B357"/>
          <cell r="C357"/>
          <cell r="D357"/>
          <cell r="E357"/>
          <cell r="F357"/>
          <cell r="G357"/>
          <cell r="H357"/>
          <cell r="I357"/>
          <cell r="J357"/>
          <cell r="K357"/>
          <cell r="L357"/>
          <cell r="M357"/>
          <cell r="N357"/>
          <cell r="O357"/>
          <cell r="P357"/>
          <cell r="Q357"/>
          <cell r="R357"/>
          <cell r="S357"/>
          <cell r="T357"/>
          <cell r="U357"/>
          <cell r="V357"/>
          <cell r="W357"/>
          <cell r="X357"/>
          <cell r="Y357"/>
          <cell r="Z357"/>
          <cell r="AA357"/>
          <cell r="AB357"/>
          <cell r="AC357"/>
          <cell r="AD357"/>
          <cell r="AE357"/>
          <cell r="AF357"/>
          <cell r="AG357"/>
          <cell r="AH357"/>
          <cell r="AI357"/>
          <cell r="AJ357"/>
          <cell r="AK357"/>
          <cell r="AL357"/>
          <cell r="AM357"/>
          <cell r="AN357"/>
          <cell r="AO357"/>
          <cell r="AP357"/>
          <cell r="AQ357"/>
          <cell r="AR357"/>
          <cell r="AS357"/>
          <cell r="AT357"/>
          <cell r="AV357"/>
          <cell r="AW357"/>
          <cell r="AX357"/>
          <cell r="BA357"/>
          <cell r="BB357"/>
          <cell r="BC357"/>
          <cell r="BD357"/>
          <cell r="BE357"/>
          <cell r="BF357"/>
          <cell r="BG357"/>
          <cell r="BH357"/>
          <cell r="BI357"/>
          <cell r="BJ357"/>
          <cell r="BK357"/>
          <cell r="BL357"/>
          <cell r="BM357"/>
          <cell r="BN357"/>
          <cell r="BO357"/>
          <cell r="BP357"/>
          <cell r="BQ357"/>
          <cell r="BR357"/>
          <cell r="BS357"/>
          <cell r="BT357"/>
          <cell r="BU357"/>
          <cell r="BV357"/>
          <cell r="BW357"/>
          <cell r="BX357"/>
          <cell r="BY357"/>
          <cell r="BZ357"/>
          <cell r="CA357"/>
          <cell r="CB357"/>
          <cell r="CC357"/>
          <cell r="CD357"/>
          <cell r="CE357"/>
          <cell r="CF357"/>
          <cell r="CG357"/>
          <cell r="CH357"/>
          <cell r="CN357"/>
          <cell r="CO357"/>
          <cell r="CP357"/>
          <cell r="CQ357"/>
          <cell r="CS357"/>
          <cell r="CT357"/>
          <cell r="CU357"/>
          <cell r="CV357"/>
          <cell r="CW357"/>
          <cell r="EE357"/>
          <cell r="EF357"/>
          <cell r="EH357"/>
          <cell r="EI357"/>
          <cell r="EJ357"/>
          <cell r="EK357"/>
          <cell r="EL357"/>
          <cell r="EM357"/>
        </row>
        <row r="358">
          <cell r="A358"/>
          <cell r="B358"/>
          <cell r="C358"/>
          <cell r="D358"/>
          <cell r="E358"/>
          <cell r="F358"/>
          <cell r="G358"/>
          <cell r="H358"/>
          <cell r="I358"/>
          <cell r="J358"/>
          <cell r="K358"/>
          <cell r="L358"/>
          <cell r="M358"/>
          <cell r="N358"/>
          <cell r="O358"/>
          <cell r="P358"/>
          <cell r="Q358"/>
          <cell r="R358"/>
          <cell r="S358"/>
          <cell r="T358"/>
          <cell r="U358"/>
          <cell r="V358"/>
          <cell r="W358"/>
          <cell r="X358"/>
          <cell r="Y358"/>
          <cell r="Z358"/>
          <cell r="AA358"/>
          <cell r="AB358"/>
          <cell r="AC358"/>
          <cell r="AD358"/>
          <cell r="AE358"/>
          <cell r="AF358"/>
          <cell r="AG358"/>
          <cell r="AH358"/>
          <cell r="AI358"/>
          <cell r="AJ358"/>
          <cell r="AK358"/>
          <cell r="AL358"/>
          <cell r="AM358"/>
          <cell r="AN358"/>
          <cell r="AO358"/>
          <cell r="AP358"/>
          <cell r="AQ358"/>
          <cell r="AR358"/>
          <cell r="AS358"/>
          <cell r="AT358"/>
          <cell r="AV358"/>
          <cell r="AW358"/>
          <cell r="AX358"/>
          <cell r="BA358"/>
          <cell r="BB358"/>
          <cell r="BC358"/>
          <cell r="BD358"/>
          <cell r="BE358"/>
          <cell r="BF358"/>
          <cell r="BG358"/>
          <cell r="BH358"/>
          <cell r="BI358"/>
          <cell r="BJ358"/>
          <cell r="BK358"/>
          <cell r="BL358"/>
          <cell r="BM358"/>
          <cell r="BN358"/>
          <cell r="BO358"/>
          <cell r="BP358"/>
          <cell r="BQ358"/>
          <cell r="BR358"/>
          <cell r="BS358"/>
          <cell r="BT358"/>
          <cell r="BU358"/>
          <cell r="BV358"/>
          <cell r="BW358"/>
          <cell r="BX358"/>
          <cell r="BY358"/>
          <cell r="BZ358"/>
          <cell r="CA358"/>
          <cell r="CB358"/>
          <cell r="CC358"/>
          <cell r="CD358"/>
          <cell r="CE358"/>
          <cell r="CF358"/>
          <cell r="CG358"/>
          <cell r="CH358"/>
          <cell r="CN358"/>
          <cell r="CO358"/>
          <cell r="CP358"/>
          <cell r="CQ358"/>
          <cell r="CS358"/>
          <cell r="CT358"/>
          <cell r="CU358"/>
          <cell r="CV358"/>
          <cell r="CW358"/>
          <cell r="EE358"/>
          <cell r="EF358"/>
          <cell r="EH358"/>
          <cell r="EI358"/>
          <cell r="EJ358"/>
          <cell r="EK358"/>
          <cell r="EL358"/>
          <cell r="EM358"/>
        </row>
        <row r="359">
          <cell r="A359"/>
          <cell r="B359"/>
          <cell r="C359"/>
          <cell r="D359"/>
          <cell r="E359"/>
          <cell r="F359"/>
          <cell r="G359"/>
          <cell r="H359"/>
          <cell r="I359"/>
          <cell r="J359"/>
          <cell r="K359"/>
          <cell r="L359"/>
          <cell r="M359"/>
          <cell r="N359"/>
          <cell r="O359"/>
          <cell r="P359"/>
          <cell r="Q359"/>
          <cell r="R359"/>
          <cell r="S359"/>
          <cell r="T359"/>
          <cell r="U359"/>
          <cell r="V359"/>
          <cell r="W359"/>
          <cell r="X359"/>
          <cell r="Y359"/>
          <cell r="Z359"/>
          <cell r="AA359"/>
          <cell r="AB359"/>
          <cell r="AC359"/>
          <cell r="AD359"/>
          <cell r="AE359"/>
          <cell r="AF359"/>
          <cell r="AG359"/>
          <cell r="AH359"/>
          <cell r="AI359"/>
          <cell r="AJ359"/>
          <cell r="AK359"/>
          <cell r="AL359"/>
          <cell r="AM359"/>
          <cell r="AN359"/>
          <cell r="AO359"/>
          <cell r="AP359"/>
          <cell r="AQ359"/>
          <cell r="AR359"/>
          <cell r="AS359"/>
          <cell r="AT359"/>
          <cell r="AV359"/>
          <cell r="AW359"/>
          <cell r="AX359"/>
          <cell r="BA359"/>
          <cell r="BB359"/>
          <cell r="BC359"/>
          <cell r="BD359"/>
          <cell r="BE359"/>
          <cell r="BF359"/>
          <cell r="BG359"/>
          <cell r="BH359"/>
          <cell r="BI359"/>
          <cell r="BJ359"/>
          <cell r="BK359"/>
          <cell r="BL359"/>
          <cell r="BM359"/>
          <cell r="BN359"/>
          <cell r="BO359"/>
          <cell r="BP359"/>
          <cell r="BQ359"/>
          <cell r="BR359"/>
          <cell r="BS359"/>
          <cell r="BT359"/>
          <cell r="BU359"/>
          <cell r="BV359"/>
          <cell r="BW359"/>
          <cell r="BX359"/>
          <cell r="BY359"/>
          <cell r="BZ359"/>
          <cell r="CA359"/>
          <cell r="CB359"/>
          <cell r="CC359"/>
          <cell r="CD359"/>
          <cell r="CE359"/>
          <cell r="CF359"/>
          <cell r="CG359"/>
          <cell r="CH359"/>
          <cell r="CN359"/>
          <cell r="CO359"/>
          <cell r="CP359"/>
          <cell r="CQ359"/>
          <cell r="CS359"/>
          <cell r="CT359"/>
          <cell r="CU359"/>
          <cell r="CV359"/>
          <cell r="CW359"/>
          <cell r="EE359"/>
          <cell r="EF359"/>
          <cell r="EH359"/>
          <cell r="EI359"/>
          <cell r="EJ359"/>
          <cell r="EK359"/>
          <cell r="EL359"/>
          <cell r="EM359"/>
        </row>
        <row r="360">
          <cell r="A360"/>
          <cell r="B360"/>
          <cell r="C360"/>
          <cell r="D360"/>
          <cell r="E360"/>
          <cell r="F360"/>
          <cell r="G360"/>
          <cell r="H360"/>
          <cell r="I360"/>
          <cell r="J360"/>
          <cell r="K360"/>
          <cell r="L360"/>
          <cell r="M360"/>
          <cell r="N360"/>
          <cell r="O360"/>
          <cell r="P360"/>
          <cell r="Q360"/>
          <cell r="R360"/>
          <cell r="S360"/>
          <cell r="T360"/>
          <cell r="U360"/>
          <cell r="V360"/>
          <cell r="W360"/>
          <cell r="X360"/>
          <cell r="Y360"/>
          <cell r="Z360"/>
          <cell r="AA360"/>
          <cell r="AB360"/>
          <cell r="AC360"/>
          <cell r="AD360"/>
          <cell r="AE360"/>
          <cell r="AF360"/>
          <cell r="AG360"/>
          <cell r="AH360"/>
          <cell r="AI360"/>
          <cell r="AJ360"/>
          <cell r="AK360"/>
          <cell r="AL360"/>
          <cell r="AM360"/>
          <cell r="AN360"/>
          <cell r="AO360"/>
          <cell r="AP360"/>
          <cell r="AQ360"/>
          <cell r="AR360"/>
          <cell r="AS360"/>
          <cell r="AT360"/>
          <cell r="AV360"/>
          <cell r="AW360"/>
          <cell r="AX360"/>
          <cell r="BA360"/>
          <cell r="BB360"/>
          <cell r="BC360"/>
          <cell r="BD360"/>
          <cell r="BE360"/>
          <cell r="BF360"/>
          <cell r="BG360"/>
          <cell r="BH360"/>
          <cell r="BI360"/>
          <cell r="BJ360"/>
          <cell r="BK360"/>
          <cell r="BL360"/>
          <cell r="BM360"/>
          <cell r="BN360"/>
          <cell r="BO360"/>
          <cell r="BP360"/>
          <cell r="BQ360"/>
          <cell r="BR360"/>
          <cell r="BS360"/>
          <cell r="BT360"/>
          <cell r="BU360"/>
          <cell r="BV360"/>
          <cell r="BW360"/>
          <cell r="BX360"/>
          <cell r="BY360"/>
          <cell r="BZ360"/>
          <cell r="CA360"/>
          <cell r="CB360"/>
          <cell r="CC360"/>
          <cell r="CD360"/>
          <cell r="CE360"/>
          <cell r="CF360"/>
          <cell r="CG360"/>
          <cell r="CH360"/>
          <cell r="CN360"/>
          <cell r="CO360"/>
          <cell r="CP360"/>
          <cell r="CQ360"/>
          <cell r="CS360"/>
          <cell r="CT360"/>
          <cell r="CU360"/>
          <cell r="CV360"/>
          <cell r="CW360"/>
          <cell r="EE360"/>
          <cell r="EF360"/>
          <cell r="EH360"/>
          <cell r="EI360"/>
          <cell r="EJ360"/>
          <cell r="EK360"/>
          <cell r="EL360"/>
          <cell r="EM360"/>
        </row>
        <row r="361">
          <cell r="A361"/>
          <cell r="B361"/>
          <cell r="C361"/>
          <cell r="D361"/>
          <cell r="E361"/>
          <cell r="F361"/>
          <cell r="G361"/>
          <cell r="H361"/>
          <cell r="I361"/>
          <cell r="J361"/>
          <cell r="K361"/>
          <cell r="L361"/>
          <cell r="M361"/>
          <cell r="N361"/>
          <cell r="O361"/>
          <cell r="P361"/>
          <cell r="Q361"/>
          <cell r="R361"/>
          <cell r="S361"/>
          <cell r="T361"/>
          <cell r="U361"/>
          <cell r="V361"/>
          <cell r="W361"/>
          <cell r="X361"/>
          <cell r="Y361"/>
          <cell r="Z361"/>
          <cell r="AA361"/>
          <cell r="AB361"/>
          <cell r="AC361"/>
          <cell r="AD361"/>
          <cell r="AE361"/>
          <cell r="AF361"/>
          <cell r="AG361"/>
          <cell r="AH361"/>
          <cell r="AI361"/>
          <cell r="AJ361"/>
          <cell r="AK361"/>
          <cell r="AL361"/>
          <cell r="AM361"/>
          <cell r="AN361"/>
          <cell r="AO361"/>
          <cell r="AP361"/>
          <cell r="AQ361"/>
          <cell r="AR361"/>
          <cell r="AS361"/>
          <cell r="AT361"/>
          <cell r="AV361"/>
          <cell r="AW361"/>
          <cell r="AX361"/>
          <cell r="BA361"/>
          <cell r="BB361"/>
          <cell r="BC361"/>
          <cell r="BD361"/>
          <cell r="BE361"/>
          <cell r="BF361"/>
          <cell r="BG361"/>
          <cell r="BH361"/>
          <cell r="BI361"/>
          <cell r="BJ361"/>
          <cell r="BK361"/>
          <cell r="BL361"/>
          <cell r="BM361"/>
          <cell r="BN361"/>
          <cell r="BO361"/>
          <cell r="BP361"/>
          <cell r="BQ361"/>
          <cell r="BR361"/>
          <cell r="BS361"/>
          <cell r="BT361"/>
          <cell r="BU361"/>
          <cell r="BV361"/>
          <cell r="BW361"/>
          <cell r="BX361"/>
          <cell r="BY361"/>
          <cell r="BZ361"/>
          <cell r="CA361"/>
          <cell r="CB361"/>
          <cell r="CC361"/>
          <cell r="CD361"/>
          <cell r="CE361"/>
          <cell r="CF361"/>
          <cell r="CG361"/>
          <cell r="CH361"/>
          <cell r="CN361"/>
          <cell r="CO361"/>
          <cell r="CP361"/>
          <cell r="CQ361"/>
          <cell r="CS361"/>
          <cell r="CT361"/>
          <cell r="CU361"/>
          <cell r="CV361"/>
          <cell r="CW361"/>
          <cell r="EE361"/>
          <cell r="EF361"/>
          <cell r="EH361"/>
          <cell r="EI361"/>
          <cell r="EJ361"/>
          <cell r="EK361"/>
          <cell r="EL361"/>
          <cell r="EM361"/>
        </row>
        <row r="362">
          <cell r="A362"/>
          <cell r="B362"/>
          <cell r="C362"/>
          <cell r="D362"/>
          <cell r="E362"/>
          <cell r="F362"/>
          <cell r="G362"/>
          <cell r="H362"/>
          <cell r="I362"/>
          <cell r="J362"/>
          <cell r="K362"/>
          <cell r="L362"/>
          <cell r="M362"/>
          <cell r="N362"/>
          <cell r="O362"/>
          <cell r="P362"/>
          <cell r="Q362"/>
          <cell r="R362"/>
          <cell r="S362"/>
          <cell r="T362"/>
          <cell r="U362"/>
          <cell r="V362"/>
          <cell r="W362"/>
          <cell r="X362"/>
          <cell r="Y362"/>
          <cell r="Z362"/>
          <cell r="AA362"/>
          <cell r="AB362"/>
          <cell r="AC362"/>
          <cell r="AD362"/>
          <cell r="AE362"/>
          <cell r="AF362"/>
          <cell r="AG362"/>
          <cell r="AH362"/>
          <cell r="AI362"/>
          <cell r="AJ362"/>
          <cell r="AK362"/>
          <cell r="AL362"/>
          <cell r="AM362"/>
          <cell r="AN362"/>
          <cell r="AO362"/>
          <cell r="AP362"/>
          <cell r="AQ362"/>
          <cell r="AR362"/>
          <cell r="AS362"/>
          <cell r="AT362"/>
          <cell r="AV362"/>
          <cell r="AW362"/>
          <cell r="AX362"/>
          <cell r="BA362"/>
          <cell r="BB362"/>
          <cell r="BC362"/>
          <cell r="BD362"/>
          <cell r="BE362"/>
          <cell r="BF362"/>
          <cell r="BG362"/>
          <cell r="BH362"/>
          <cell r="BI362"/>
          <cell r="BJ362"/>
          <cell r="BK362"/>
          <cell r="BL362"/>
          <cell r="BM362"/>
          <cell r="BN362"/>
          <cell r="BO362"/>
          <cell r="BP362"/>
          <cell r="BQ362"/>
          <cell r="BR362"/>
          <cell r="BS362"/>
          <cell r="BT362"/>
          <cell r="BU362"/>
          <cell r="BV362"/>
          <cell r="BW362"/>
          <cell r="BX362"/>
          <cell r="BY362"/>
          <cell r="BZ362"/>
          <cell r="CA362"/>
          <cell r="CB362"/>
          <cell r="CC362"/>
          <cell r="CD362"/>
          <cell r="CE362"/>
          <cell r="CF362"/>
          <cell r="CG362"/>
          <cell r="CH362"/>
          <cell r="CN362"/>
          <cell r="CO362"/>
          <cell r="CP362"/>
          <cell r="CQ362"/>
          <cell r="CS362"/>
          <cell r="CT362"/>
          <cell r="CU362"/>
          <cell r="CV362"/>
          <cell r="CW362"/>
          <cell r="EE362"/>
          <cell r="EF362"/>
          <cell r="EH362"/>
          <cell r="EI362"/>
          <cell r="EJ362"/>
          <cell r="EK362"/>
          <cell r="EL362"/>
          <cell r="EM362"/>
        </row>
        <row r="363">
          <cell r="A363"/>
          <cell r="B363"/>
          <cell r="C363"/>
          <cell r="D363"/>
          <cell r="E363"/>
          <cell r="F363"/>
          <cell r="G363"/>
          <cell r="H363"/>
          <cell r="I363"/>
          <cell r="J363"/>
          <cell r="K363"/>
          <cell r="L363"/>
          <cell r="M363"/>
          <cell r="N363"/>
          <cell r="O363"/>
          <cell r="P363"/>
          <cell r="Q363"/>
          <cell r="R363"/>
          <cell r="S363"/>
          <cell r="T363"/>
          <cell r="U363"/>
          <cell r="V363"/>
          <cell r="W363"/>
          <cell r="X363"/>
          <cell r="Y363"/>
          <cell r="Z363"/>
          <cell r="AA363"/>
          <cell r="AB363"/>
          <cell r="AC363"/>
          <cell r="AD363"/>
          <cell r="AE363"/>
          <cell r="AF363"/>
          <cell r="AG363"/>
          <cell r="AH363"/>
          <cell r="AI363"/>
          <cell r="AJ363"/>
          <cell r="AK363"/>
          <cell r="AL363"/>
          <cell r="AM363"/>
          <cell r="AN363"/>
          <cell r="AO363"/>
          <cell r="AP363"/>
          <cell r="AQ363"/>
          <cell r="AR363"/>
          <cell r="AS363"/>
          <cell r="AT363"/>
          <cell r="AV363"/>
          <cell r="AW363"/>
          <cell r="AX363"/>
          <cell r="BA363"/>
          <cell r="BB363"/>
          <cell r="BC363"/>
          <cell r="BD363"/>
          <cell r="BE363"/>
          <cell r="BF363"/>
          <cell r="BG363"/>
          <cell r="BH363"/>
          <cell r="BI363"/>
          <cell r="BJ363"/>
          <cell r="BK363"/>
          <cell r="BL363"/>
          <cell r="BM363"/>
          <cell r="BN363"/>
          <cell r="BO363"/>
          <cell r="BP363"/>
          <cell r="BQ363"/>
          <cell r="BR363"/>
          <cell r="BS363"/>
          <cell r="BT363"/>
          <cell r="BU363"/>
          <cell r="BV363"/>
          <cell r="BW363"/>
          <cell r="BX363"/>
          <cell r="BY363"/>
          <cell r="BZ363"/>
          <cell r="CA363"/>
          <cell r="CB363"/>
          <cell r="CC363"/>
          <cell r="CD363"/>
          <cell r="CE363"/>
          <cell r="CF363"/>
          <cell r="CG363"/>
          <cell r="CH363"/>
          <cell r="CN363"/>
          <cell r="CO363"/>
          <cell r="CP363"/>
          <cell r="CQ363"/>
          <cell r="CS363"/>
          <cell r="CT363"/>
          <cell r="CU363"/>
          <cell r="CV363"/>
          <cell r="CW363"/>
          <cell r="EE363"/>
          <cell r="EF363"/>
          <cell r="EH363"/>
          <cell r="EI363"/>
          <cell r="EJ363"/>
          <cell r="EK363"/>
          <cell r="EL363"/>
          <cell r="EM363"/>
        </row>
        <row r="364">
          <cell r="A364"/>
          <cell r="B364"/>
          <cell r="C364"/>
          <cell r="D364"/>
          <cell r="E364"/>
          <cell r="F364"/>
          <cell r="G364"/>
          <cell r="H364"/>
          <cell r="I364"/>
          <cell r="J364"/>
          <cell r="K364"/>
          <cell r="L364"/>
          <cell r="M364"/>
          <cell r="N364"/>
          <cell r="O364"/>
          <cell r="P364"/>
          <cell r="Q364"/>
          <cell r="R364"/>
          <cell r="S364"/>
          <cell r="T364"/>
          <cell r="U364"/>
          <cell r="V364"/>
          <cell r="W364"/>
          <cell r="X364"/>
          <cell r="Y364"/>
          <cell r="Z364"/>
          <cell r="AA364"/>
          <cell r="AB364"/>
          <cell r="AC364"/>
          <cell r="AD364"/>
          <cell r="AE364"/>
          <cell r="AF364"/>
          <cell r="AG364"/>
          <cell r="AH364"/>
          <cell r="AI364"/>
          <cell r="AJ364"/>
          <cell r="AK364"/>
          <cell r="AL364"/>
          <cell r="AM364"/>
          <cell r="AN364"/>
          <cell r="AO364"/>
          <cell r="AP364"/>
          <cell r="AQ364"/>
          <cell r="AR364"/>
          <cell r="AS364"/>
          <cell r="AT364"/>
          <cell r="AV364"/>
          <cell r="AW364"/>
          <cell r="AX364"/>
          <cell r="BA364"/>
          <cell r="BB364"/>
          <cell r="BC364"/>
          <cell r="BD364"/>
          <cell r="BE364"/>
          <cell r="BF364"/>
          <cell r="BG364"/>
          <cell r="BH364"/>
          <cell r="BI364"/>
          <cell r="BJ364"/>
          <cell r="BK364"/>
          <cell r="BL364"/>
          <cell r="BM364"/>
          <cell r="BN364"/>
          <cell r="BO364"/>
          <cell r="BP364"/>
          <cell r="BQ364"/>
          <cell r="BR364"/>
          <cell r="BS364"/>
          <cell r="BT364"/>
          <cell r="BU364"/>
          <cell r="BV364"/>
          <cell r="BW364"/>
          <cell r="BX364"/>
          <cell r="BY364"/>
          <cell r="BZ364"/>
          <cell r="CA364"/>
          <cell r="CB364"/>
          <cell r="CC364"/>
          <cell r="CD364"/>
          <cell r="CE364"/>
          <cell r="CF364"/>
          <cell r="CG364"/>
          <cell r="CH364"/>
          <cell r="CN364"/>
          <cell r="CO364"/>
          <cell r="CP364"/>
          <cell r="CQ364"/>
          <cell r="CS364"/>
          <cell r="CT364"/>
          <cell r="CU364"/>
          <cell r="CV364"/>
          <cell r="CW364"/>
          <cell r="EE364"/>
          <cell r="EF364"/>
          <cell r="EH364"/>
          <cell r="EI364"/>
          <cell r="EJ364"/>
          <cell r="EK364"/>
          <cell r="EL364"/>
          <cell r="EM364"/>
        </row>
        <row r="365">
          <cell r="A365"/>
          <cell r="B365"/>
          <cell r="C365"/>
          <cell r="D365"/>
          <cell r="E365"/>
          <cell r="F365"/>
          <cell r="G365"/>
          <cell r="H365"/>
          <cell r="I365"/>
          <cell r="J365"/>
          <cell r="K365"/>
          <cell r="L365"/>
          <cell r="M365"/>
          <cell r="N365"/>
          <cell r="O365"/>
          <cell r="P365"/>
          <cell r="Q365"/>
          <cell r="R365"/>
          <cell r="S365"/>
          <cell r="T365"/>
          <cell r="U365"/>
          <cell r="V365"/>
          <cell r="W365"/>
          <cell r="X365"/>
          <cell r="Y365"/>
          <cell r="Z365"/>
          <cell r="AA365"/>
          <cell r="AB365"/>
          <cell r="AC365"/>
          <cell r="AD365"/>
          <cell r="AE365"/>
          <cell r="AF365"/>
          <cell r="AG365"/>
          <cell r="AH365"/>
          <cell r="AI365"/>
          <cell r="AJ365"/>
          <cell r="AK365"/>
          <cell r="AL365"/>
          <cell r="AM365"/>
          <cell r="AN365"/>
          <cell r="AO365"/>
          <cell r="AP365"/>
          <cell r="AQ365"/>
          <cell r="AR365"/>
          <cell r="AS365"/>
          <cell r="AT365"/>
          <cell r="AV365"/>
          <cell r="AW365"/>
          <cell r="AX365"/>
          <cell r="BA365"/>
          <cell r="BB365"/>
          <cell r="BC365"/>
          <cell r="BD365"/>
          <cell r="BE365"/>
          <cell r="BF365"/>
          <cell r="BG365"/>
          <cell r="BH365"/>
          <cell r="BI365"/>
          <cell r="BJ365"/>
          <cell r="BK365"/>
          <cell r="BL365"/>
          <cell r="BM365"/>
          <cell r="BN365"/>
          <cell r="BO365"/>
          <cell r="BP365"/>
          <cell r="BQ365"/>
          <cell r="BR365"/>
          <cell r="BS365"/>
          <cell r="BT365"/>
          <cell r="BU365"/>
          <cell r="BV365"/>
          <cell r="BW365"/>
          <cell r="BX365"/>
          <cell r="BY365"/>
          <cell r="BZ365"/>
          <cell r="CA365"/>
          <cell r="CB365"/>
          <cell r="CC365"/>
          <cell r="CD365"/>
          <cell r="CE365"/>
          <cell r="CF365"/>
          <cell r="CG365"/>
          <cell r="CH365"/>
          <cell r="CN365"/>
          <cell r="CO365"/>
          <cell r="CP365"/>
          <cell r="CQ365"/>
          <cell r="CS365"/>
          <cell r="CT365"/>
          <cell r="CU365"/>
          <cell r="CV365"/>
          <cell r="CW365"/>
          <cell r="EE365"/>
          <cell r="EF365"/>
          <cell r="EH365"/>
          <cell r="EI365"/>
          <cell r="EJ365"/>
          <cell r="EK365"/>
          <cell r="EL365"/>
          <cell r="EM365"/>
        </row>
        <row r="366">
          <cell r="A366"/>
          <cell r="B366"/>
          <cell r="C366"/>
          <cell r="D366"/>
          <cell r="E366"/>
          <cell r="F366"/>
          <cell r="G366"/>
          <cell r="H366"/>
          <cell r="I366"/>
          <cell r="J366"/>
          <cell r="K366"/>
          <cell r="L366"/>
          <cell r="M366"/>
          <cell r="N366"/>
          <cell r="O366"/>
          <cell r="P366"/>
          <cell r="Q366"/>
          <cell r="R366"/>
          <cell r="S366"/>
          <cell r="T366"/>
          <cell r="U366"/>
          <cell r="V366"/>
          <cell r="W366"/>
          <cell r="X366"/>
          <cell r="Y366"/>
          <cell r="Z366"/>
          <cell r="AA366"/>
          <cell r="AB366"/>
          <cell r="AC366"/>
          <cell r="AD366"/>
          <cell r="AE366"/>
          <cell r="AF366"/>
          <cell r="AG366"/>
          <cell r="AH366"/>
          <cell r="AI366"/>
          <cell r="AJ366"/>
          <cell r="AK366"/>
          <cell r="AL366"/>
          <cell r="AM366"/>
          <cell r="AN366"/>
          <cell r="AO366"/>
          <cell r="AP366"/>
          <cell r="AQ366"/>
          <cell r="AR366"/>
          <cell r="AS366"/>
          <cell r="AT366"/>
          <cell r="AV366"/>
          <cell r="AW366"/>
          <cell r="AX366"/>
          <cell r="BA366"/>
          <cell r="BB366"/>
          <cell r="BC366"/>
          <cell r="BD366"/>
          <cell r="BE366"/>
          <cell r="BF366"/>
          <cell r="BG366"/>
          <cell r="BH366"/>
          <cell r="BI366"/>
          <cell r="BJ366"/>
          <cell r="BK366"/>
          <cell r="BL366"/>
          <cell r="BM366"/>
          <cell r="BN366"/>
          <cell r="BO366"/>
          <cell r="BP366"/>
          <cell r="BQ366"/>
          <cell r="BR366"/>
          <cell r="BS366"/>
          <cell r="BT366"/>
          <cell r="BU366"/>
          <cell r="BV366"/>
          <cell r="BW366"/>
          <cell r="BX366"/>
          <cell r="BY366"/>
          <cell r="BZ366"/>
          <cell r="CA366"/>
          <cell r="CB366"/>
          <cell r="CC366"/>
          <cell r="CD366"/>
          <cell r="CE366"/>
          <cell r="CF366"/>
          <cell r="CG366"/>
          <cell r="CH366"/>
          <cell r="CN366"/>
          <cell r="CO366"/>
          <cell r="CP366"/>
          <cell r="CQ366"/>
          <cell r="CS366"/>
          <cell r="CT366"/>
          <cell r="CU366"/>
          <cell r="CV366"/>
          <cell r="CW366"/>
          <cell r="EE366"/>
          <cell r="EF366"/>
          <cell r="EH366"/>
          <cell r="EI366"/>
          <cell r="EJ366"/>
          <cell r="EK366"/>
          <cell r="EL366"/>
          <cell r="EM366"/>
        </row>
        <row r="367">
          <cell r="A367"/>
          <cell r="B367"/>
          <cell r="C367"/>
          <cell r="D367"/>
          <cell r="E367"/>
          <cell r="F367"/>
          <cell r="G367"/>
          <cell r="H367"/>
          <cell r="I367"/>
          <cell r="J367"/>
          <cell r="K367"/>
          <cell r="L367"/>
          <cell r="M367"/>
          <cell r="N367"/>
          <cell r="O367"/>
          <cell r="P367"/>
          <cell r="Q367"/>
          <cell r="R367"/>
          <cell r="S367"/>
          <cell r="T367"/>
          <cell r="U367"/>
          <cell r="V367"/>
          <cell r="W367"/>
          <cell r="X367"/>
          <cell r="Y367"/>
          <cell r="Z367"/>
          <cell r="AA367"/>
          <cell r="AB367"/>
          <cell r="AC367"/>
          <cell r="AD367"/>
          <cell r="AE367"/>
          <cell r="AF367"/>
          <cell r="AG367"/>
          <cell r="AH367"/>
          <cell r="AI367"/>
          <cell r="AJ367"/>
          <cell r="AK367"/>
          <cell r="AL367"/>
          <cell r="AM367"/>
          <cell r="AN367"/>
          <cell r="AO367"/>
          <cell r="AP367"/>
          <cell r="AQ367"/>
          <cell r="AR367"/>
          <cell r="AS367"/>
          <cell r="AT367"/>
          <cell r="AV367"/>
          <cell r="AW367"/>
          <cell r="AX367"/>
          <cell r="BA367"/>
          <cell r="BB367"/>
          <cell r="BC367"/>
          <cell r="BD367"/>
          <cell r="BE367"/>
          <cell r="BF367"/>
          <cell r="BG367"/>
          <cell r="BH367"/>
          <cell r="BI367"/>
          <cell r="BJ367"/>
          <cell r="BK367"/>
          <cell r="BL367"/>
          <cell r="BM367"/>
          <cell r="BN367"/>
          <cell r="BO367"/>
          <cell r="BP367"/>
          <cell r="BQ367"/>
          <cell r="BR367"/>
          <cell r="BS367"/>
          <cell r="BT367"/>
          <cell r="BU367"/>
          <cell r="BV367"/>
          <cell r="BW367"/>
          <cell r="BX367"/>
          <cell r="BY367"/>
          <cell r="BZ367"/>
          <cell r="CA367"/>
          <cell r="CB367"/>
          <cell r="CC367"/>
          <cell r="CD367"/>
          <cell r="CE367"/>
          <cell r="CF367"/>
          <cell r="CG367"/>
          <cell r="CH367"/>
          <cell r="CN367"/>
          <cell r="CO367"/>
          <cell r="CP367"/>
          <cell r="CQ367"/>
          <cell r="CS367"/>
          <cell r="CT367"/>
          <cell r="CU367"/>
          <cell r="CV367"/>
          <cell r="CW367"/>
          <cell r="EE367"/>
          <cell r="EF367"/>
          <cell r="EH367"/>
          <cell r="EI367"/>
          <cell r="EJ367"/>
          <cell r="EK367"/>
          <cell r="EL367"/>
          <cell r="EM367"/>
        </row>
        <row r="368">
          <cell r="A368"/>
          <cell r="B368"/>
          <cell r="C368"/>
          <cell r="D368"/>
          <cell r="E368"/>
          <cell r="F368"/>
          <cell r="G368"/>
          <cell r="H368"/>
          <cell r="I368"/>
          <cell r="J368"/>
          <cell r="K368"/>
          <cell r="L368"/>
          <cell r="M368"/>
          <cell r="N368"/>
          <cell r="O368"/>
          <cell r="P368"/>
          <cell r="Q368"/>
          <cell r="R368"/>
          <cell r="S368"/>
          <cell r="T368"/>
          <cell r="U368"/>
          <cell r="V368"/>
          <cell r="W368"/>
          <cell r="X368"/>
          <cell r="Y368"/>
          <cell r="Z368"/>
          <cell r="AA368"/>
          <cell r="AB368"/>
          <cell r="AC368"/>
          <cell r="AD368"/>
          <cell r="AE368"/>
          <cell r="AF368"/>
          <cell r="AG368"/>
          <cell r="AH368"/>
          <cell r="AI368"/>
          <cell r="AJ368"/>
          <cell r="AK368"/>
          <cell r="AL368"/>
          <cell r="AM368"/>
          <cell r="AN368"/>
          <cell r="AO368"/>
          <cell r="AP368"/>
          <cell r="AQ368"/>
          <cell r="AR368"/>
          <cell r="AS368"/>
          <cell r="AT368"/>
          <cell r="AV368"/>
          <cell r="AW368"/>
          <cell r="AX368"/>
          <cell r="BA368"/>
          <cell r="BB368"/>
          <cell r="BC368"/>
          <cell r="BD368"/>
          <cell r="BE368"/>
          <cell r="BF368"/>
          <cell r="BG368"/>
          <cell r="BH368"/>
          <cell r="BI368"/>
          <cell r="BJ368"/>
          <cell r="BK368"/>
          <cell r="BL368"/>
          <cell r="BM368"/>
          <cell r="BN368"/>
          <cell r="BO368"/>
          <cell r="BP368"/>
          <cell r="BQ368"/>
          <cell r="BR368"/>
          <cell r="BS368"/>
          <cell r="BT368"/>
          <cell r="BU368"/>
          <cell r="BV368"/>
          <cell r="BW368"/>
          <cell r="BX368"/>
          <cell r="BY368"/>
          <cell r="BZ368"/>
          <cell r="CA368"/>
          <cell r="CB368"/>
          <cell r="CC368"/>
          <cell r="CD368"/>
          <cell r="CE368"/>
          <cell r="CF368"/>
          <cell r="CG368"/>
          <cell r="CH368"/>
          <cell r="CN368"/>
          <cell r="CO368"/>
          <cell r="CP368"/>
          <cell r="CQ368"/>
          <cell r="CS368"/>
          <cell r="CT368"/>
          <cell r="CU368"/>
          <cell r="CV368"/>
          <cell r="CW368"/>
          <cell r="EE368"/>
          <cell r="EF368"/>
          <cell r="EH368"/>
          <cell r="EI368"/>
          <cell r="EJ368"/>
          <cell r="EK368"/>
          <cell r="EL368"/>
          <cell r="EM368"/>
        </row>
        <row r="369">
          <cell r="A369"/>
          <cell r="B369"/>
          <cell r="C369"/>
          <cell r="D369"/>
          <cell r="E369"/>
          <cell r="F369"/>
          <cell r="G369"/>
          <cell r="H369"/>
          <cell r="I369"/>
          <cell r="J369"/>
          <cell r="K369"/>
          <cell r="L369"/>
          <cell r="M369"/>
          <cell r="N369"/>
          <cell r="O369"/>
          <cell r="P369"/>
          <cell r="Q369"/>
          <cell r="R369"/>
          <cell r="S369"/>
          <cell r="T369"/>
          <cell r="U369"/>
          <cell r="V369"/>
          <cell r="W369"/>
          <cell r="X369"/>
          <cell r="Y369"/>
          <cell r="Z369"/>
          <cell r="AA369"/>
          <cell r="AB369"/>
          <cell r="AC369"/>
          <cell r="AD369"/>
          <cell r="AE369"/>
          <cell r="AF369"/>
          <cell r="AG369"/>
          <cell r="AH369"/>
          <cell r="AI369"/>
          <cell r="AJ369"/>
          <cell r="AK369"/>
          <cell r="AL369"/>
          <cell r="AM369"/>
          <cell r="AN369"/>
          <cell r="AO369"/>
          <cell r="AP369"/>
          <cell r="AQ369"/>
          <cell r="AR369"/>
          <cell r="AS369"/>
          <cell r="AT369"/>
          <cell r="AV369"/>
          <cell r="AW369"/>
          <cell r="AX369"/>
          <cell r="BA369"/>
          <cell r="BB369"/>
          <cell r="BC369"/>
          <cell r="BD369"/>
          <cell r="BE369"/>
          <cell r="BF369"/>
          <cell r="BG369"/>
          <cell r="BH369"/>
          <cell r="BI369"/>
          <cell r="BJ369"/>
          <cell r="BK369"/>
          <cell r="BL369"/>
          <cell r="BM369"/>
          <cell r="BN369"/>
          <cell r="BO369"/>
          <cell r="BP369"/>
          <cell r="BQ369"/>
          <cell r="BR369"/>
          <cell r="BS369"/>
          <cell r="BT369"/>
          <cell r="BU369"/>
          <cell r="BV369"/>
          <cell r="BW369"/>
          <cell r="BX369"/>
          <cell r="BY369"/>
          <cell r="BZ369"/>
          <cell r="CA369"/>
          <cell r="CB369"/>
          <cell r="CC369"/>
          <cell r="CD369"/>
          <cell r="CE369"/>
          <cell r="CF369"/>
          <cell r="CG369"/>
          <cell r="CH369"/>
          <cell r="CN369"/>
          <cell r="CO369"/>
          <cell r="CP369"/>
          <cell r="CQ369"/>
          <cell r="CS369"/>
          <cell r="CT369"/>
          <cell r="CU369"/>
          <cell r="CV369"/>
          <cell r="CW369"/>
          <cell r="EE369"/>
          <cell r="EF369"/>
          <cell r="EH369"/>
          <cell r="EI369"/>
          <cell r="EJ369"/>
          <cell r="EK369"/>
          <cell r="EL369"/>
          <cell r="EM369"/>
        </row>
        <row r="370">
          <cell r="A370"/>
          <cell r="B370"/>
          <cell r="C370"/>
          <cell r="D370"/>
          <cell r="E370"/>
          <cell r="F370"/>
          <cell r="G370"/>
          <cell r="H370"/>
          <cell r="I370"/>
          <cell r="J370"/>
          <cell r="K370"/>
          <cell r="L370"/>
          <cell r="M370"/>
          <cell r="N370"/>
          <cell r="O370"/>
          <cell r="P370"/>
          <cell r="Q370"/>
          <cell r="R370"/>
          <cell r="S370"/>
          <cell r="T370"/>
          <cell r="U370"/>
          <cell r="V370"/>
          <cell r="W370"/>
          <cell r="X370"/>
          <cell r="Y370"/>
          <cell r="Z370"/>
          <cell r="AA370"/>
          <cell r="AB370"/>
          <cell r="AC370"/>
          <cell r="AD370"/>
          <cell r="AE370"/>
          <cell r="AF370"/>
          <cell r="AG370"/>
          <cell r="AH370"/>
          <cell r="AI370"/>
          <cell r="AJ370"/>
          <cell r="AK370"/>
          <cell r="AL370"/>
          <cell r="AM370"/>
          <cell r="AN370"/>
          <cell r="AO370"/>
          <cell r="AP370"/>
          <cell r="AQ370"/>
          <cell r="AR370"/>
          <cell r="AS370"/>
          <cell r="AT370"/>
          <cell r="AV370"/>
          <cell r="AW370"/>
          <cell r="AX370"/>
          <cell r="BA370"/>
          <cell r="BB370"/>
          <cell r="BC370"/>
          <cell r="BD370"/>
          <cell r="BE370"/>
          <cell r="BF370"/>
          <cell r="BG370"/>
          <cell r="BH370"/>
          <cell r="BI370"/>
          <cell r="BJ370"/>
          <cell r="BK370"/>
          <cell r="BL370"/>
          <cell r="BM370"/>
          <cell r="BN370"/>
          <cell r="BO370"/>
          <cell r="BP370"/>
          <cell r="BQ370"/>
          <cell r="BR370"/>
          <cell r="BS370"/>
          <cell r="BT370"/>
          <cell r="BU370"/>
          <cell r="BV370"/>
          <cell r="BW370"/>
          <cell r="BX370"/>
          <cell r="BY370"/>
          <cell r="BZ370"/>
          <cell r="CA370"/>
          <cell r="CB370"/>
          <cell r="CC370"/>
          <cell r="CD370"/>
          <cell r="CE370"/>
          <cell r="CF370"/>
          <cell r="CG370"/>
          <cell r="CH370"/>
          <cell r="CN370"/>
          <cell r="CO370"/>
          <cell r="CP370"/>
          <cell r="CQ370"/>
          <cell r="CS370"/>
          <cell r="CT370"/>
          <cell r="CU370"/>
          <cell r="CV370"/>
          <cell r="CW370"/>
          <cell r="EE370"/>
          <cell r="EF370"/>
          <cell r="EH370"/>
          <cell r="EI370"/>
          <cell r="EJ370"/>
          <cell r="EK370"/>
          <cell r="EL370"/>
          <cell r="EM370"/>
        </row>
        <row r="371">
          <cell r="A371"/>
          <cell r="B371"/>
          <cell r="C371"/>
          <cell r="D371"/>
          <cell r="E371"/>
          <cell r="F371"/>
          <cell r="G371"/>
          <cell r="H371"/>
          <cell r="I371"/>
          <cell r="J371"/>
          <cell r="K371"/>
          <cell r="L371"/>
          <cell r="M371"/>
          <cell r="N371"/>
          <cell r="O371"/>
          <cell r="P371"/>
          <cell r="Q371"/>
          <cell r="R371"/>
          <cell r="S371"/>
          <cell r="T371"/>
          <cell r="U371"/>
          <cell r="V371"/>
          <cell r="W371"/>
          <cell r="X371"/>
          <cell r="Y371"/>
          <cell r="Z371"/>
          <cell r="AA371"/>
          <cell r="AB371"/>
          <cell r="AC371"/>
          <cell r="AD371"/>
          <cell r="AE371"/>
          <cell r="AF371"/>
          <cell r="AG371"/>
          <cell r="AH371"/>
          <cell r="AI371"/>
          <cell r="AJ371"/>
          <cell r="AK371"/>
          <cell r="AL371"/>
          <cell r="AM371"/>
          <cell r="AN371"/>
          <cell r="AO371"/>
          <cell r="AP371"/>
          <cell r="AQ371"/>
          <cell r="AR371"/>
          <cell r="AS371"/>
          <cell r="AT371"/>
          <cell r="AV371"/>
          <cell r="AW371"/>
          <cell r="AX371"/>
          <cell r="BA371"/>
          <cell r="BB371"/>
          <cell r="BC371"/>
          <cell r="BD371"/>
          <cell r="BE371"/>
          <cell r="BF371"/>
          <cell r="BG371"/>
          <cell r="BH371"/>
          <cell r="BI371"/>
          <cell r="BJ371"/>
          <cell r="BK371"/>
          <cell r="BL371"/>
          <cell r="BM371"/>
          <cell r="BN371"/>
          <cell r="BO371"/>
          <cell r="BP371"/>
          <cell r="BQ371"/>
          <cell r="BR371"/>
          <cell r="BS371"/>
          <cell r="BT371"/>
          <cell r="BU371"/>
          <cell r="BV371"/>
          <cell r="BW371"/>
          <cell r="BX371"/>
          <cell r="BY371"/>
          <cell r="BZ371"/>
          <cell r="CA371"/>
          <cell r="CB371"/>
          <cell r="CC371"/>
          <cell r="CD371"/>
          <cell r="CE371"/>
          <cell r="CF371"/>
          <cell r="CG371"/>
          <cell r="CH371"/>
          <cell r="CN371"/>
          <cell r="CO371"/>
          <cell r="CP371"/>
          <cell r="CQ371"/>
          <cell r="CS371"/>
          <cell r="CT371"/>
          <cell r="CU371"/>
          <cell r="CV371"/>
          <cell r="CW371"/>
          <cell r="EE371"/>
          <cell r="EF371"/>
          <cell r="EH371"/>
          <cell r="EI371"/>
          <cell r="EJ371"/>
          <cell r="EK371"/>
          <cell r="EL371"/>
          <cell r="EM371"/>
        </row>
        <row r="372">
          <cell r="A372"/>
          <cell r="B372"/>
          <cell r="C372"/>
          <cell r="D372"/>
          <cell r="E372"/>
          <cell r="F372"/>
          <cell r="G372"/>
          <cell r="H372"/>
          <cell r="I372"/>
          <cell r="J372"/>
          <cell r="K372"/>
          <cell r="L372"/>
          <cell r="M372"/>
          <cell r="N372"/>
          <cell r="O372"/>
          <cell r="P372"/>
          <cell r="Q372"/>
          <cell r="R372"/>
          <cell r="S372"/>
          <cell r="T372"/>
          <cell r="U372"/>
          <cell r="V372"/>
          <cell r="W372"/>
          <cell r="X372"/>
          <cell r="Y372"/>
          <cell r="Z372"/>
          <cell r="AA372"/>
          <cell r="AB372"/>
          <cell r="AC372"/>
          <cell r="AD372"/>
          <cell r="AE372"/>
          <cell r="AF372"/>
          <cell r="AG372"/>
          <cell r="AH372"/>
          <cell r="AI372"/>
          <cell r="AJ372"/>
          <cell r="AK372"/>
          <cell r="AL372"/>
          <cell r="AM372"/>
          <cell r="AN372"/>
          <cell r="AO372"/>
          <cell r="AP372"/>
          <cell r="AQ372"/>
          <cell r="AR372"/>
          <cell r="AS372"/>
          <cell r="AT372"/>
          <cell r="AV372"/>
          <cell r="AW372"/>
          <cell r="AX372"/>
          <cell r="BA372"/>
          <cell r="BB372"/>
          <cell r="BC372"/>
          <cell r="BD372"/>
          <cell r="BE372"/>
          <cell r="BF372"/>
          <cell r="BG372"/>
          <cell r="BH372"/>
          <cell r="BI372"/>
          <cell r="BJ372"/>
          <cell r="BK372"/>
          <cell r="BL372"/>
          <cell r="BM372"/>
          <cell r="BN372"/>
          <cell r="BO372"/>
          <cell r="BP372"/>
          <cell r="BQ372"/>
          <cell r="BR372"/>
          <cell r="BS372"/>
          <cell r="BT372"/>
          <cell r="BU372"/>
          <cell r="BV372"/>
          <cell r="BW372"/>
          <cell r="BX372"/>
          <cell r="BY372"/>
          <cell r="BZ372"/>
          <cell r="CA372"/>
          <cell r="CB372"/>
          <cell r="CC372"/>
          <cell r="CD372"/>
          <cell r="CE372"/>
          <cell r="CF372"/>
          <cell r="CG372"/>
          <cell r="CH372"/>
          <cell r="CN372"/>
          <cell r="CO372"/>
          <cell r="CP372"/>
          <cell r="CQ372"/>
          <cell r="CS372"/>
          <cell r="CT372"/>
          <cell r="CU372"/>
          <cell r="CV372"/>
          <cell r="CW372"/>
          <cell r="EE372"/>
          <cell r="EF372"/>
          <cell r="EH372"/>
          <cell r="EI372"/>
          <cell r="EJ372"/>
          <cell r="EK372"/>
          <cell r="EL372"/>
          <cell r="EM372"/>
        </row>
        <row r="373">
          <cell r="A373"/>
          <cell r="B373"/>
          <cell r="C373"/>
          <cell r="D373"/>
          <cell r="E373"/>
          <cell r="F373"/>
          <cell r="G373"/>
          <cell r="H373"/>
          <cell r="I373"/>
          <cell r="J373"/>
          <cell r="K373"/>
          <cell r="L373"/>
          <cell r="M373"/>
          <cell r="N373"/>
          <cell r="O373"/>
          <cell r="P373"/>
          <cell r="Q373"/>
          <cell r="R373"/>
          <cell r="S373"/>
          <cell r="T373"/>
          <cell r="U373"/>
          <cell r="V373"/>
          <cell r="W373"/>
          <cell r="X373"/>
          <cell r="Y373"/>
          <cell r="Z373"/>
          <cell r="AA373"/>
          <cell r="AB373"/>
          <cell r="AC373"/>
          <cell r="AD373"/>
          <cell r="AE373"/>
          <cell r="AF373"/>
          <cell r="AG373"/>
          <cell r="AH373"/>
          <cell r="AI373"/>
          <cell r="AJ373"/>
          <cell r="AK373"/>
          <cell r="AL373"/>
          <cell r="AM373"/>
          <cell r="AN373"/>
          <cell r="AO373"/>
          <cell r="AP373"/>
          <cell r="AQ373"/>
          <cell r="AR373"/>
          <cell r="AS373"/>
          <cell r="AT373"/>
          <cell r="AV373"/>
          <cell r="AW373"/>
          <cell r="AX373"/>
          <cell r="BA373"/>
          <cell r="BB373"/>
          <cell r="BC373"/>
          <cell r="BD373"/>
          <cell r="BE373"/>
          <cell r="BF373"/>
          <cell r="BG373"/>
          <cell r="BH373"/>
          <cell r="BI373"/>
          <cell r="BJ373"/>
          <cell r="BK373"/>
          <cell r="BL373"/>
          <cell r="BM373"/>
          <cell r="BN373"/>
          <cell r="BO373"/>
          <cell r="BP373"/>
          <cell r="BQ373"/>
          <cell r="BR373"/>
          <cell r="BS373"/>
          <cell r="BT373"/>
          <cell r="BU373"/>
          <cell r="BV373"/>
          <cell r="BW373"/>
          <cell r="BX373"/>
          <cell r="BY373"/>
          <cell r="BZ373"/>
          <cell r="CA373"/>
          <cell r="CB373"/>
          <cell r="CC373"/>
          <cell r="CD373"/>
          <cell r="CE373"/>
          <cell r="CF373"/>
          <cell r="CG373"/>
          <cell r="CH373"/>
          <cell r="CN373"/>
          <cell r="CO373"/>
          <cell r="CP373"/>
          <cell r="CQ373"/>
          <cell r="CS373"/>
          <cell r="CT373"/>
          <cell r="CU373"/>
          <cell r="CV373"/>
          <cell r="CW373"/>
          <cell r="EE373"/>
          <cell r="EF373"/>
          <cell r="EH373"/>
          <cell r="EI373"/>
          <cell r="EJ373"/>
          <cell r="EK373"/>
          <cell r="EL373"/>
          <cell r="EM373"/>
        </row>
        <row r="374">
          <cell r="A374"/>
          <cell r="B374"/>
          <cell r="C374"/>
          <cell r="D374"/>
          <cell r="E374"/>
          <cell r="F374"/>
          <cell r="G374"/>
          <cell r="H374"/>
          <cell r="I374"/>
          <cell r="J374"/>
          <cell r="K374"/>
          <cell r="L374"/>
          <cell r="M374"/>
          <cell r="N374"/>
          <cell r="O374"/>
          <cell r="P374"/>
          <cell r="Q374"/>
          <cell r="R374"/>
          <cell r="S374"/>
          <cell r="T374"/>
          <cell r="U374"/>
          <cell r="V374"/>
          <cell r="W374"/>
          <cell r="X374"/>
          <cell r="Y374"/>
          <cell r="Z374"/>
          <cell r="AA374"/>
          <cell r="AB374"/>
          <cell r="AC374"/>
          <cell r="AD374"/>
          <cell r="AE374"/>
          <cell r="AF374"/>
          <cell r="AG374"/>
          <cell r="AH374"/>
          <cell r="AI374"/>
          <cell r="AJ374"/>
          <cell r="AK374"/>
          <cell r="AL374"/>
          <cell r="AM374"/>
          <cell r="AN374"/>
          <cell r="AO374"/>
          <cell r="AP374"/>
          <cell r="AQ374"/>
          <cell r="AR374"/>
          <cell r="AS374"/>
          <cell r="AT374"/>
          <cell r="AV374"/>
          <cell r="AW374"/>
          <cell r="AX374"/>
          <cell r="BA374"/>
          <cell r="BB374"/>
          <cell r="BC374"/>
          <cell r="BD374"/>
          <cell r="BE374"/>
          <cell r="BF374"/>
          <cell r="BG374"/>
          <cell r="BH374"/>
          <cell r="BI374"/>
          <cell r="BJ374"/>
          <cell r="BK374"/>
          <cell r="BL374"/>
          <cell r="BM374"/>
          <cell r="BN374"/>
          <cell r="BO374"/>
          <cell r="BP374"/>
          <cell r="BQ374"/>
          <cell r="BR374"/>
          <cell r="BS374"/>
          <cell r="BT374"/>
          <cell r="BU374"/>
          <cell r="BV374"/>
          <cell r="BW374"/>
          <cell r="BX374"/>
          <cell r="BY374"/>
          <cell r="BZ374"/>
          <cell r="CA374"/>
          <cell r="CB374"/>
          <cell r="CC374"/>
          <cell r="CD374"/>
          <cell r="CE374"/>
          <cell r="CF374"/>
          <cell r="CG374"/>
          <cell r="CH374"/>
          <cell r="CN374"/>
          <cell r="CO374"/>
          <cell r="CP374"/>
          <cell r="CQ374"/>
          <cell r="CS374"/>
          <cell r="CT374"/>
          <cell r="CU374"/>
          <cell r="CV374"/>
          <cell r="CW374"/>
          <cell r="EE374"/>
          <cell r="EF374"/>
          <cell r="EH374"/>
          <cell r="EI374"/>
          <cell r="EJ374"/>
          <cell r="EK374"/>
          <cell r="EL374"/>
          <cell r="EM374"/>
        </row>
        <row r="375">
          <cell r="A375"/>
          <cell r="B375"/>
          <cell r="C375"/>
          <cell r="D375"/>
          <cell r="E375"/>
          <cell r="F375"/>
          <cell r="G375"/>
          <cell r="H375"/>
          <cell r="I375"/>
          <cell r="J375"/>
          <cell r="K375"/>
          <cell r="L375"/>
          <cell r="M375"/>
          <cell r="N375"/>
          <cell r="O375"/>
          <cell r="P375"/>
          <cell r="Q375"/>
          <cell r="R375"/>
          <cell r="S375"/>
          <cell r="T375"/>
          <cell r="U375"/>
          <cell r="V375"/>
          <cell r="W375"/>
          <cell r="X375"/>
          <cell r="Y375"/>
          <cell r="Z375"/>
          <cell r="AA375"/>
          <cell r="AB375"/>
          <cell r="AC375"/>
          <cell r="AD375"/>
          <cell r="AE375"/>
          <cell r="AF375"/>
          <cell r="AG375"/>
          <cell r="AH375"/>
          <cell r="AI375"/>
          <cell r="AJ375"/>
          <cell r="AK375"/>
          <cell r="AL375"/>
          <cell r="AM375"/>
          <cell r="AN375"/>
          <cell r="AO375"/>
          <cell r="AP375"/>
          <cell r="AQ375"/>
          <cell r="AR375"/>
          <cell r="AS375"/>
          <cell r="AT375"/>
          <cell r="AV375"/>
          <cell r="AW375"/>
          <cell r="AX375"/>
          <cell r="BA375"/>
          <cell r="BB375"/>
          <cell r="BC375"/>
          <cell r="BD375"/>
          <cell r="BE375"/>
          <cell r="BF375"/>
          <cell r="BG375"/>
          <cell r="BH375"/>
          <cell r="BI375"/>
          <cell r="BJ375"/>
          <cell r="BK375"/>
          <cell r="BL375"/>
          <cell r="BM375"/>
          <cell r="BN375"/>
          <cell r="BO375"/>
          <cell r="BP375"/>
          <cell r="BQ375"/>
          <cell r="BR375"/>
          <cell r="BS375"/>
          <cell r="BT375"/>
          <cell r="BU375"/>
          <cell r="BV375"/>
          <cell r="BW375"/>
          <cell r="BX375"/>
          <cell r="BY375"/>
          <cell r="BZ375"/>
          <cell r="CA375"/>
          <cell r="CB375"/>
          <cell r="CC375"/>
          <cell r="CD375"/>
          <cell r="CE375"/>
          <cell r="CF375"/>
          <cell r="CG375"/>
          <cell r="CH375"/>
          <cell r="CN375"/>
          <cell r="CO375"/>
          <cell r="CP375"/>
          <cell r="CQ375"/>
          <cell r="CS375"/>
          <cell r="CT375"/>
          <cell r="CU375"/>
          <cell r="CV375"/>
          <cell r="CW375"/>
          <cell r="EE375"/>
          <cell r="EF375"/>
          <cell r="EH375"/>
          <cell r="EI375"/>
          <cell r="EJ375"/>
          <cell r="EK375"/>
          <cell r="EL375"/>
          <cell r="EM375"/>
        </row>
        <row r="376">
          <cell r="A376"/>
          <cell r="B376"/>
          <cell r="C376"/>
          <cell r="D376"/>
          <cell r="E376"/>
          <cell r="F376"/>
          <cell r="G376"/>
          <cell r="H376"/>
          <cell r="I376"/>
          <cell r="J376"/>
          <cell r="K376"/>
          <cell r="L376"/>
          <cell r="M376"/>
          <cell r="N376"/>
          <cell r="O376"/>
          <cell r="P376"/>
          <cell r="Q376"/>
          <cell r="R376"/>
          <cell r="S376"/>
          <cell r="T376"/>
          <cell r="U376"/>
          <cell r="V376"/>
          <cell r="W376"/>
          <cell r="X376"/>
          <cell r="Y376"/>
          <cell r="Z376"/>
          <cell r="AA376"/>
          <cell r="AB376"/>
          <cell r="AC376"/>
          <cell r="AD376"/>
          <cell r="AE376"/>
          <cell r="AF376"/>
          <cell r="AG376"/>
          <cell r="AH376"/>
          <cell r="AI376"/>
          <cell r="AJ376"/>
          <cell r="AK376"/>
          <cell r="AL376"/>
          <cell r="AM376"/>
          <cell r="AN376"/>
          <cell r="AO376"/>
          <cell r="AP376"/>
          <cell r="AQ376"/>
          <cell r="AR376"/>
          <cell r="AS376"/>
          <cell r="AT376"/>
          <cell r="AV376"/>
          <cell r="AW376"/>
          <cell r="AX376"/>
          <cell r="BA376"/>
          <cell r="BB376"/>
          <cell r="BC376"/>
          <cell r="BD376"/>
          <cell r="BE376"/>
          <cell r="BF376"/>
          <cell r="BG376"/>
          <cell r="BH376"/>
          <cell r="BI376"/>
          <cell r="BJ376"/>
          <cell r="BK376"/>
          <cell r="BL376"/>
          <cell r="BM376"/>
          <cell r="BN376"/>
          <cell r="BO376"/>
          <cell r="BP376"/>
          <cell r="BQ376"/>
          <cell r="BR376"/>
          <cell r="BS376"/>
          <cell r="BT376"/>
          <cell r="BU376"/>
          <cell r="BV376"/>
          <cell r="BW376"/>
          <cell r="BX376"/>
          <cell r="BY376"/>
          <cell r="BZ376"/>
          <cell r="CA376"/>
          <cell r="CB376"/>
          <cell r="CC376"/>
          <cell r="CD376"/>
          <cell r="CE376"/>
          <cell r="CF376"/>
          <cell r="CG376"/>
          <cell r="CH376"/>
          <cell r="CN376"/>
          <cell r="CO376"/>
          <cell r="CP376"/>
          <cell r="CQ376"/>
          <cell r="CS376"/>
          <cell r="CT376"/>
          <cell r="CU376"/>
          <cell r="CV376"/>
          <cell r="CW376"/>
          <cell r="EE376"/>
          <cell r="EF376"/>
          <cell r="EH376"/>
          <cell r="EI376"/>
          <cell r="EJ376"/>
          <cell r="EK376"/>
          <cell r="EL376"/>
          <cell r="EM376"/>
        </row>
        <row r="377">
          <cell r="A377"/>
          <cell r="B377"/>
          <cell r="C377"/>
          <cell r="D377"/>
          <cell r="E377"/>
          <cell r="F377"/>
          <cell r="G377"/>
          <cell r="H377"/>
          <cell r="I377"/>
          <cell r="J377"/>
          <cell r="K377"/>
          <cell r="L377"/>
          <cell r="M377"/>
          <cell r="N377"/>
          <cell r="O377"/>
          <cell r="P377"/>
          <cell r="Q377"/>
          <cell r="R377"/>
          <cell r="S377"/>
          <cell r="T377"/>
          <cell r="U377"/>
          <cell r="V377"/>
          <cell r="W377"/>
          <cell r="X377"/>
          <cell r="Y377"/>
          <cell r="Z377"/>
          <cell r="AA377"/>
          <cell r="AB377"/>
          <cell r="AC377"/>
          <cell r="AD377"/>
          <cell r="AE377"/>
          <cell r="AF377"/>
          <cell r="AG377"/>
          <cell r="AH377"/>
          <cell r="AI377"/>
          <cell r="AJ377"/>
          <cell r="AK377"/>
          <cell r="AL377"/>
          <cell r="AM377"/>
          <cell r="AN377"/>
          <cell r="AO377"/>
          <cell r="AP377"/>
          <cell r="AQ377"/>
          <cell r="AR377"/>
          <cell r="AS377"/>
          <cell r="AT377"/>
          <cell r="AV377"/>
          <cell r="AW377"/>
          <cell r="AX377"/>
          <cell r="BA377"/>
          <cell r="BB377"/>
          <cell r="BC377"/>
          <cell r="BD377"/>
          <cell r="BE377"/>
          <cell r="BF377"/>
          <cell r="BG377"/>
          <cell r="BH377"/>
          <cell r="BI377"/>
          <cell r="BJ377"/>
          <cell r="BK377"/>
          <cell r="BL377"/>
          <cell r="BM377"/>
          <cell r="BN377"/>
          <cell r="BO377"/>
          <cell r="BP377"/>
          <cell r="BQ377"/>
          <cell r="BR377"/>
          <cell r="BS377"/>
          <cell r="BT377"/>
          <cell r="BU377"/>
          <cell r="BV377"/>
          <cell r="BW377"/>
          <cell r="BX377"/>
          <cell r="BY377"/>
          <cell r="BZ377"/>
          <cell r="CA377"/>
          <cell r="CB377"/>
          <cell r="CC377"/>
          <cell r="CD377"/>
          <cell r="CE377"/>
          <cell r="CF377"/>
          <cell r="CG377"/>
          <cell r="CH377"/>
          <cell r="CN377"/>
          <cell r="CO377"/>
          <cell r="CP377"/>
          <cell r="CQ377"/>
          <cell r="CS377"/>
          <cell r="CT377"/>
          <cell r="CU377"/>
          <cell r="CV377"/>
          <cell r="CW377"/>
          <cell r="EE377"/>
          <cell r="EF377"/>
          <cell r="EH377"/>
          <cell r="EI377"/>
          <cell r="EJ377"/>
          <cell r="EK377"/>
          <cell r="EL377"/>
          <cell r="EM377"/>
        </row>
        <row r="378">
          <cell r="A378"/>
          <cell r="B378"/>
          <cell r="C378"/>
          <cell r="D378"/>
          <cell r="E378"/>
          <cell r="F378"/>
          <cell r="G378"/>
          <cell r="H378"/>
          <cell r="I378"/>
          <cell r="J378"/>
          <cell r="K378"/>
          <cell r="L378"/>
          <cell r="M378"/>
          <cell r="N378"/>
          <cell r="O378"/>
          <cell r="P378"/>
          <cell r="Q378"/>
          <cell r="R378"/>
          <cell r="S378"/>
          <cell r="T378"/>
          <cell r="U378"/>
          <cell r="V378"/>
          <cell r="W378"/>
          <cell r="X378"/>
          <cell r="Y378"/>
          <cell r="Z378"/>
          <cell r="AA378"/>
          <cell r="AB378"/>
          <cell r="AC378"/>
          <cell r="AD378"/>
          <cell r="AE378"/>
          <cell r="AF378"/>
          <cell r="AG378"/>
          <cell r="AH378"/>
          <cell r="AI378"/>
          <cell r="AJ378"/>
          <cell r="AK378"/>
          <cell r="AL378"/>
          <cell r="AM378"/>
          <cell r="AN378"/>
          <cell r="AO378"/>
          <cell r="AP378"/>
          <cell r="AQ378"/>
          <cell r="AR378"/>
          <cell r="AS378"/>
          <cell r="AT378"/>
          <cell r="AV378"/>
          <cell r="AW378"/>
          <cell r="AX378"/>
          <cell r="BA378"/>
          <cell r="BB378"/>
          <cell r="BC378"/>
          <cell r="BD378"/>
          <cell r="BE378"/>
          <cell r="BF378"/>
          <cell r="BG378"/>
          <cell r="BH378"/>
          <cell r="BI378"/>
          <cell r="BJ378"/>
          <cell r="BK378"/>
          <cell r="BL378"/>
          <cell r="BM378"/>
          <cell r="BN378"/>
          <cell r="BO378"/>
          <cell r="BP378"/>
          <cell r="BQ378"/>
          <cell r="BR378"/>
          <cell r="BS378"/>
          <cell r="BT378"/>
          <cell r="BU378"/>
          <cell r="BV378"/>
          <cell r="BW378"/>
          <cell r="BX378"/>
          <cell r="BY378"/>
          <cell r="BZ378"/>
          <cell r="CA378"/>
          <cell r="CB378"/>
          <cell r="CC378"/>
          <cell r="CD378"/>
          <cell r="CE378"/>
          <cell r="CF378"/>
          <cell r="CG378"/>
          <cell r="CH378"/>
          <cell r="CN378"/>
          <cell r="CO378"/>
          <cell r="CP378"/>
          <cell r="CQ378"/>
          <cell r="CS378"/>
          <cell r="CT378"/>
          <cell r="CU378"/>
          <cell r="CV378"/>
          <cell r="CW378"/>
          <cell r="EE378"/>
          <cell r="EF378"/>
          <cell r="EH378"/>
          <cell r="EI378"/>
          <cell r="EJ378"/>
          <cell r="EK378"/>
          <cell r="EL378"/>
          <cell r="EM378"/>
        </row>
        <row r="379">
          <cell r="A379"/>
          <cell r="B379"/>
          <cell r="C379"/>
          <cell r="D379"/>
          <cell r="E379"/>
          <cell r="F379"/>
          <cell r="G379"/>
          <cell r="H379"/>
          <cell r="I379"/>
          <cell r="J379"/>
          <cell r="K379"/>
          <cell r="L379"/>
          <cell r="M379"/>
          <cell r="N379"/>
          <cell r="O379"/>
          <cell r="P379"/>
          <cell r="Q379"/>
          <cell r="R379"/>
          <cell r="S379"/>
          <cell r="T379"/>
          <cell r="U379"/>
          <cell r="V379"/>
          <cell r="W379"/>
          <cell r="X379"/>
          <cell r="Y379"/>
          <cell r="Z379"/>
          <cell r="AA379"/>
          <cell r="AB379"/>
          <cell r="AC379"/>
          <cell r="AD379"/>
          <cell r="AE379"/>
          <cell r="AF379"/>
          <cell r="AG379"/>
          <cell r="AH379"/>
          <cell r="AI379"/>
          <cell r="AJ379"/>
          <cell r="AK379"/>
          <cell r="AL379"/>
          <cell r="AM379"/>
          <cell r="AN379"/>
          <cell r="AO379"/>
          <cell r="AP379"/>
          <cell r="AQ379"/>
          <cell r="AR379"/>
          <cell r="AS379"/>
          <cell r="AT379"/>
          <cell r="AV379"/>
          <cell r="AW379"/>
          <cell r="AX379"/>
          <cell r="BA379"/>
          <cell r="BB379"/>
          <cell r="BC379"/>
          <cell r="BD379"/>
          <cell r="BE379"/>
          <cell r="BF379"/>
          <cell r="BG379"/>
          <cell r="BH379"/>
          <cell r="BI379"/>
          <cell r="BJ379"/>
          <cell r="BK379"/>
          <cell r="BL379"/>
          <cell r="BM379"/>
          <cell r="BN379"/>
          <cell r="BO379"/>
          <cell r="BP379"/>
          <cell r="BQ379"/>
          <cell r="BR379"/>
          <cell r="BS379"/>
          <cell r="BT379"/>
          <cell r="BU379"/>
          <cell r="BV379"/>
          <cell r="BW379"/>
          <cell r="BX379"/>
          <cell r="BY379"/>
          <cell r="BZ379"/>
          <cell r="CA379"/>
          <cell r="CB379"/>
          <cell r="CC379"/>
          <cell r="CD379"/>
          <cell r="CE379"/>
          <cell r="CF379"/>
          <cell r="CG379"/>
          <cell r="CH379"/>
          <cell r="CN379"/>
          <cell r="CO379"/>
          <cell r="CP379"/>
          <cell r="CQ379"/>
          <cell r="CS379"/>
          <cell r="CT379"/>
          <cell r="CU379"/>
          <cell r="CV379"/>
          <cell r="CW379"/>
          <cell r="EE379"/>
          <cell r="EF379"/>
          <cell r="EH379"/>
          <cell r="EI379"/>
          <cell r="EJ379"/>
          <cell r="EK379"/>
          <cell r="EL379"/>
          <cell r="EM379"/>
        </row>
        <row r="380">
          <cell r="A380"/>
          <cell r="B380"/>
          <cell r="C380"/>
          <cell r="D380"/>
          <cell r="E380"/>
          <cell r="F380"/>
          <cell r="G380"/>
          <cell r="H380"/>
          <cell r="I380"/>
          <cell r="J380"/>
          <cell r="K380"/>
          <cell r="L380"/>
          <cell r="M380"/>
          <cell r="N380"/>
          <cell r="O380"/>
          <cell r="P380"/>
          <cell r="Q380"/>
          <cell r="R380"/>
          <cell r="S380"/>
          <cell r="T380"/>
          <cell r="U380"/>
          <cell r="V380"/>
          <cell r="W380"/>
          <cell r="X380"/>
          <cell r="Y380"/>
          <cell r="Z380"/>
          <cell r="AA380"/>
          <cell r="AB380"/>
          <cell r="AC380"/>
          <cell r="AD380"/>
          <cell r="AE380"/>
          <cell r="AF380"/>
          <cell r="AG380"/>
          <cell r="AH380"/>
          <cell r="AI380"/>
          <cell r="AJ380"/>
          <cell r="AK380"/>
          <cell r="AL380"/>
          <cell r="AM380"/>
          <cell r="AN380"/>
          <cell r="AO380"/>
          <cell r="AP380"/>
          <cell r="AQ380"/>
          <cell r="AR380"/>
          <cell r="AS380"/>
          <cell r="AT380"/>
          <cell r="AV380"/>
          <cell r="AW380"/>
          <cell r="AX380"/>
          <cell r="BA380"/>
          <cell r="BB380"/>
          <cell r="BC380"/>
          <cell r="BD380"/>
          <cell r="BE380"/>
          <cell r="BF380"/>
          <cell r="BG380"/>
          <cell r="BH380"/>
          <cell r="BI380"/>
          <cell r="BJ380"/>
          <cell r="BK380"/>
          <cell r="BL380"/>
          <cell r="BM380"/>
          <cell r="BN380"/>
          <cell r="BO380"/>
          <cell r="BP380"/>
          <cell r="BQ380"/>
          <cell r="BR380"/>
          <cell r="BS380"/>
          <cell r="BT380"/>
          <cell r="BU380"/>
          <cell r="BV380"/>
          <cell r="BW380"/>
          <cell r="BX380"/>
          <cell r="BY380"/>
          <cell r="BZ380"/>
          <cell r="CA380"/>
          <cell r="CB380"/>
          <cell r="CC380"/>
          <cell r="CD380"/>
          <cell r="CE380"/>
          <cell r="CF380"/>
          <cell r="CG380"/>
          <cell r="CH380"/>
          <cell r="CN380"/>
          <cell r="CO380"/>
          <cell r="CP380"/>
          <cell r="CQ380"/>
          <cell r="CS380"/>
          <cell r="CT380"/>
          <cell r="CU380"/>
          <cell r="CV380"/>
          <cell r="CW380"/>
          <cell r="EE380"/>
          <cell r="EF380"/>
          <cell r="EH380"/>
          <cell r="EI380"/>
          <cell r="EJ380"/>
          <cell r="EK380"/>
          <cell r="EL380"/>
          <cell r="EM380"/>
        </row>
        <row r="381">
          <cell r="A381"/>
          <cell r="B381"/>
          <cell r="C381"/>
          <cell r="D381"/>
          <cell r="E381"/>
          <cell r="F381"/>
          <cell r="G381"/>
          <cell r="H381"/>
          <cell r="I381"/>
          <cell r="J381"/>
          <cell r="K381"/>
          <cell r="L381"/>
          <cell r="M381"/>
          <cell r="N381"/>
          <cell r="O381"/>
          <cell r="P381"/>
          <cell r="Q381"/>
          <cell r="R381"/>
          <cell r="S381"/>
          <cell r="T381"/>
          <cell r="U381"/>
          <cell r="V381"/>
          <cell r="W381"/>
          <cell r="X381"/>
          <cell r="Y381"/>
          <cell r="Z381"/>
          <cell r="AA381"/>
          <cell r="AB381"/>
          <cell r="AC381"/>
          <cell r="AD381"/>
          <cell r="AE381"/>
          <cell r="AF381"/>
          <cell r="AG381"/>
          <cell r="AH381"/>
          <cell r="AI381"/>
          <cell r="AJ381"/>
          <cell r="AK381"/>
          <cell r="AL381"/>
          <cell r="AM381"/>
          <cell r="AN381"/>
          <cell r="AO381"/>
          <cell r="AP381"/>
          <cell r="AQ381"/>
          <cell r="AR381"/>
          <cell r="AS381"/>
          <cell r="AT381"/>
          <cell r="AV381"/>
          <cell r="AW381"/>
          <cell r="AX381"/>
          <cell r="BA381"/>
          <cell r="BB381"/>
          <cell r="BC381"/>
          <cell r="BD381"/>
          <cell r="BE381"/>
          <cell r="BF381"/>
          <cell r="BG381"/>
          <cell r="BH381"/>
          <cell r="BI381"/>
          <cell r="BJ381"/>
          <cell r="BK381"/>
          <cell r="BL381"/>
          <cell r="BM381"/>
          <cell r="BN381"/>
          <cell r="BO381"/>
          <cell r="BP381"/>
          <cell r="BQ381"/>
          <cell r="BR381"/>
          <cell r="BS381"/>
          <cell r="BT381"/>
          <cell r="BU381"/>
          <cell r="BV381"/>
          <cell r="BW381"/>
          <cell r="BX381"/>
          <cell r="BY381"/>
          <cell r="BZ381"/>
          <cell r="CA381"/>
          <cell r="CB381"/>
          <cell r="CC381"/>
          <cell r="CD381"/>
          <cell r="CE381"/>
          <cell r="CF381"/>
          <cell r="CG381"/>
          <cell r="CH381"/>
          <cell r="CN381"/>
          <cell r="CO381"/>
          <cell r="CP381"/>
          <cell r="CQ381"/>
          <cell r="CS381"/>
          <cell r="CT381"/>
          <cell r="CU381"/>
          <cell r="CV381"/>
          <cell r="CW381"/>
          <cell r="EE381"/>
          <cell r="EF381"/>
          <cell r="EH381"/>
          <cell r="EI381"/>
          <cell r="EJ381"/>
          <cell r="EK381"/>
          <cell r="EL381"/>
          <cell r="EM381"/>
        </row>
        <row r="382">
          <cell r="A382"/>
          <cell r="B382"/>
          <cell r="C382"/>
          <cell r="D382"/>
          <cell r="E382"/>
          <cell r="F382"/>
          <cell r="G382"/>
          <cell r="H382"/>
          <cell r="I382"/>
          <cell r="J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cell r="AJ382"/>
          <cell r="AK382"/>
          <cell r="AL382"/>
          <cell r="AM382"/>
          <cell r="AN382"/>
          <cell r="AO382"/>
          <cell r="AP382"/>
          <cell r="AQ382"/>
          <cell r="AR382"/>
          <cell r="AS382"/>
          <cell r="AT382"/>
          <cell r="AV382"/>
          <cell r="AW382"/>
          <cell r="AX382"/>
          <cell r="BA382"/>
          <cell r="BB382"/>
          <cell r="BC382"/>
          <cell r="BD382"/>
          <cell r="BE382"/>
          <cell r="BF382"/>
          <cell r="BG382"/>
          <cell r="BH382"/>
          <cell r="BI382"/>
          <cell r="BJ382"/>
          <cell r="BK382"/>
          <cell r="BL382"/>
          <cell r="BM382"/>
          <cell r="BN382"/>
          <cell r="BO382"/>
          <cell r="BP382"/>
          <cell r="BQ382"/>
          <cell r="BR382"/>
          <cell r="BS382"/>
          <cell r="BT382"/>
          <cell r="BU382"/>
          <cell r="BV382"/>
          <cell r="BW382"/>
          <cell r="BX382"/>
          <cell r="BY382"/>
          <cell r="BZ382"/>
          <cell r="CA382"/>
          <cell r="CB382"/>
          <cell r="CC382"/>
          <cell r="CD382"/>
          <cell r="CE382"/>
          <cell r="CF382"/>
          <cell r="CG382"/>
          <cell r="CH382"/>
          <cell r="CN382"/>
          <cell r="CO382"/>
          <cell r="CP382"/>
          <cell r="CQ382"/>
          <cell r="CS382"/>
          <cell r="CT382"/>
          <cell r="CU382"/>
          <cell r="CV382"/>
          <cell r="CW382"/>
          <cell r="EE382"/>
          <cell r="EF382"/>
          <cell r="EH382"/>
          <cell r="EI382"/>
          <cell r="EJ382"/>
          <cell r="EK382"/>
          <cell r="EL382"/>
          <cell r="EM382"/>
        </row>
        <row r="383">
          <cell r="A383"/>
          <cell r="B383"/>
          <cell r="C383"/>
          <cell r="D383"/>
          <cell r="E383"/>
          <cell r="F383"/>
          <cell r="G383"/>
          <cell r="H383"/>
          <cell r="I383"/>
          <cell r="J383"/>
          <cell r="K383"/>
          <cell r="L383"/>
          <cell r="M383"/>
          <cell r="N383"/>
          <cell r="O383"/>
          <cell r="P383"/>
          <cell r="Q383"/>
          <cell r="R383"/>
          <cell r="S383"/>
          <cell r="T383"/>
          <cell r="U383"/>
          <cell r="V383"/>
          <cell r="W383"/>
          <cell r="X383"/>
          <cell r="Y383"/>
          <cell r="Z383"/>
          <cell r="AA383"/>
          <cell r="AB383"/>
          <cell r="AC383"/>
          <cell r="AD383"/>
          <cell r="AE383"/>
          <cell r="AF383"/>
          <cell r="AG383"/>
          <cell r="AH383"/>
          <cell r="AI383"/>
          <cell r="AJ383"/>
          <cell r="AK383"/>
          <cell r="AL383"/>
          <cell r="AM383"/>
          <cell r="AN383"/>
          <cell r="AO383"/>
          <cell r="AP383"/>
          <cell r="AQ383"/>
          <cell r="AR383"/>
          <cell r="AS383"/>
          <cell r="AT383"/>
          <cell r="AV383"/>
          <cell r="AW383"/>
          <cell r="AX383"/>
          <cell r="BA383"/>
          <cell r="BB383"/>
          <cell r="BC383"/>
          <cell r="BD383"/>
          <cell r="BE383"/>
          <cell r="BF383"/>
          <cell r="BG383"/>
          <cell r="BH383"/>
          <cell r="BI383"/>
          <cell r="BJ383"/>
          <cell r="BK383"/>
          <cell r="BL383"/>
          <cell r="BM383"/>
          <cell r="BN383"/>
          <cell r="BO383"/>
          <cell r="BP383"/>
          <cell r="BQ383"/>
          <cell r="BR383"/>
          <cell r="BS383"/>
          <cell r="BT383"/>
          <cell r="BU383"/>
          <cell r="BV383"/>
          <cell r="BW383"/>
          <cell r="BX383"/>
          <cell r="BY383"/>
          <cell r="BZ383"/>
          <cell r="CA383"/>
          <cell r="CB383"/>
          <cell r="CC383"/>
          <cell r="CD383"/>
          <cell r="CE383"/>
          <cell r="CF383"/>
          <cell r="CG383"/>
          <cell r="CH383"/>
          <cell r="CN383"/>
          <cell r="CO383"/>
          <cell r="CP383"/>
          <cell r="CQ383"/>
          <cell r="CS383"/>
          <cell r="CT383"/>
          <cell r="CU383"/>
          <cell r="CV383"/>
          <cell r="CW383"/>
          <cell r="EE383"/>
          <cell r="EF383"/>
          <cell r="EH383"/>
          <cell r="EI383"/>
          <cell r="EJ383"/>
          <cell r="EK383"/>
          <cell r="EL383"/>
          <cell r="EM383"/>
        </row>
        <row r="384">
          <cell r="A384"/>
          <cell r="B384"/>
          <cell r="C384"/>
          <cell r="D384"/>
          <cell r="E384"/>
          <cell r="F384"/>
          <cell r="G384"/>
          <cell r="H384"/>
          <cell r="I384"/>
          <cell r="J384"/>
          <cell r="K384"/>
          <cell r="L384"/>
          <cell r="M384"/>
          <cell r="N384"/>
          <cell r="O384"/>
          <cell r="P384"/>
          <cell r="Q384"/>
          <cell r="R384"/>
          <cell r="S384"/>
          <cell r="T384"/>
          <cell r="U384"/>
          <cell r="V384"/>
          <cell r="W384"/>
          <cell r="X384"/>
          <cell r="Y384"/>
          <cell r="Z384"/>
          <cell r="AA384"/>
          <cell r="AB384"/>
          <cell r="AC384"/>
          <cell r="AD384"/>
          <cell r="AE384"/>
          <cell r="AF384"/>
          <cell r="AG384"/>
          <cell r="AH384"/>
          <cell r="AI384"/>
          <cell r="AJ384"/>
          <cell r="AK384"/>
          <cell r="AL384"/>
          <cell r="AM384"/>
          <cell r="AN384"/>
          <cell r="AO384"/>
          <cell r="AP384"/>
          <cell r="AQ384"/>
          <cell r="AR384"/>
          <cell r="AS384"/>
          <cell r="AT384"/>
          <cell r="AV384"/>
          <cell r="AW384"/>
          <cell r="AX384"/>
          <cell r="BA384"/>
          <cell r="BB384"/>
          <cell r="BC384"/>
          <cell r="BD384"/>
          <cell r="BE384"/>
          <cell r="BF384"/>
          <cell r="BG384"/>
          <cell r="BH384"/>
          <cell r="BI384"/>
          <cell r="BJ384"/>
          <cell r="BK384"/>
          <cell r="BL384"/>
          <cell r="BM384"/>
          <cell r="BN384"/>
          <cell r="BO384"/>
          <cell r="BP384"/>
          <cell r="BQ384"/>
          <cell r="BR384"/>
          <cell r="BS384"/>
          <cell r="BT384"/>
          <cell r="BU384"/>
          <cell r="BV384"/>
          <cell r="BW384"/>
          <cell r="BX384"/>
          <cell r="BY384"/>
          <cell r="BZ384"/>
          <cell r="CA384"/>
          <cell r="CB384"/>
          <cell r="CC384"/>
          <cell r="CD384"/>
          <cell r="CE384"/>
          <cell r="CF384"/>
          <cell r="CG384"/>
          <cell r="CH384"/>
          <cell r="CN384"/>
          <cell r="CO384"/>
          <cell r="CP384"/>
          <cell r="CQ384"/>
          <cell r="CS384"/>
          <cell r="CT384"/>
          <cell r="CU384"/>
          <cell r="CV384"/>
          <cell r="CW384"/>
          <cell r="EE384"/>
          <cell r="EF384"/>
          <cell r="EH384"/>
          <cell r="EI384"/>
          <cell r="EJ384"/>
          <cell r="EK384"/>
          <cell r="EL384"/>
          <cell r="EM384"/>
        </row>
        <row r="385">
          <cell r="A385"/>
          <cell r="B385"/>
          <cell r="C385"/>
          <cell r="D385"/>
          <cell r="E385"/>
          <cell r="F385"/>
          <cell r="G385"/>
          <cell r="H385"/>
          <cell r="I385"/>
          <cell r="J385"/>
          <cell r="K385"/>
          <cell r="L385"/>
          <cell r="M385"/>
          <cell r="N385"/>
          <cell r="O385"/>
          <cell r="P385"/>
          <cell r="Q385"/>
          <cell r="R385"/>
          <cell r="S385"/>
          <cell r="T385"/>
          <cell r="U385"/>
          <cell r="V385"/>
          <cell r="W385"/>
          <cell r="X385"/>
          <cell r="Y385"/>
          <cell r="Z385"/>
          <cell r="AA385"/>
          <cell r="AB385"/>
          <cell r="AC385"/>
          <cell r="AD385"/>
          <cell r="AE385"/>
          <cell r="AF385"/>
          <cell r="AG385"/>
          <cell r="AH385"/>
          <cell r="AI385"/>
          <cell r="AJ385"/>
          <cell r="AK385"/>
          <cell r="AL385"/>
          <cell r="AM385"/>
          <cell r="AN385"/>
          <cell r="AO385"/>
          <cell r="AP385"/>
          <cell r="AQ385"/>
          <cell r="AR385"/>
          <cell r="AS385"/>
          <cell r="AT385"/>
          <cell r="AV385"/>
          <cell r="AW385"/>
          <cell r="AX385"/>
          <cell r="BA385"/>
          <cell r="BB385"/>
          <cell r="BC385"/>
          <cell r="BD385"/>
          <cell r="BE385"/>
          <cell r="BF385"/>
          <cell r="BG385"/>
          <cell r="BH385"/>
          <cell r="BI385"/>
          <cell r="BJ385"/>
          <cell r="BK385"/>
          <cell r="BL385"/>
          <cell r="BM385"/>
          <cell r="BN385"/>
          <cell r="BO385"/>
          <cell r="BP385"/>
          <cell r="BQ385"/>
          <cell r="BR385"/>
          <cell r="BS385"/>
          <cell r="BT385"/>
          <cell r="BU385"/>
          <cell r="BV385"/>
          <cell r="BW385"/>
          <cell r="BX385"/>
          <cell r="BY385"/>
          <cell r="BZ385"/>
          <cell r="CA385"/>
          <cell r="CB385"/>
          <cell r="CC385"/>
          <cell r="CD385"/>
          <cell r="CE385"/>
          <cell r="CF385"/>
          <cell r="CG385"/>
          <cell r="CH385"/>
          <cell r="CN385"/>
          <cell r="CO385"/>
          <cell r="CP385"/>
          <cell r="CQ385"/>
          <cell r="CS385"/>
          <cell r="CT385"/>
          <cell r="CU385"/>
          <cell r="CV385"/>
          <cell r="CW385"/>
          <cell r="EE385"/>
          <cell r="EF385"/>
          <cell r="EH385"/>
          <cell r="EI385"/>
          <cell r="EJ385"/>
          <cell r="EK385"/>
          <cell r="EL385"/>
          <cell r="EM385"/>
        </row>
        <row r="386">
          <cell r="A386"/>
          <cell r="B386"/>
          <cell r="C386"/>
          <cell r="D386"/>
          <cell r="E386"/>
          <cell r="F386"/>
          <cell r="G386"/>
          <cell r="H386"/>
          <cell r="I386"/>
          <cell r="J386"/>
          <cell r="K386"/>
          <cell r="L386"/>
          <cell r="M386"/>
          <cell r="N386"/>
          <cell r="O386"/>
          <cell r="P386"/>
          <cell r="Q386"/>
          <cell r="R386"/>
          <cell r="S386"/>
          <cell r="T386"/>
          <cell r="U386"/>
          <cell r="V386"/>
          <cell r="W386"/>
          <cell r="X386"/>
          <cell r="Y386"/>
          <cell r="Z386"/>
          <cell r="AA386"/>
          <cell r="AB386"/>
          <cell r="AC386"/>
          <cell r="AD386"/>
          <cell r="AE386"/>
          <cell r="AF386"/>
          <cell r="AG386"/>
          <cell r="AH386"/>
          <cell r="AI386"/>
          <cell r="AJ386"/>
          <cell r="AK386"/>
          <cell r="AL386"/>
          <cell r="AM386"/>
          <cell r="AN386"/>
          <cell r="AO386"/>
          <cell r="AP386"/>
          <cell r="AQ386"/>
          <cell r="AR386"/>
          <cell r="AS386"/>
          <cell r="AT386"/>
          <cell r="AV386"/>
          <cell r="AW386"/>
          <cell r="AX386"/>
          <cell r="BA386"/>
          <cell r="BB386"/>
          <cell r="BC386"/>
          <cell r="BD386"/>
          <cell r="BE386"/>
          <cell r="BF386"/>
          <cell r="BG386"/>
          <cell r="BH386"/>
          <cell r="BI386"/>
          <cell r="BJ386"/>
          <cell r="BK386"/>
          <cell r="BL386"/>
          <cell r="BM386"/>
          <cell r="BN386"/>
          <cell r="BO386"/>
          <cell r="BP386"/>
          <cell r="BQ386"/>
          <cell r="BR386"/>
          <cell r="BS386"/>
          <cell r="BT386"/>
          <cell r="BU386"/>
          <cell r="BV386"/>
          <cell r="BW386"/>
          <cell r="BX386"/>
          <cell r="BY386"/>
          <cell r="BZ386"/>
          <cell r="CA386"/>
          <cell r="CB386"/>
          <cell r="CC386"/>
          <cell r="CD386"/>
          <cell r="CE386"/>
          <cell r="CF386"/>
          <cell r="CG386"/>
          <cell r="CH386"/>
          <cell r="CN386"/>
          <cell r="CO386"/>
          <cell r="CP386"/>
          <cell r="CQ386"/>
          <cell r="CS386"/>
          <cell r="CT386"/>
          <cell r="CU386"/>
          <cell r="CV386"/>
          <cell r="CW386"/>
          <cell r="EE386"/>
          <cell r="EF386"/>
          <cell r="EH386"/>
          <cell r="EI386"/>
          <cell r="EJ386"/>
          <cell r="EK386"/>
          <cell r="EL386"/>
          <cell r="EM386"/>
        </row>
        <row r="387">
          <cell r="A387"/>
          <cell r="B387"/>
          <cell r="C387"/>
          <cell r="D387"/>
          <cell r="E387"/>
          <cell r="F387"/>
          <cell r="G387"/>
          <cell r="H387"/>
          <cell r="I387"/>
          <cell r="J387"/>
          <cell r="K387"/>
          <cell r="L387"/>
          <cell r="M387"/>
          <cell r="N387"/>
          <cell r="O387"/>
          <cell r="P387"/>
          <cell r="Q387"/>
          <cell r="R387"/>
          <cell r="S387"/>
          <cell r="T387"/>
          <cell r="U387"/>
          <cell r="V387"/>
          <cell r="W387"/>
          <cell r="X387"/>
          <cell r="Y387"/>
          <cell r="Z387"/>
          <cell r="AA387"/>
          <cell r="AB387"/>
          <cell r="AC387"/>
          <cell r="AD387"/>
          <cell r="AE387"/>
          <cell r="AF387"/>
          <cell r="AG387"/>
          <cell r="AH387"/>
          <cell r="AI387"/>
          <cell r="AJ387"/>
          <cell r="AK387"/>
          <cell r="AL387"/>
          <cell r="AM387"/>
          <cell r="AN387"/>
          <cell r="AO387"/>
          <cell r="AP387"/>
          <cell r="AQ387"/>
          <cell r="AR387"/>
          <cell r="AS387"/>
          <cell r="AT387"/>
          <cell r="AV387"/>
          <cell r="AW387"/>
          <cell r="AX387"/>
          <cell r="BA387"/>
          <cell r="BB387"/>
          <cell r="BC387"/>
          <cell r="BD387"/>
          <cell r="BE387"/>
          <cell r="BF387"/>
          <cell r="BG387"/>
          <cell r="BH387"/>
          <cell r="BI387"/>
          <cell r="BJ387"/>
          <cell r="BK387"/>
          <cell r="BL387"/>
          <cell r="BM387"/>
          <cell r="BN387"/>
          <cell r="BO387"/>
          <cell r="BP387"/>
          <cell r="BQ387"/>
          <cell r="BR387"/>
          <cell r="BS387"/>
          <cell r="BT387"/>
          <cell r="BU387"/>
          <cell r="BV387"/>
          <cell r="BW387"/>
          <cell r="BX387"/>
          <cell r="BY387"/>
          <cell r="BZ387"/>
          <cell r="CA387"/>
          <cell r="CB387"/>
          <cell r="CC387"/>
          <cell r="CD387"/>
          <cell r="CE387"/>
          <cell r="CF387"/>
          <cell r="CG387"/>
          <cell r="CH387"/>
          <cell r="CN387"/>
          <cell r="CO387"/>
          <cell r="CP387"/>
          <cell r="CQ387"/>
          <cell r="CS387"/>
          <cell r="CT387"/>
          <cell r="CU387"/>
          <cell r="CV387"/>
          <cell r="CW387"/>
          <cell r="EE387"/>
          <cell r="EF387"/>
          <cell r="EH387"/>
          <cell r="EI387"/>
          <cell r="EJ387"/>
          <cell r="EK387"/>
          <cell r="EL387"/>
          <cell r="EM387"/>
        </row>
        <row r="388">
          <cell r="A388"/>
          <cell r="B388"/>
          <cell r="C388"/>
          <cell r="D388"/>
          <cell r="E388"/>
          <cell r="F388"/>
          <cell r="G388"/>
          <cell r="H388"/>
          <cell r="I388"/>
          <cell r="J388"/>
          <cell r="K388"/>
          <cell r="L388"/>
          <cell r="M388"/>
          <cell r="N388"/>
          <cell r="O388"/>
          <cell r="P388"/>
          <cell r="Q388"/>
          <cell r="R388"/>
          <cell r="S388"/>
          <cell r="T388"/>
          <cell r="U388"/>
          <cell r="V388"/>
          <cell r="W388"/>
          <cell r="X388"/>
          <cell r="Y388"/>
          <cell r="Z388"/>
          <cell r="AA388"/>
          <cell r="AB388"/>
          <cell r="AC388"/>
          <cell r="AD388"/>
          <cell r="AE388"/>
          <cell r="AF388"/>
          <cell r="AG388"/>
          <cell r="AH388"/>
          <cell r="AI388"/>
          <cell r="AJ388"/>
          <cell r="AK388"/>
          <cell r="AL388"/>
          <cell r="AM388"/>
          <cell r="AN388"/>
          <cell r="AO388"/>
          <cell r="AP388"/>
          <cell r="AQ388"/>
          <cell r="AR388"/>
          <cell r="AS388"/>
          <cell r="AT388"/>
          <cell r="AV388"/>
          <cell r="AW388"/>
          <cell r="AX388"/>
          <cell r="BA388"/>
          <cell r="BB388"/>
          <cell r="BC388"/>
          <cell r="BD388"/>
          <cell r="BE388"/>
          <cell r="BF388"/>
          <cell r="BG388"/>
          <cell r="BH388"/>
          <cell r="BI388"/>
          <cell r="BJ388"/>
          <cell r="BK388"/>
          <cell r="BL388"/>
          <cell r="BM388"/>
          <cell r="BN388"/>
          <cell r="BO388"/>
          <cell r="BP388"/>
          <cell r="BQ388"/>
          <cell r="BR388"/>
          <cell r="BS388"/>
          <cell r="BT388"/>
          <cell r="BU388"/>
          <cell r="BV388"/>
          <cell r="BW388"/>
          <cell r="BX388"/>
          <cell r="BY388"/>
          <cell r="BZ388"/>
          <cell r="CA388"/>
          <cell r="CB388"/>
          <cell r="CC388"/>
          <cell r="CD388"/>
          <cell r="CE388"/>
          <cell r="CF388"/>
          <cell r="CG388"/>
          <cell r="CH388"/>
          <cell r="CN388"/>
          <cell r="CO388"/>
          <cell r="CP388"/>
          <cell r="CQ388"/>
          <cell r="CS388"/>
          <cell r="CT388"/>
          <cell r="CU388"/>
          <cell r="CV388"/>
          <cell r="CW388"/>
          <cell r="EE388"/>
          <cell r="EF388"/>
          <cell r="EH388"/>
          <cell r="EI388"/>
          <cell r="EJ388"/>
          <cell r="EK388"/>
          <cell r="EL388"/>
          <cell r="EM388"/>
        </row>
        <row r="389">
          <cell r="A389"/>
          <cell r="B389"/>
          <cell r="C389"/>
          <cell r="D389"/>
          <cell r="E389"/>
          <cell r="F389"/>
          <cell r="G389"/>
          <cell r="H389"/>
          <cell r="I389"/>
          <cell r="J389"/>
          <cell r="K389"/>
          <cell r="L389"/>
          <cell r="M389"/>
          <cell r="N389"/>
          <cell r="O389"/>
          <cell r="P389"/>
          <cell r="Q389"/>
          <cell r="R389"/>
          <cell r="S389"/>
          <cell r="T389"/>
          <cell r="U389"/>
          <cell r="V389"/>
          <cell r="W389"/>
          <cell r="X389"/>
          <cell r="Y389"/>
          <cell r="Z389"/>
          <cell r="AA389"/>
          <cell r="AB389"/>
          <cell r="AC389"/>
          <cell r="AD389"/>
          <cell r="AE389"/>
          <cell r="AF389"/>
          <cell r="AG389"/>
          <cell r="AH389"/>
          <cell r="AI389"/>
          <cell r="AJ389"/>
          <cell r="AK389"/>
          <cell r="AL389"/>
          <cell r="AM389"/>
          <cell r="AN389"/>
          <cell r="AO389"/>
          <cell r="AP389"/>
          <cell r="AQ389"/>
          <cell r="AR389"/>
          <cell r="AS389"/>
          <cell r="AT389"/>
          <cell r="AV389"/>
          <cell r="AW389"/>
          <cell r="AX389"/>
          <cell r="BA389"/>
          <cell r="BB389"/>
          <cell r="BC389"/>
          <cell r="BD389"/>
          <cell r="BE389"/>
          <cell r="BF389"/>
          <cell r="BG389"/>
          <cell r="BH389"/>
          <cell r="BI389"/>
          <cell r="BJ389"/>
          <cell r="BK389"/>
          <cell r="BL389"/>
          <cell r="BM389"/>
          <cell r="BN389"/>
          <cell r="BO389"/>
          <cell r="BP389"/>
          <cell r="BQ389"/>
          <cell r="BR389"/>
          <cell r="BS389"/>
          <cell r="BT389"/>
          <cell r="BU389"/>
          <cell r="BV389"/>
          <cell r="BW389"/>
          <cell r="BX389"/>
          <cell r="BY389"/>
          <cell r="BZ389"/>
          <cell r="CA389"/>
          <cell r="CB389"/>
          <cell r="CC389"/>
          <cell r="CD389"/>
          <cell r="CE389"/>
          <cell r="CF389"/>
          <cell r="CG389"/>
          <cell r="CH389"/>
          <cell r="CN389"/>
          <cell r="CO389"/>
          <cell r="CP389"/>
          <cell r="CQ389"/>
          <cell r="CS389"/>
          <cell r="CT389"/>
          <cell r="CU389"/>
          <cell r="CV389"/>
          <cell r="CW389"/>
          <cell r="EE389"/>
          <cell r="EF389"/>
          <cell r="EH389"/>
          <cell r="EI389"/>
          <cell r="EJ389"/>
          <cell r="EK389"/>
          <cell r="EL389"/>
          <cell r="EM389"/>
        </row>
        <row r="390">
          <cell r="A390"/>
          <cell r="B390"/>
          <cell r="C390"/>
          <cell r="D390"/>
          <cell r="E390"/>
          <cell r="F390"/>
          <cell r="G390"/>
          <cell r="H390"/>
          <cell r="I390"/>
          <cell r="J390"/>
          <cell r="K390"/>
          <cell r="L390"/>
          <cell r="M390"/>
          <cell r="N390"/>
          <cell r="O390"/>
          <cell r="P390"/>
          <cell r="Q390"/>
          <cell r="R390"/>
          <cell r="S390"/>
          <cell r="T390"/>
          <cell r="U390"/>
          <cell r="V390"/>
          <cell r="W390"/>
          <cell r="X390"/>
          <cell r="Y390"/>
          <cell r="Z390"/>
          <cell r="AA390"/>
          <cell r="AB390"/>
          <cell r="AC390"/>
          <cell r="AD390"/>
          <cell r="AE390"/>
          <cell r="AF390"/>
          <cell r="AG390"/>
          <cell r="AH390"/>
          <cell r="AI390"/>
          <cell r="AJ390"/>
          <cell r="AK390"/>
          <cell r="AL390"/>
          <cell r="AM390"/>
          <cell r="AN390"/>
          <cell r="AO390"/>
          <cell r="AP390"/>
          <cell r="AQ390"/>
          <cell r="AR390"/>
          <cell r="AS390"/>
          <cell r="AT390"/>
          <cell r="AV390"/>
          <cell r="AW390"/>
          <cell r="AX390"/>
          <cell r="BA390"/>
          <cell r="BB390"/>
          <cell r="BC390"/>
          <cell r="BD390"/>
          <cell r="BE390"/>
          <cell r="BF390"/>
          <cell r="BG390"/>
          <cell r="BH390"/>
          <cell r="BI390"/>
          <cell r="BJ390"/>
          <cell r="BK390"/>
          <cell r="BL390"/>
          <cell r="BM390"/>
          <cell r="BN390"/>
          <cell r="BO390"/>
          <cell r="BP390"/>
          <cell r="BQ390"/>
          <cell r="BR390"/>
          <cell r="BS390"/>
          <cell r="BT390"/>
          <cell r="BU390"/>
          <cell r="BV390"/>
          <cell r="BW390"/>
          <cell r="BX390"/>
          <cell r="BY390"/>
          <cell r="BZ390"/>
          <cell r="CA390"/>
          <cell r="CB390"/>
          <cell r="CC390"/>
          <cell r="CD390"/>
          <cell r="CE390"/>
          <cell r="CF390"/>
          <cell r="CG390"/>
          <cell r="CH390"/>
          <cell r="CN390"/>
          <cell r="CO390"/>
          <cell r="CP390"/>
          <cell r="CQ390"/>
          <cell r="CS390"/>
          <cell r="CT390"/>
          <cell r="CU390"/>
          <cell r="CV390"/>
          <cell r="CW390"/>
          <cell r="EE390"/>
          <cell r="EF390"/>
          <cell r="EH390"/>
          <cell r="EI390"/>
          <cell r="EJ390"/>
          <cell r="EK390"/>
          <cell r="EL390"/>
          <cell r="EM390"/>
        </row>
        <row r="391">
          <cell r="A391"/>
          <cell r="B391"/>
          <cell r="C391"/>
          <cell r="D391"/>
          <cell r="E391"/>
          <cell r="F391"/>
          <cell r="G391"/>
          <cell r="H391"/>
          <cell r="I391"/>
          <cell r="J391"/>
          <cell r="K391"/>
          <cell r="L391"/>
          <cell r="M391"/>
          <cell r="N391"/>
          <cell r="O391"/>
          <cell r="P391"/>
          <cell r="Q391"/>
          <cell r="R391"/>
          <cell r="S391"/>
          <cell r="T391"/>
          <cell r="U391"/>
          <cell r="V391"/>
          <cell r="W391"/>
          <cell r="X391"/>
          <cell r="Y391"/>
          <cell r="Z391"/>
          <cell r="AA391"/>
          <cell r="AB391"/>
          <cell r="AC391"/>
          <cell r="AD391"/>
          <cell r="AE391"/>
          <cell r="AF391"/>
          <cell r="AG391"/>
          <cell r="AH391"/>
          <cell r="AI391"/>
          <cell r="AJ391"/>
          <cell r="AK391"/>
          <cell r="AL391"/>
          <cell r="AM391"/>
          <cell r="AN391"/>
          <cell r="AO391"/>
          <cell r="AP391"/>
          <cell r="AQ391"/>
          <cell r="AR391"/>
          <cell r="AS391"/>
          <cell r="AT391"/>
          <cell r="AV391"/>
          <cell r="AW391"/>
          <cell r="AX391"/>
          <cell r="BA391"/>
          <cell r="BB391"/>
          <cell r="BC391"/>
          <cell r="BD391"/>
          <cell r="BE391"/>
          <cell r="BF391"/>
          <cell r="BG391"/>
          <cell r="BH391"/>
          <cell r="BI391"/>
          <cell r="BJ391"/>
          <cell r="BK391"/>
          <cell r="BL391"/>
          <cell r="BM391"/>
          <cell r="BN391"/>
          <cell r="BO391"/>
          <cell r="BP391"/>
          <cell r="BQ391"/>
          <cell r="BR391"/>
          <cell r="BS391"/>
          <cell r="BT391"/>
          <cell r="BU391"/>
          <cell r="BV391"/>
          <cell r="BW391"/>
          <cell r="BX391"/>
          <cell r="BY391"/>
          <cell r="BZ391"/>
          <cell r="CA391"/>
          <cell r="CB391"/>
          <cell r="CC391"/>
          <cell r="CD391"/>
          <cell r="CE391"/>
          <cell r="CF391"/>
          <cell r="CG391"/>
          <cell r="CH391"/>
          <cell r="CN391"/>
          <cell r="CO391"/>
          <cell r="CP391"/>
          <cell r="CQ391"/>
          <cell r="CS391"/>
          <cell r="CT391"/>
          <cell r="CU391"/>
          <cell r="CV391"/>
          <cell r="CW391"/>
          <cell r="EE391"/>
          <cell r="EF391"/>
          <cell r="EH391"/>
          <cell r="EI391"/>
          <cell r="EJ391"/>
          <cell r="EK391"/>
          <cell r="EL391"/>
          <cell r="EM391"/>
        </row>
        <row r="392">
          <cell r="A392"/>
          <cell r="B392"/>
          <cell r="C392"/>
          <cell r="D392"/>
          <cell r="E392"/>
          <cell r="F392"/>
          <cell r="G392"/>
          <cell r="H392"/>
          <cell r="I392"/>
          <cell r="J392"/>
          <cell r="K392"/>
          <cell r="L392"/>
          <cell r="M392"/>
          <cell r="N392"/>
          <cell r="O392"/>
          <cell r="P392"/>
          <cell r="Q392"/>
          <cell r="R392"/>
          <cell r="S392"/>
          <cell r="T392"/>
          <cell r="U392"/>
          <cell r="V392"/>
          <cell r="W392"/>
          <cell r="X392"/>
          <cell r="Y392"/>
          <cell r="Z392"/>
          <cell r="AA392"/>
          <cell r="AB392"/>
          <cell r="AC392"/>
          <cell r="AD392"/>
          <cell r="AE392"/>
          <cell r="AF392"/>
          <cell r="AG392"/>
          <cell r="AH392"/>
          <cell r="AI392"/>
          <cell r="AJ392"/>
          <cell r="AK392"/>
          <cell r="AL392"/>
          <cell r="AM392"/>
          <cell r="AN392"/>
          <cell r="AO392"/>
          <cell r="AP392"/>
          <cell r="AQ392"/>
          <cell r="AR392"/>
          <cell r="AS392"/>
          <cell r="AT392"/>
          <cell r="AV392"/>
          <cell r="AW392"/>
          <cell r="AX392"/>
          <cell r="BA392"/>
          <cell r="BB392"/>
          <cell r="BC392"/>
          <cell r="BD392"/>
          <cell r="BE392"/>
          <cell r="BF392"/>
          <cell r="BG392"/>
          <cell r="BH392"/>
          <cell r="BI392"/>
          <cell r="BJ392"/>
          <cell r="BK392"/>
          <cell r="BL392"/>
          <cell r="BM392"/>
          <cell r="BN392"/>
          <cell r="BO392"/>
          <cell r="BP392"/>
          <cell r="BQ392"/>
          <cell r="BR392"/>
          <cell r="BS392"/>
          <cell r="BT392"/>
          <cell r="BU392"/>
          <cell r="BV392"/>
          <cell r="BW392"/>
          <cell r="BX392"/>
          <cell r="BY392"/>
          <cell r="BZ392"/>
          <cell r="CA392"/>
          <cell r="CB392"/>
          <cell r="CC392"/>
          <cell r="CD392"/>
          <cell r="CE392"/>
          <cell r="CF392"/>
          <cell r="CG392"/>
          <cell r="CH392"/>
          <cell r="CN392"/>
          <cell r="CO392"/>
          <cell r="CP392"/>
          <cell r="CQ392"/>
          <cell r="CS392"/>
          <cell r="CT392"/>
          <cell r="CU392"/>
          <cell r="CV392"/>
          <cell r="CW392"/>
          <cell r="EE392"/>
          <cell r="EF392"/>
          <cell r="EH392"/>
          <cell r="EI392"/>
          <cell r="EJ392"/>
          <cell r="EK392"/>
          <cell r="EL392"/>
          <cell r="EM392"/>
        </row>
        <row r="393">
          <cell r="A393"/>
          <cell r="B393"/>
          <cell r="C393"/>
          <cell r="D393"/>
          <cell r="E393"/>
          <cell r="F393"/>
          <cell r="G393"/>
          <cell r="H393"/>
          <cell r="I393"/>
          <cell r="J393"/>
          <cell r="K393"/>
          <cell r="L393"/>
          <cell r="M393"/>
          <cell r="N393"/>
          <cell r="O393"/>
          <cell r="P393"/>
          <cell r="Q393"/>
          <cell r="R393"/>
          <cell r="S393"/>
          <cell r="T393"/>
          <cell r="U393"/>
          <cell r="V393"/>
          <cell r="W393"/>
          <cell r="X393"/>
          <cell r="Y393"/>
          <cell r="Z393"/>
          <cell r="AA393"/>
          <cell r="AB393"/>
          <cell r="AC393"/>
          <cell r="AD393"/>
          <cell r="AE393"/>
          <cell r="AF393"/>
          <cell r="AG393"/>
          <cell r="AH393"/>
          <cell r="AI393"/>
          <cell r="AJ393"/>
          <cell r="AK393"/>
          <cell r="AL393"/>
          <cell r="AM393"/>
          <cell r="AN393"/>
          <cell r="AO393"/>
          <cell r="AP393"/>
          <cell r="AQ393"/>
          <cell r="AR393"/>
          <cell r="AS393"/>
          <cell r="AT393"/>
          <cell r="AV393"/>
          <cell r="AW393"/>
          <cell r="AX393"/>
          <cell r="BA393"/>
          <cell r="BB393"/>
          <cell r="BC393"/>
          <cell r="BD393"/>
          <cell r="BE393"/>
          <cell r="BF393"/>
          <cell r="BG393"/>
          <cell r="BH393"/>
          <cell r="BI393"/>
          <cell r="BJ393"/>
          <cell r="BK393"/>
          <cell r="BL393"/>
          <cell r="BM393"/>
          <cell r="BN393"/>
          <cell r="BO393"/>
          <cell r="BP393"/>
          <cell r="BQ393"/>
          <cell r="BR393"/>
          <cell r="BS393"/>
          <cell r="BT393"/>
          <cell r="BU393"/>
          <cell r="BV393"/>
          <cell r="BW393"/>
          <cell r="BX393"/>
          <cell r="BY393"/>
          <cell r="BZ393"/>
          <cell r="CA393"/>
          <cell r="CB393"/>
          <cell r="CC393"/>
          <cell r="CD393"/>
          <cell r="CE393"/>
          <cell r="CF393"/>
          <cell r="CG393"/>
          <cell r="CH393"/>
          <cell r="CN393"/>
          <cell r="CO393"/>
          <cell r="CP393"/>
          <cell r="CQ393"/>
          <cell r="CS393"/>
          <cell r="CT393"/>
          <cell r="CU393"/>
          <cell r="CV393"/>
          <cell r="CW393"/>
          <cell r="EE393"/>
          <cell r="EF393"/>
          <cell r="EH393"/>
          <cell r="EI393"/>
          <cell r="EJ393"/>
          <cell r="EK393"/>
          <cell r="EL393"/>
          <cell r="EM393"/>
        </row>
        <row r="394">
          <cell r="A394"/>
          <cell r="B394"/>
          <cell r="C394"/>
          <cell r="D394"/>
          <cell r="E394"/>
          <cell r="F394"/>
          <cell r="G394"/>
          <cell r="H394"/>
          <cell r="I394"/>
          <cell r="J394"/>
          <cell r="K394"/>
          <cell r="L394"/>
          <cell r="M394"/>
          <cell r="N394"/>
          <cell r="O394"/>
          <cell r="P394"/>
          <cell r="Q394"/>
          <cell r="R394"/>
          <cell r="S394"/>
          <cell r="T394"/>
          <cell r="U394"/>
          <cell r="V394"/>
          <cell r="W394"/>
          <cell r="X394"/>
          <cell r="Y394"/>
          <cell r="Z394"/>
          <cell r="AA394"/>
          <cell r="AB394"/>
          <cell r="AC394"/>
          <cell r="AD394"/>
          <cell r="AE394"/>
          <cell r="AF394"/>
          <cell r="AG394"/>
          <cell r="AH394"/>
          <cell r="AI394"/>
          <cell r="AJ394"/>
          <cell r="AK394"/>
          <cell r="AL394"/>
          <cell r="AM394"/>
          <cell r="AN394"/>
          <cell r="AO394"/>
          <cell r="AP394"/>
          <cell r="AQ394"/>
          <cell r="AR394"/>
          <cell r="AS394"/>
          <cell r="AT394"/>
          <cell r="AV394"/>
          <cell r="AW394"/>
          <cell r="AX394"/>
          <cell r="BA394"/>
          <cell r="BB394"/>
          <cell r="BC394"/>
          <cell r="BD394"/>
          <cell r="BE394"/>
          <cell r="BF394"/>
          <cell r="BG394"/>
          <cell r="BH394"/>
          <cell r="BI394"/>
          <cell r="BJ394"/>
          <cell r="BK394"/>
          <cell r="BL394"/>
          <cell r="BM394"/>
          <cell r="BN394"/>
          <cell r="BO394"/>
          <cell r="BP394"/>
          <cell r="BQ394"/>
          <cell r="BR394"/>
          <cell r="BS394"/>
          <cell r="BT394"/>
          <cell r="BU394"/>
          <cell r="BV394"/>
          <cell r="BW394"/>
          <cell r="BX394"/>
          <cell r="BY394"/>
          <cell r="BZ394"/>
          <cell r="CA394"/>
          <cell r="CB394"/>
          <cell r="CC394"/>
          <cell r="CD394"/>
          <cell r="CE394"/>
          <cell r="CF394"/>
          <cell r="CG394"/>
          <cell r="CH394"/>
          <cell r="CN394"/>
          <cell r="CO394"/>
          <cell r="CP394"/>
          <cell r="CQ394"/>
          <cell r="CS394"/>
          <cell r="CT394"/>
          <cell r="CU394"/>
          <cell r="CV394"/>
          <cell r="CW394"/>
          <cell r="EE394"/>
          <cell r="EF394"/>
          <cell r="EH394"/>
          <cell r="EI394"/>
          <cell r="EJ394"/>
          <cell r="EK394"/>
          <cell r="EL394"/>
          <cell r="EM394"/>
        </row>
        <row r="395">
          <cell r="A395"/>
          <cell r="B395"/>
          <cell r="C395"/>
          <cell r="D395"/>
          <cell r="E395"/>
          <cell r="F395"/>
          <cell r="G395"/>
          <cell r="H395"/>
          <cell r="I395"/>
          <cell r="J395"/>
          <cell r="K395"/>
          <cell r="L395"/>
          <cell r="M395"/>
          <cell r="N395"/>
          <cell r="O395"/>
          <cell r="P395"/>
          <cell r="Q395"/>
          <cell r="R395"/>
          <cell r="S395"/>
          <cell r="T395"/>
          <cell r="U395"/>
          <cell r="V395"/>
          <cell r="W395"/>
          <cell r="X395"/>
          <cell r="Y395"/>
          <cell r="Z395"/>
          <cell r="AA395"/>
          <cell r="AB395"/>
          <cell r="AC395"/>
          <cell r="AD395"/>
          <cell r="AE395"/>
          <cell r="AF395"/>
          <cell r="AG395"/>
          <cell r="AH395"/>
          <cell r="AI395"/>
          <cell r="AJ395"/>
          <cell r="AK395"/>
          <cell r="AL395"/>
          <cell r="AM395"/>
          <cell r="AN395"/>
          <cell r="AO395"/>
          <cell r="AP395"/>
          <cell r="AQ395"/>
          <cell r="AR395"/>
          <cell r="AS395"/>
          <cell r="AT395"/>
          <cell r="AV395"/>
          <cell r="AW395"/>
          <cell r="AX395"/>
          <cell r="BA395"/>
          <cell r="BB395"/>
          <cell r="BC395"/>
          <cell r="BD395"/>
          <cell r="BE395"/>
          <cell r="BF395"/>
          <cell r="BG395"/>
          <cell r="BH395"/>
          <cell r="BI395"/>
          <cell r="BJ395"/>
          <cell r="BK395"/>
          <cell r="BL395"/>
          <cell r="BM395"/>
          <cell r="BN395"/>
          <cell r="BO395"/>
          <cell r="BP395"/>
          <cell r="BQ395"/>
          <cell r="BR395"/>
          <cell r="BS395"/>
          <cell r="BT395"/>
          <cell r="BU395"/>
          <cell r="BV395"/>
          <cell r="BW395"/>
          <cell r="BX395"/>
          <cell r="BY395"/>
          <cell r="BZ395"/>
          <cell r="CA395"/>
          <cell r="CB395"/>
          <cell r="CC395"/>
          <cell r="CD395"/>
          <cell r="CE395"/>
          <cell r="CF395"/>
          <cell r="CG395"/>
          <cell r="CH395"/>
          <cell r="CN395"/>
          <cell r="CO395"/>
          <cell r="CP395"/>
          <cell r="CQ395"/>
          <cell r="CS395"/>
          <cell r="CT395"/>
          <cell r="CU395"/>
          <cell r="CV395"/>
          <cell r="CW395"/>
          <cell r="EE395"/>
          <cell r="EF395"/>
          <cell r="EH395"/>
          <cell r="EI395"/>
          <cell r="EJ395"/>
          <cell r="EK395"/>
          <cell r="EL395"/>
          <cell r="EM395"/>
        </row>
        <row r="396">
          <cell r="A396"/>
          <cell r="B396"/>
          <cell r="C396"/>
          <cell r="D396"/>
          <cell r="E396"/>
          <cell r="F396"/>
          <cell r="G396"/>
          <cell r="H396"/>
          <cell r="I396"/>
          <cell r="J396"/>
          <cell r="K396"/>
          <cell r="L396"/>
          <cell r="M396"/>
          <cell r="N396"/>
          <cell r="O396"/>
          <cell r="P396"/>
          <cell r="Q396"/>
          <cell r="R396"/>
          <cell r="S396"/>
          <cell r="T396"/>
          <cell r="U396"/>
          <cell r="V396"/>
          <cell r="W396"/>
          <cell r="X396"/>
          <cell r="Y396"/>
          <cell r="Z396"/>
          <cell r="AA396"/>
          <cell r="AB396"/>
          <cell r="AC396"/>
          <cell r="AD396"/>
          <cell r="AE396"/>
          <cell r="AF396"/>
          <cell r="AG396"/>
          <cell r="AH396"/>
          <cell r="AI396"/>
          <cell r="AJ396"/>
          <cell r="AK396"/>
          <cell r="AL396"/>
          <cell r="AM396"/>
          <cell r="AN396"/>
          <cell r="AO396"/>
          <cell r="AP396"/>
          <cell r="AQ396"/>
          <cell r="AR396"/>
          <cell r="AS396"/>
          <cell r="AT396"/>
          <cell r="AV396"/>
          <cell r="AW396"/>
          <cell r="AX396"/>
          <cell r="BA396"/>
          <cell r="BB396"/>
          <cell r="BC396"/>
          <cell r="BD396"/>
          <cell r="BE396"/>
          <cell r="BF396"/>
          <cell r="BG396"/>
          <cell r="BH396"/>
          <cell r="BI396"/>
          <cell r="BJ396"/>
          <cell r="BK396"/>
          <cell r="BL396"/>
          <cell r="BM396"/>
          <cell r="BN396"/>
          <cell r="BO396"/>
          <cell r="BP396"/>
          <cell r="BQ396"/>
          <cell r="BR396"/>
          <cell r="BS396"/>
          <cell r="BT396"/>
          <cell r="BU396"/>
          <cell r="BV396"/>
          <cell r="BW396"/>
          <cell r="BX396"/>
          <cell r="BY396"/>
          <cell r="BZ396"/>
          <cell r="CA396"/>
          <cell r="CB396"/>
          <cell r="CC396"/>
          <cell r="CD396"/>
          <cell r="CE396"/>
          <cell r="CF396"/>
          <cell r="CG396"/>
          <cell r="CH396"/>
          <cell r="CN396"/>
          <cell r="CO396"/>
          <cell r="CP396"/>
          <cell r="CQ396"/>
          <cell r="CS396"/>
          <cell r="CT396"/>
          <cell r="CU396"/>
          <cell r="CV396"/>
          <cell r="CW396"/>
          <cell r="EE396"/>
          <cell r="EF396"/>
          <cell r="EH396"/>
          <cell r="EI396"/>
          <cell r="EJ396"/>
          <cell r="EK396"/>
          <cell r="EL396"/>
          <cell r="EM396"/>
        </row>
        <row r="397">
          <cell r="A397"/>
          <cell r="B397"/>
          <cell r="C397"/>
          <cell r="D397"/>
          <cell r="E397"/>
          <cell r="F397"/>
          <cell r="G397"/>
          <cell r="H397"/>
          <cell r="I397"/>
          <cell r="J397"/>
          <cell r="K397"/>
          <cell r="L397"/>
          <cell r="M397"/>
          <cell r="N397"/>
          <cell r="O397"/>
          <cell r="P397"/>
          <cell r="Q397"/>
          <cell r="R397"/>
          <cell r="S397"/>
          <cell r="T397"/>
          <cell r="U397"/>
          <cell r="V397"/>
          <cell r="W397"/>
          <cell r="X397"/>
          <cell r="Y397"/>
          <cell r="Z397"/>
          <cell r="AA397"/>
          <cell r="AB397"/>
          <cell r="AC397"/>
          <cell r="AD397"/>
          <cell r="AE397"/>
          <cell r="AF397"/>
          <cell r="AG397"/>
          <cell r="AH397"/>
          <cell r="AI397"/>
          <cell r="AJ397"/>
          <cell r="AK397"/>
          <cell r="AL397"/>
          <cell r="AM397"/>
          <cell r="AN397"/>
          <cell r="AO397"/>
          <cell r="AP397"/>
          <cell r="AQ397"/>
          <cell r="AR397"/>
          <cell r="AS397"/>
          <cell r="AT397"/>
          <cell r="AV397"/>
          <cell r="AW397"/>
          <cell r="AX397"/>
          <cell r="BA397"/>
          <cell r="BB397"/>
          <cell r="BC397"/>
          <cell r="BD397"/>
          <cell r="BE397"/>
          <cell r="BF397"/>
          <cell r="BG397"/>
          <cell r="BH397"/>
          <cell r="BI397"/>
          <cell r="BJ397"/>
          <cell r="BK397"/>
          <cell r="BL397"/>
          <cell r="BM397"/>
          <cell r="BN397"/>
          <cell r="BO397"/>
          <cell r="BP397"/>
          <cell r="BQ397"/>
          <cell r="BR397"/>
          <cell r="BS397"/>
          <cell r="BT397"/>
          <cell r="BU397"/>
          <cell r="BV397"/>
          <cell r="BW397"/>
          <cell r="BX397"/>
          <cell r="BY397"/>
          <cell r="BZ397"/>
          <cell r="CA397"/>
          <cell r="CB397"/>
          <cell r="CC397"/>
          <cell r="CD397"/>
          <cell r="CE397"/>
          <cell r="CF397"/>
          <cell r="CG397"/>
          <cell r="CH397"/>
          <cell r="CN397"/>
          <cell r="CO397"/>
          <cell r="CP397"/>
          <cell r="CQ397"/>
          <cell r="CS397"/>
          <cell r="CT397"/>
          <cell r="CU397"/>
          <cell r="CV397"/>
          <cell r="CW397"/>
          <cell r="EE397"/>
          <cell r="EF397"/>
          <cell r="EH397"/>
          <cell r="EI397"/>
          <cell r="EJ397"/>
          <cell r="EK397"/>
          <cell r="EL397"/>
          <cell r="EM397"/>
        </row>
        <row r="398">
          <cell r="A398"/>
          <cell r="B398"/>
          <cell r="C398"/>
          <cell r="D398"/>
          <cell r="E398"/>
          <cell r="F398"/>
          <cell r="G398"/>
          <cell r="H398"/>
          <cell r="I398"/>
          <cell r="J398"/>
          <cell r="K398"/>
          <cell r="L398"/>
          <cell r="M398"/>
          <cell r="N398"/>
          <cell r="O398"/>
          <cell r="P398"/>
          <cell r="Q398"/>
          <cell r="R398"/>
          <cell r="S398"/>
          <cell r="T398"/>
          <cell r="U398"/>
          <cell r="V398"/>
          <cell r="W398"/>
          <cell r="X398"/>
          <cell r="Y398"/>
          <cell r="Z398"/>
          <cell r="AA398"/>
          <cell r="AB398"/>
          <cell r="AC398"/>
          <cell r="AD398"/>
          <cell r="AE398"/>
          <cell r="AF398"/>
          <cell r="AG398"/>
          <cell r="AH398"/>
          <cell r="AI398"/>
          <cell r="AJ398"/>
          <cell r="AK398"/>
          <cell r="AL398"/>
          <cell r="AM398"/>
          <cell r="AN398"/>
          <cell r="AO398"/>
          <cell r="AP398"/>
          <cell r="AQ398"/>
          <cell r="AR398"/>
          <cell r="AS398"/>
          <cell r="AT398"/>
          <cell r="AV398"/>
          <cell r="AW398"/>
          <cell r="AX398"/>
          <cell r="BA398"/>
          <cell r="BB398"/>
          <cell r="BC398"/>
          <cell r="BD398"/>
          <cell r="BE398"/>
          <cell r="BF398"/>
          <cell r="BG398"/>
          <cell r="BH398"/>
          <cell r="BI398"/>
          <cell r="BJ398"/>
          <cell r="BK398"/>
          <cell r="BL398"/>
          <cell r="BM398"/>
          <cell r="BN398"/>
          <cell r="BO398"/>
          <cell r="BP398"/>
          <cell r="BQ398"/>
          <cell r="BR398"/>
          <cell r="BS398"/>
          <cell r="BT398"/>
          <cell r="BU398"/>
          <cell r="BV398"/>
          <cell r="BW398"/>
          <cell r="BX398"/>
          <cell r="BY398"/>
          <cell r="BZ398"/>
          <cell r="CA398"/>
          <cell r="CB398"/>
          <cell r="CC398"/>
          <cell r="CD398"/>
          <cell r="CE398"/>
          <cell r="CF398"/>
          <cell r="CG398"/>
          <cell r="CH398"/>
          <cell r="CN398"/>
          <cell r="CO398"/>
          <cell r="CP398"/>
          <cell r="CQ398"/>
          <cell r="CS398"/>
          <cell r="CT398"/>
          <cell r="CU398"/>
          <cell r="CV398"/>
          <cell r="CW398"/>
          <cell r="EE398"/>
          <cell r="EF398"/>
          <cell r="EH398"/>
          <cell r="EI398"/>
          <cell r="EJ398"/>
          <cell r="EK398"/>
          <cell r="EL398"/>
          <cell r="EM398"/>
        </row>
        <row r="399">
          <cell r="A399"/>
          <cell r="B399"/>
          <cell r="C399"/>
          <cell r="D399"/>
          <cell r="E399"/>
          <cell r="F399"/>
          <cell r="G399"/>
          <cell r="H399"/>
          <cell r="I399"/>
          <cell r="J399"/>
          <cell r="K399"/>
          <cell r="L399"/>
          <cell r="M399"/>
          <cell r="N399"/>
          <cell r="O399"/>
          <cell r="P399"/>
          <cell r="Q399"/>
          <cell r="R399"/>
          <cell r="S399"/>
          <cell r="T399"/>
          <cell r="U399"/>
          <cell r="V399"/>
          <cell r="W399"/>
          <cell r="X399"/>
          <cell r="Y399"/>
          <cell r="Z399"/>
          <cell r="AA399"/>
          <cell r="AB399"/>
          <cell r="AC399"/>
          <cell r="AD399"/>
          <cell r="AE399"/>
          <cell r="AF399"/>
          <cell r="AG399"/>
          <cell r="AH399"/>
          <cell r="AI399"/>
          <cell r="AJ399"/>
          <cell r="AK399"/>
          <cell r="AL399"/>
          <cell r="AM399"/>
          <cell r="AN399"/>
          <cell r="AO399"/>
          <cell r="AP399"/>
          <cell r="AQ399"/>
          <cell r="AR399"/>
          <cell r="AS399"/>
          <cell r="AT399"/>
          <cell r="AV399"/>
          <cell r="AW399"/>
          <cell r="AX399"/>
          <cell r="BA399"/>
          <cell r="BB399"/>
          <cell r="BC399"/>
          <cell r="BD399"/>
          <cell r="BE399"/>
          <cell r="BF399"/>
          <cell r="BG399"/>
          <cell r="BH399"/>
          <cell r="BI399"/>
          <cell r="BJ399"/>
          <cell r="BK399"/>
          <cell r="BL399"/>
          <cell r="BM399"/>
          <cell r="BN399"/>
          <cell r="BO399"/>
          <cell r="BP399"/>
          <cell r="BQ399"/>
          <cell r="BR399"/>
          <cell r="BS399"/>
          <cell r="BT399"/>
          <cell r="BU399"/>
          <cell r="BV399"/>
          <cell r="BW399"/>
          <cell r="BX399"/>
          <cell r="BY399"/>
          <cell r="BZ399"/>
          <cell r="CA399"/>
          <cell r="CB399"/>
          <cell r="CC399"/>
          <cell r="CD399"/>
          <cell r="CE399"/>
          <cell r="CF399"/>
          <cell r="CG399"/>
          <cell r="CH399"/>
          <cell r="CN399"/>
          <cell r="CO399"/>
          <cell r="CP399"/>
          <cell r="CQ399"/>
          <cell r="CS399"/>
          <cell r="CT399"/>
          <cell r="CU399"/>
          <cell r="CV399"/>
          <cell r="CW399"/>
          <cell r="EE399"/>
          <cell r="EF399"/>
          <cell r="EH399"/>
          <cell r="EI399"/>
          <cell r="EJ399"/>
          <cell r="EK399"/>
          <cell r="EL399"/>
          <cell r="EM399"/>
        </row>
        <row r="400">
          <cell r="A400"/>
          <cell r="B400"/>
          <cell r="C400"/>
          <cell r="D400"/>
          <cell r="E400"/>
          <cell r="F400"/>
          <cell r="G400"/>
          <cell r="H400"/>
          <cell r="I400"/>
          <cell r="J400"/>
          <cell r="K400"/>
          <cell r="L400"/>
          <cell r="M400"/>
          <cell r="N400"/>
          <cell r="O400"/>
          <cell r="P400"/>
          <cell r="Q400"/>
          <cell r="R400"/>
          <cell r="S400"/>
          <cell r="T400"/>
          <cell r="U400"/>
          <cell r="V400"/>
          <cell r="W400"/>
          <cell r="X400"/>
          <cell r="Y400"/>
          <cell r="Z400"/>
          <cell r="AA400"/>
          <cell r="AB400"/>
          <cell r="AC400"/>
          <cell r="AD400"/>
          <cell r="AE400"/>
          <cell r="AF400"/>
          <cell r="AG400"/>
          <cell r="AH400"/>
          <cell r="AI400"/>
          <cell r="AJ400"/>
          <cell r="AK400"/>
          <cell r="AL400"/>
          <cell r="AM400"/>
          <cell r="AN400"/>
          <cell r="AO400"/>
          <cell r="AP400"/>
          <cell r="AQ400"/>
          <cell r="AR400"/>
          <cell r="AS400"/>
          <cell r="AT400"/>
          <cell r="AV400"/>
          <cell r="AW400"/>
          <cell r="AX400"/>
          <cell r="BA400"/>
          <cell r="BB400"/>
          <cell r="BC400"/>
          <cell r="BD400"/>
          <cell r="BE400"/>
          <cell r="BF400"/>
          <cell r="BG400"/>
          <cell r="BH400"/>
          <cell r="BI400"/>
          <cell r="BJ400"/>
          <cell r="BK400"/>
          <cell r="BL400"/>
          <cell r="BM400"/>
          <cell r="BN400"/>
          <cell r="BO400"/>
          <cell r="BP400"/>
          <cell r="BQ400"/>
          <cell r="BR400"/>
          <cell r="BS400"/>
          <cell r="BT400"/>
          <cell r="BU400"/>
          <cell r="BV400"/>
          <cell r="BW400"/>
          <cell r="BX400"/>
          <cell r="BY400"/>
          <cell r="BZ400"/>
          <cell r="CA400"/>
          <cell r="CB400"/>
          <cell r="CC400"/>
          <cell r="CD400"/>
          <cell r="CE400"/>
          <cell r="CF400"/>
          <cell r="CG400"/>
          <cell r="CH400"/>
          <cell r="CN400"/>
          <cell r="CO400"/>
          <cell r="CP400"/>
          <cell r="CQ400"/>
          <cell r="CS400"/>
          <cell r="CT400"/>
          <cell r="CU400"/>
          <cell r="CV400"/>
          <cell r="CW400"/>
          <cell r="EE400"/>
          <cell r="EF400"/>
          <cell r="EH400"/>
          <cell r="EI400"/>
          <cell r="EJ400"/>
          <cell r="EK400"/>
          <cell r="EL400"/>
          <cell r="EM400"/>
        </row>
        <row r="401">
          <cell r="A401"/>
          <cell r="B401"/>
          <cell r="C401"/>
          <cell r="D401"/>
          <cell r="E401"/>
          <cell r="F401"/>
          <cell r="G401"/>
          <cell r="H401"/>
          <cell r="I401"/>
          <cell r="J401"/>
          <cell r="K401"/>
          <cell r="L401"/>
          <cell r="M401"/>
          <cell r="N401"/>
          <cell r="O401"/>
          <cell r="P401"/>
          <cell r="Q401"/>
          <cell r="R401"/>
          <cell r="S401"/>
          <cell r="T401"/>
          <cell r="U401"/>
          <cell r="V401"/>
          <cell r="W401"/>
          <cell r="X401"/>
          <cell r="Y401"/>
          <cell r="Z401"/>
          <cell r="AA401"/>
          <cell r="AB401"/>
          <cell r="AC401"/>
          <cell r="AD401"/>
          <cell r="AE401"/>
          <cell r="AF401"/>
          <cell r="AG401"/>
          <cell r="AH401"/>
          <cell r="AI401"/>
          <cell r="AJ401"/>
          <cell r="AK401"/>
          <cell r="AL401"/>
          <cell r="AM401"/>
          <cell r="AN401"/>
          <cell r="AO401"/>
          <cell r="AP401"/>
          <cell r="AQ401"/>
          <cell r="AR401"/>
          <cell r="AS401"/>
          <cell r="AT401"/>
          <cell r="AV401"/>
          <cell r="AW401"/>
          <cell r="AX401"/>
          <cell r="BA401"/>
          <cell r="BB401"/>
          <cell r="BC401"/>
          <cell r="BD401"/>
          <cell r="BE401"/>
          <cell r="BF401"/>
          <cell r="BG401"/>
          <cell r="BH401"/>
          <cell r="BI401"/>
          <cell r="BJ401"/>
          <cell r="BK401"/>
          <cell r="BL401"/>
          <cell r="BM401"/>
          <cell r="BN401"/>
          <cell r="BO401"/>
          <cell r="BP401"/>
          <cell r="BQ401"/>
          <cell r="BR401"/>
          <cell r="BS401"/>
          <cell r="BT401"/>
          <cell r="BU401"/>
          <cell r="BV401"/>
          <cell r="BW401"/>
          <cell r="BX401"/>
          <cell r="BY401"/>
          <cell r="BZ401"/>
          <cell r="CA401"/>
          <cell r="CB401"/>
          <cell r="CC401"/>
          <cell r="CD401"/>
          <cell r="CE401"/>
          <cell r="CF401"/>
          <cell r="CG401"/>
          <cell r="CH401"/>
          <cell r="CN401"/>
          <cell r="CO401"/>
          <cell r="CP401"/>
          <cell r="CQ401"/>
          <cell r="CS401"/>
          <cell r="CT401"/>
          <cell r="CU401"/>
          <cell r="CV401"/>
          <cell r="CW401"/>
          <cell r="EE401"/>
          <cell r="EF401"/>
          <cell r="EH401"/>
          <cell r="EI401"/>
          <cell r="EJ401"/>
          <cell r="EK401"/>
          <cell r="EL401"/>
          <cell r="EM401"/>
        </row>
        <row r="402">
          <cell r="A402"/>
          <cell r="B402"/>
          <cell r="C402"/>
          <cell r="D402"/>
          <cell r="E402"/>
          <cell r="F402"/>
          <cell r="G402"/>
          <cell r="H402"/>
          <cell r="I402"/>
          <cell r="J402"/>
          <cell r="K402"/>
          <cell r="L402"/>
          <cell r="M402"/>
          <cell r="N402"/>
          <cell r="O402"/>
          <cell r="P402"/>
          <cell r="Q402"/>
          <cell r="R402"/>
          <cell r="S402"/>
          <cell r="T402"/>
          <cell r="U402"/>
          <cell r="V402"/>
          <cell r="W402"/>
          <cell r="X402"/>
          <cell r="Y402"/>
          <cell r="Z402"/>
          <cell r="AA402"/>
          <cell r="AB402"/>
          <cell r="AC402"/>
          <cell r="AD402"/>
          <cell r="AE402"/>
          <cell r="AF402"/>
          <cell r="AG402"/>
          <cell r="AH402"/>
          <cell r="AI402"/>
          <cell r="AJ402"/>
          <cell r="AK402"/>
          <cell r="AL402"/>
          <cell r="AM402"/>
          <cell r="AN402"/>
          <cell r="AO402"/>
          <cell r="AP402"/>
          <cell r="AQ402"/>
          <cell r="AR402"/>
          <cell r="AS402"/>
          <cell r="AT402"/>
          <cell r="AV402"/>
          <cell r="AW402"/>
          <cell r="AX402"/>
          <cell r="BA402"/>
          <cell r="BB402"/>
          <cell r="BC402"/>
          <cell r="BD402"/>
          <cell r="BE402"/>
          <cell r="BF402"/>
          <cell r="BG402"/>
          <cell r="BH402"/>
          <cell r="BI402"/>
          <cell r="BJ402"/>
          <cell r="BK402"/>
          <cell r="BL402"/>
          <cell r="BM402"/>
          <cell r="BN402"/>
          <cell r="BO402"/>
          <cell r="BP402"/>
          <cell r="BQ402"/>
          <cell r="BR402"/>
          <cell r="BS402"/>
          <cell r="BT402"/>
          <cell r="BU402"/>
          <cell r="BV402"/>
          <cell r="BW402"/>
          <cell r="BX402"/>
          <cell r="BY402"/>
          <cell r="BZ402"/>
          <cell r="CA402"/>
          <cell r="CB402"/>
          <cell r="CC402"/>
          <cell r="CD402"/>
          <cell r="CE402"/>
          <cell r="CF402"/>
          <cell r="CG402"/>
          <cell r="CH402"/>
          <cell r="CN402"/>
          <cell r="CO402"/>
          <cell r="CP402"/>
          <cell r="CQ402"/>
          <cell r="CS402"/>
          <cell r="CT402"/>
          <cell r="CU402"/>
          <cell r="CV402"/>
          <cell r="CW402"/>
          <cell r="EE402"/>
          <cell r="EF402"/>
          <cell r="EH402"/>
          <cell r="EI402"/>
          <cell r="EJ402"/>
          <cell r="EK402"/>
          <cell r="EL402"/>
          <cell r="EM402"/>
        </row>
        <row r="403">
          <cell r="A403"/>
          <cell r="B403"/>
          <cell r="C403"/>
          <cell r="D403"/>
          <cell r="E403"/>
          <cell r="F403"/>
          <cell r="G403"/>
          <cell r="H403"/>
          <cell r="I403"/>
          <cell r="J403"/>
          <cell r="K403"/>
          <cell r="L403"/>
          <cell r="M403"/>
          <cell r="N403"/>
          <cell r="O403"/>
          <cell r="P403"/>
          <cell r="Q403"/>
          <cell r="R403"/>
          <cell r="S403"/>
          <cell r="T403"/>
          <cell r="U403"/>
          <cell r="V403"/>
          <cell r="W403"/>
          <cell r="X403"/>
          <cell r="Y403"/>
          <cell r="Z403"/>
          <cell r="AA403"/>
          <cell r="AB403"/>
          <cell r="AC403"/>
          <cell r="AD403"/>
          <cell r="AE403"/>
          <cell r="AF403"/>
          <cell r="AG403"/>
          <cell r="AH403"/>
          <cell r="AI403"/>
          <cell r="AJ403"/>
          <cell r="AK403"/>
          <cell r="AL403"/>
          <cell r="AM403"/>
          <cell r="AN403"/>
          <cell r="AO403"/>
          <cell r="AP403"/>
          <cell r="AQ403"/>
          <cell r="AR403"/>
          <cell r="AS403"/>
          <cell r="AT403"/>
          <cell r="AV403"/>
          <cell r="AW403"/>
          <cell r="AX403"/>
          <cell r="BA403"/>
          <cell r="BB403"/>
          <cell r="BC403"/>
          <cell r="BD403"/>
          <cell r="BE403"/>
          <cell r="BF403"/>
          <cell r="BG403"/>
          <cell r="BH403"/>
          <cell r="BI403"/>
          <cell r="BJ403"/>
          <cell r="BK403"/>
          <cell r="BL403"/>
          <cell r="BM403"/>
          <cell r="BN403"/>
          <cell r="BO403"/>
          <cell r="BP403"/>
          <cell r="BQ403"/>
          <cell r="BR403"/>
          <cell r="BS403"/>
          <cell r="BT403"/>
          <cell r="BU403"/>
          <cell r="BV403"/>
          <cell r="BW403"/>
          <cell r="BX403"/>
          <cell r="BY403"/>
          <cell r="BZ403"/>
          <cell r="CA403"/>
          <cell r="CB403"/>
          <cell r="CC403"/>
          <cell r="CD403"/>
          <cell r="CE403"/>
          <cell r="CF403"/>
          <cell r="CG403"/>
          <cell r="CH403"/>
          <cell r="CN403"/>
          <cell r="CO403"/>
          <cell r="CP403"/>
          <cell r="CQ403"/>
          <cell r="CS403"/>
          <cell r="CT403"/>
          <cell r="CU403"/>
          <cell r="CV403"/>
          <cell r="CW403"/>
          <cell r="EE403"/>
          <cell r="EF403"/>
          <cell r="EH403"/>
          <cell r="EI403"/>
          <cell r="EJ403"/>
          <cell r="EK403"/>
          <cell r="EL403"/>
          <cell r="EM403"/>
        </row>
        <row r="404">
          <cell r="A404"/>
          <cell r="B404"/>
          <cell r="C404"/>
          <cell r="D404"/>
          <cell r="E404"/>
          <cell r="F404"/>
          <cell r="G404"/>
          <cell r="H404"/>
          <cell r="I404"/>
          <cell r="J404"/>
          <cell r="K404"/>
          <cell r="L404"/>
          <cell r="M404"/>
          <cell r="N404"/>
          <cell r="O404"/>
          <cell r="P404"/>
          <cell r="Q404"/>
          <cell r="R404"/>
          <cell r="S404"/>
          <cell r="T404"/>
          <cell r="U404"/>
          <cell r="V404"/>
          <cell r="W404"/>
          <cell r="X404"/>
          <cell r="Y404"/>
          <cell r="Z404"/>
          <cell r="AA404"/>
          <cell r="AB404"/>
          <cell r="AC404"/>
          <cell r="AD404"/>
          <cell r="AE404"/>
          <cell r="AF404"/>
          <cell r="AG404"/>
          <cell r="AH404"/>
          <cell r="AI404"/>
          <cell r="AJ404"/>
          <cell r="AK404"/>
          <cell r="AL404"/>
          <cell r="AM404"/>
          <cell r="AN404"/>
          <cell r="AO404"/>
          <cell r="AP404"/>
          <cell r="AQ404"/>
          <cell r="AR404"/>
          <cell r="AS404"/>
          <cell r="AT404"/>
          <cell r="AV404"/>
          <cell r="AW404"/>
          <cell r="AX404"/>
          <cell r="BA404"/>
          <cell r="BB404"/>
          <cell r="BC404"/>
          <cell r="BD404"/>
          <cell r="BE404"/>
          <cell r="BF404"/>
          <cell r="BG404"/>
          <cell r="BH404"/>
          <cell r="BI404"/>
          <cell r="BJ404"/>
          <cell r="BK404"/>
          <cell r="BL404"/>
          <cell r="BM404"/>
          <cell r="BN404"/>
          <cell r="BO404"/>
          <cell r="BP404"/>
          <cell r="BQ404"/>
          <cell r="BR404"/>
          <cell r="BS404"/>
          <cell r="BT404"/>
          <cell r="BU404"/>
          <cell r="BV404"/>
          <cell r="BW404"/>
          <cell r="BX404"/>
          <cell r="BY404"/>
          <cell r="BZ404"/>
          <cell r="CA404"/>
          <cell r="CB404"/>
          <cell r="CC404"/>
          <cell r="CD404"/>
          <cell r="CE404"/>
          <cell r="CF404"/>
          <cell r="CG404"/>
          <cell r="CH404"/>
          <cell r="CN404"/>
          <cell r="CO404"/>
          <cell r="CP404"/>
          <cell r="CQ404"/>
          <cell r="CS404"/>
          <cell r="CT404"/>
          <cell r="CU404"/>
          <cell r="CV404"/>
          <cell r="CW404"/>
          <cell r="EE404"/>
          <cell r="EF404"/>
          <cell r="EH404"/>
          <cell r="EI404"/>
          <cell r="EJ404"/>
          <cell r="EK404"/>
          <cell r="EL404"/>
          <cell r="EM404"/>
        </row>
        <row r="405">
          <cell r="A405"/>
          <cell r="B405"/>
          <cell r="C405"/>
          <cell r="D405"/>
          <cell r="E405"/>
          <cell r="F405"/>
          <cell r="G405"/>
          <cell r="H405"/>
          <cell r="I405"/>
          <cell r="J405"/>
          <cell r="K405"/>
          <cell r="L405"/>
          <cell r="M405"/>
          <cell r="N405"/>
          <cell r="O405"/>
          <cell r="P405"/>
          <cell r="Q405"/>
          <cell r="R405"/>
          <cell r="S405"/>
          <cell r="T405"/>
          <cell r="U405"/>
          <cell r="V405"/>
          <cell r="W405"/>
          <cell r="X405"/>
          <cell r="Y405"/>
          <cell r="Z405"/>
          <cell r="AA405"/>
          <cell r="AB405"/>
          <cell r="AC405"/>
          <cell r="AD405"/>
          <cell r="AE405"/>
          <cell r="AF405"/>
          <cell r="AG405"/>
          <cell r="AH405"/>
          <cell r="AI405"/>
          <cell r="AJ405"/>
          <cell r="AK405"/>
          <cell r="AL405"/>
          <cell r="AM405"/>
          <cell r="AN405"/>
          <cell r="AO405"/>
          <cell r="AP405"/>
          <cell r="AQ405"/>
          <cell r="AR405"/>
          <cell r="AS405"/>
          <cell r="AT405"/>
          <cell r="AV405"/>
          <cell r="AW405"/>
          <cell r="AX405"/>
          <cell r="BA405"/>
          <cell r="BB405"/>
          <cell r="BC405"/>
          <cell r="BD405"/>
          <cell r="BE405"/>
          <cell r="BF405"/>
          <cell r="BG405"/>
          <cell r="BH405"/>
          <cell r="BI405"/>
          <cell r="BJ405"/>
          <cell r="BK405"/>
          <cell r="BL405"/>
          <cell r="BM405"/>
          <cell r="BN405"/>
          <cell r="BO405"/>
          <cell r="BP405"/>
          <cell r="BQ405"/>
          <cell r="BR405"/>
          <cell r="BS405"/>
          <cell r="BT405"/>
          <cell r="BU405"/>
          <cell r="BV405"/>
          <cell r="BW405"/>
          <cell r="BX405"/>
          <cell r="BY405"/>
          <cell r="BZ405"/>
          <cell r="CA405"/>
          <cell r="CB405"/>
          <cell r="CC405"/>
          <cell r="CD405"/>
          <cell r="CE405"/>
          <cell r="CF405"/>
          <cell r="CG405"/>
          <cell r="CH405"/>
          <cell r="CN405"/>
          <cell r="CO405"/>
          <cell r="CP405"/>
          <cell r="CQ405"/>
          <cell r="CS405"/>
          <cell r="CT405"/>
          <cell r="CU405"/>
          <cell r="CV405"/>
          <cell r="CW405"/>
          <cell r="EE405"/>
          <cell r="EF405"/>
          <cell r="EH405"/>
          <cell r="EI405"/>
          <cell r="EJ405"/>
          <cell r="EK405"/>
          <cell r="EL405"/>
          <cell r="EM405"/>
        </row>
        <row r="406">
          <cell r="A406"/>
          <cell r="B406"/>
          <cell r="C406"/>
          <cell r="D406"/>
          <cell r="E406"/>
          <cell r="F406"/>
          <cell r="G406"/>
          <cell r="H406"/>
          <cell r="I406"/>
          <cell r="J406"/>
          <cell r="K406"/>
          <cell r="L406"/>
          <cell r="M406"/>
          <cell r="N406"/>
          <cell r="O406"/>
          <cell r="P406"/>
          <cell r="Q406"/>
          <cell r="R406"/>
          <cell r="S406"/>
          <cell r="T406"/>
          <cell r="U406"/>
          <cell r="V406"/>
          <cell r="W406"/>
          <cell r="X406"/>
          <cell r="Y406"/>
          <cell r="Z406"/>
          <cell r="AA406"/>
          <cell r="AB406"/>
          <cell r="AC406"/>
          <cell r="AD406"/>
          <cell r="AE406"/>
          <cell r="AF406"/>
          <cell r="AG406"/>
          <cell r="AH406"/>
          <cell r="AI406"/>
          <cell r="AJ406"/>
          <cell r="AK406"/>
          <cell r="AL406"/>
          <cell r="AM406"/>
          <cell r="AN406"/>
          <cell r="AO406"/>
          <cell r="AP406"/>
          <cell r="AQ406"/>
          <cell r="AR406"/>
          <cell r="AS406"/>
          <cell r="AT406"/>
          <cell r="AV406"/>
          <cell r="AW406"/>
          <cell r="AX406"/>
          <cell r="BA406"/>
          <cell r="BB406"/>
          <cell r="BC406"/>
          <cell r="BD406"/>
          <cell r="BE406"/>
          <cell r="BF406"/>
          <cell r="BG406"/>
          <cell r="BH406"/>
          <cell r="BI406"/>
          <cell r="BJ406"/>
          <cell r="BK406"/>
          <cell r="BL406"/>
          <cell r="BM406"/>
          <cell r="BN406"/>
          <cell r="BO406"/>
          <cell r="BP406"/>
          <cell r="BQ406"/>
          <cell r="BR406"/>
          <cell r="BS406"/>
          <cell r="BT406"/>
          <cell r="BU406"/>
          <cell r="BV406"/>
          <cell r="BW406"/>
          <cell r="BX406"/>
          <cell r="BY406"/>
          <cell r="BZ406"/>
          <cell r="CA406"/>
          <cell r="CB406"/>
          <cell r="CC406"/>
          <cell r="CD406"/>
          <cell r="CE406"/>
          <cell r="CF406"/>
          <cell r="CG406"/>
          <cell r="CH406"/>
          <cell r="CN406"/>
          <cell r="CO406"/>
          <cell r="CP406"/>
          <cell r="CQ406"/>
          <cell r="CS406"/>
          <cell r="CT406"/>
          <cell r="CU406"/>
          <cell r="CV406"/>
          <cell r="CW406"/>
          <cell r="EE406"/>
          <cell r="EF406"/>
          <cell r="EH406"/>
          <cell r="EI406"/>
          <cell r="EJ406"/>
          <cell r="EK406"/>
          <cell r="EL406"/>
          <cell r="EM406"/>
        </row>
        <row r="407">
          <cell r="A407"/>
          <cell r="B407"/>
          <cell r="C407"/>
          <cell r="D407"/>
          <cell r="E407"/>
          <cell r="F407"/>
          <cell r="G407"/>
          <cell r="H407"/>
          <cell r="I407"/>
          <cell r="J407"/>
          <cell r="K407"/>
          <cell r="L407"/>
          <cell r="M407"/>
          <cell r="N407"/>
          <cell r="O407"/>
          <cell r="P407"/>
          <cell r="Q407"/>
          <cell r="R407"/>
          <cell r="S407"/>
          <cell r="T407"/>
          <cell r="U407"/>
          <cell r="V407"/>
          <cell r="W407"/>
          <cell r="X407"/>
          <cell r="Y407"/>
          <cell r="Z407"/>
          <cell r="AA407"/>
          <cell r="AB407"/>
          <cell r="AC407"/>
          <cell r="AD407"/>
          <cell r="AE407"/>
          <cell r="AF407"/>
          <cell r="AG407"/>
          <cell r="AH407"/>
          <cell r="AI407"/>
          <cell r="AJ407"/>
          <cell r="AK407"/>
          <cell r="AL407"/>
          <cell r="AM407"/>
          <cell r="AN407"/>
          <cell r="AO407"/>
          <cell r="AP407"/>
          <cell r="AQ407"/>
          <cell r="AR407"/>
          <cell r="AS407"/>
          <cell r="AT407"/>
          <cell r="AV407"/>
          <cell r="AW407"/>
          <cell r="AX407"/>
          <cell r="BA407"/>
          <cell r="BB407"/>
          <cell r="BC407"/>
          <cell r="BD407"/>
          <cell r="BE407"/>
          <cell r="BF407"/>
          <cell r="BG407"/>
          <cell r="BH407"/>
          <cell r="BI407"/>
          <cell r="BJ407"/>
          <cell r="BK407"/>
          <cell r="BL407"/>
          <cell r="BM407"/>
          <cell r="BN407"/>
          <cell r="BO407"/>
          <cell r="BP407"/>
          <cell r="BQ407"/>
          <cell r="BR407"/>
          <cell r="BS407"/>
          <cell r="BT407"/>
          <cell r="BU407"/>
          <cell r="BV407"/>
          <cell r="BW407"/>
          <cell r="BX407"/>
          <cell r="BY407"/>
          <cell r="BZ407"/>
          <cell r="CA407"/>
          <cell r="CB407"/>
          <cell r="CC407"/>
          <cell r="CD407"/>
          <cell r="CE407"/>
          <cell r="CF407"/>
          <cell r="CG407"/>
          <cell r="CH407"/>
          <cell r="CN407"/>
          <cell r="CO407"/>
          <cell r="CP407"/>
          <cell r="CQ407"/>
          <cell r="CS407"/>
          <cell r="CT407"/>
          <cell r="CU407"/>
          <cell r="CV407"/>
          <cell r="CW407"/>
          <cell r="EE407"/>
          <cell r="EF407"/>
          <cell r="EH407"/>
          <cell r="EI407"/>
          <cell r="EJ407"/>
          <cell r="EK407"/>
          <cell r="EL407"/>
          <cell r="EM407"/>
        </row>
        <row r="408">
          <cell r="A408"/>
          <cell r="B408"/>
          <cell r="C408"/>
          <cell r="D408"/>
          <cell r="E408"/>
          <cell r="F408"/>
          <cell r="G408"/>
          <cell r="H408"/>
          <cell r="I408"/>
          <cell r="J408"/>
          <cell r="K408"/>
          <cell r="L408"/>
          <cell r="M408"/>
          <cell r="N408"/>
          <cell r="O408"/>
          <cell r="P408"/>
          <cell r="Q408"/>
          <cell r="R408"/>
          <cell r="S408"/>
          <cell r="T408"/>
          <cell r="U408"/>
          <cell r="V408"/>
          <cell r="W408"/>
          <cell r="X408"/>
          <cell r="Y408"/>
          <cell r="Z408"/>
          <cell r="AA408"/>
          <cell r="AB408"/>
          <cell r="AC408"/>
          <cell r="AD408"/>
          <cell r="AE408"/>
          <cell r="AF408"/>
          <cell r="AG408"/>
          <cell r="AH408"/>
          <cell r="AI408"/>
          <cell r="AJ408"/>
          <cell r="AK408"/>
          <cell r="AL408"/>
          <cell r="AM408"/>
          <cell r="AN408"/>
          <cell r="AO408"/>
          <cell r="AP408"/>
          <cell r="AQ408"/>
          <cell r="AR408"/>
          <cell r="AS408"/>
          <cell r="AT408"/>
          <cell r="AV408"/>
          <cell r="AW408"/>
          <cell r="AX408"/>
          <cell r="BA408"/>
          <cell r="BB408"/>
          <cell r="BC408"/>
          <cell r="BD408"/>
          <cell r="BE408"/>
          <cell r="BF408"/>
          <cell r="BG408"/>
          <cell r="BH408"/>
          <cell r="BI408"/>
          <cell r="BJ408"/>
          <cell r="BK408"/>
          <cell r="BL408"/>
          <cell r="BM408"/>
          <cell r="BN408"/>
          <cell r="BO408"/>
          <cell r="BP408"/>
          <cell r="BQ408"/>
          <cell r="BR408"/>
          <cell r="BS408"/>
          <cell r="BT408"/>
          <cell r="BU408"/>
          <cell r="BV408"/>
          <cell r="BW408"/>
          <cell r="BX408"/>
          <cell r="BY408"/>
          <cell r="BZ408"/>
          <cell r="CA408"/>
          <cell r="CB408"/>
          <cell r="CC408"/>
          <cell r="CD408"/>
          <cell r="CE408"/>
          <cell r="CF408"/>
          <cell r="CG408"/>
          <cell r="CH408"/>
          <cell r="CN408"/>
          <cell r="CO408"/>
          <cell r="CP408"/>
          <cell r="CQ408"/>
          <cell r="CS408"/>
          <cell r="CT408"/>
          <cell r="CU408"/>
          <cell r="CV408"/>
          <cell r="CW408"/>
          <cell r="EE408"/>
          <cell r="EF408"/>
          <cell r="EH408"/>
          <cell r="EI408"/>
          <cell r="EJ408"/>
          <cell r="EK408"/>
          <cell r="EL408"/>
          <cell r="EM408"/>
        </row>
        <row r="409">
          <cell r="A409"/>
          <cell r="B409"/>
          <cell r="C409"/>
          <cell r="D409"/>
          <cell r="E409"/>
          <cell r="F409"/>
          <cell r="G409"/>
          <cell r="H409"/>
          <cell r="I409"/>
          <cell r="J409"/>
          <cell r="K409"/>
          <cell r="L409"/>
          <cell r="M409"/>
          <cell r="N409"/>
          <cell r="O409"/>
          <cell r="P409"/>
          <cell r="Q409"/>
          <cell r="R409"/>
          <cell r="S409"/>
          <cell r="T409"/>
          <cell r="U409"/>
          <cell r="V409"/>
          <cell r="W409"/>
          <cell r="X409"/>
          <cell r="Y409"/>
          <cell r="Z409"/>
          <cell r="AA409"/>
          <cell r="AB409"/>
          <cell r="AC409"/>
          <cell r="AD409"/>
          <cell r="AE409"/>
          <cell r="AF409"/>
          <cell r="AG409"/>
          <cell r="AH409"/>
          <cell r="AI409"/>
          <cell r="AJ409"/>
          <cell r="AK409"/>
          <cell r="AL409"/>
          <cell r="AM409"/>
          <cell r="AN409"/>
          <cell r="AO409"/>
          <cell r="AP409"/>
          <cell r="AQ409"/>
          <cell r="AR409"/>
          <cell r="AS409"/>
          <cell r="AT409"/>
          <cell r="AV409"/>
          <cell r="AW409"/>
          <cell r="AX409"/>
          <cell r="BA409"/>
          <cell r="BB409"/>
          <cell r="BC409"/>
          <cell r="BD409"/>
          <cell r="BE409"/>
          <cell r="BF409"/>
          <cell r="BG409"/>
          <cell r="BH409"/>
          <cell r="BI409"/>
          <cell r="BJ409"/>
          <cell r="BK409"/>
          <cell r="BL409"/>
          <cell r="BM409"/>
          <cell r="BN409"/>
          <cell r="BO409"/>
          <cell r="BP409"/>
          <cell r="BQ409"/>
          <cell r="BR409"/>
          <cell r="BS409"/>
          <cell r="BT409"/>
          <cell r="BU409"/>
          <cell r="BV409"/>
          <cell r="BW409"/>
          <cell r="BX409"/>
          <cell r="BY409"/>
          <cell r="BZ409"/>
          <cell r="CA409"/>
          <cell r="CB409"/>
          <cell r="CC409"/>
          <cell r="CD409"/>
          <cell r="CE409"/>
          <cell r="CF409"/>
          <cell r="CG409"/>
          <cell r="CH409"/>
          <cell r="CN409"/>
          <cell r="CO409"/>
          <cell r="CP409"/>
          <cell r="CQ409"/>
          <cell r="CS409"/>
          <cell r="CT409"/>
          <cell r="CU409"/>
          <cell r="CV409"/>
          <cell r="CW409"/>
          <cell r="EE409"/>
          <cell r="EF409"/>
          <cell r="EH409"/>
          <cell r="EI409"/>
          <cell r="EJ409"/>
          <cell r="EK409"/>
          <cell r="EL409"/>
          <cell r="EM409"/>
        </row>
        <row r="410">
          <cell r="A410"/>
          <cell r="B410"/>
          <cell r="C410"/>
          <cell r="D410"/>
          <cell r="E410"/>
          <cell r="F410"/>
          <cell r="G410"/>
          <cell r="H410"/>
          <cell r="I410"/>
          <cell r="J410"/>
          <cell r="K410"/>
          <cell r="L410"/>
          <cell r="M410"/>
          <cell r="N410"/>
          <cell r="O410"/>
          <cell r="P410"/>
          <cell r="Q410"/>
          <cell r="R410"/>
          <cell r="S410"/>
          <cell r="T410"/>
          <cell r="U410"/>
          <cell r="V410"/>
          <cell r="W410"/>
          <cell r="X410"/>
          <cell r="Y410"/>
          <cell r="Z410"/>
          <cell r="AA410"/>
          <cell r="AB410"/>
          <cell r="AC410"/>
          <cell r="AD410"/>
          <cell r="AE410"/>
          <cell r="AF410"/>
          <cell r="AG410"/>
          <cell r="AH410"/>
          <cell r="AI410"/>
          <cell r="AJ410"/>
          <cell r="AK410"/>
          <cell r="AL410"/>
          <cell r="AM410"/>
          <cell r="AN410"/>
          <cell r="AO410"/>
          <cell r="AP410"/>
          <cell r="AQ410"/>
          <cell r="AR410"/>
          <cell r="AS410"/>
          <cell r="AT410"/>
          <cell r="AV410"/>
          <cell r="AW410"/>
          <cell r="AX410"/>
          <cell r="BA410"/>
          <cell r="BB410"/>
          <cell r="BC410"/>
          <cell r="BD410"/>
          <cell r="BE410"/>
          <cell r="BF410"/>
          <cell r="BG410"/>
          <cell r="BH410"/>
          <cell r="BI410"/>
          <cell r="BJ410"/>
          <cell r="BK410"/>
          <cell r="BL410"/>
          <cell r="BM410"/>
          <cell r="BN410"/>
          <cell r="BO410"/>
          <cell r="BP410"/>
          <cell r="BQ410"/>
          <cell r="BR410"/>
          <cell r="BS410"/>
          <cell r="BT410"/>
          <cell r="BU410"/>
          <cell r="BV410"/>
          <cell r="BW410"/>
          <cell r="BX410"/>
          <cell r="BY410"/>
          <cell r="BZ410"/>
          <cell r="CA410"/>
          <cell r="CB410"/>
          <cell r="CC410"/>
          <cell r="CD410"/>
          <cell r="CE410"/>
          <cell r="CF410"/>
          <cell r="CG410"/>
          <cell r="CH410"/>
          <cell r="CN410"/>
          <cell r="CO410"/>
          <cell r="CP410"/>
          <cell r="CQ410"/>
          <cell r="CS410"/>
          <cell r="CT410"/>
          <cell r="CU410"/>
          <cell r="CV410"/>
          <cell r="CW410"/>
          <cell r="EE410"/>
          <cell r="EF410"/>
          <cell r="EH410"/>
          <cell r="EI410"/>
          <cell r="EJ410"/>
          <cell r="EK410"/>
          <cell r="EL410"/>
          <cell r="EM410"/>
        </row>
        <row r="411">
          <cell r="A411"/>
          <cell r="B411"/>
          <cell r="C411"/>
          <cell r="D411"/>
          <cell r="E411"/>
          <cell r="F411"/>
          <cell r="G411"/>
          <cell r="H411"/>
          <cell r="I411"/>
          <cell r="J411"/>
          <cell r="K411"/>
          <cell r="L411"/>
          <cell r="M411"/>
          <cell r="N411"/>
          <cell r="O411"/>
          <cell r="P411"/>
          <cell r="Q411"/>
          <cell r="R411"/>
          <cell r="S411"/>
          <cell r="T411"/>
          <cell r="U411"/>
          <cell r="V411"/>
          <cell r="W411"/>
          <cell r="X411"/>
          <cell r="Y411"/>
          <cell r="Z411"/>
          <cell r="AA411"/>
          <cell r="AB411"/>
          <cell r="AC411"/>
          <cell r="AD411"/>
          <cell r="AE411"/>
          <cell r="AF411"/>
          <cell r="AG411"/>
          <cell r="AH411"/>
          <cell r="AI411"/>
          <cell r="AJ411"/>
          <cell r="AK411"/>
          <cell r="AL411"/>
          <cell r="AM411"/>
          <cell r="AN411"/>
          <cell r="AO411"/>
          <cell r="AP411"/>
          <cell r="AQ411"/>
          <cell r="AR411"/>
          <cell r="AS411"/>
          <cell r="AT411"/>
          <cell r="AV411"/>
          <cell r="AW411"/>
          <cell r="AX411"/>
          <cell r="BA411"/>
          <cell r="BB411"/>
          <cell r="BC411"/>
          <cell r="BD411"/>
          <cell r="BE411"/>
          <cell r="BF411"/>
          <cell r="BG411"/>
          <cell r="BH411"/>
          <cell r="BI411"/>
          <cell r="BJ411"/>
          <cell r="BK411"/>
          <cell r="BL411"/>
          <cell r="BM411"/>
          <cell r="BN411"/>
          <cell r="BO411"/>
          <cell r="BP411"/>
          <cell r="BQ411"/>
          <cell r="BR411"/>
          <cell r="BS411"/>
          <cell r="BT411"/>
          <cell r="BU411"/>
          <cell r="BV411"/>
          <cell r="BW411"/>
          <cell r="BX411"/>
          <cell r="BY411"/>
          <cell r="BZ411"/>
          <cell r="CA411"/>
          <cell r="CB411"/>
          <cell r="CC411"/>
          <cell r="CD411"/>
          <cell r="CE411"/>
          <cell r="CF411"/>
          <cell r="CG411"/>
          <cell r="CH411"/>
          <cell r="CN411"/>
          <cell r="CO411"/>
          <cell r="CP411"/>
          <cell r="CQ411"/>
          <cell r="CS411"/>
          <cell r="CT411"/>
          <cell r="CU411"/>
          <cell r="CV411"/>
          <cell r="CW411"/>
          <cell r="EE411"/>
          <cell r="EF411"/>
          <cell r="EH411"/>
          <cell r="EI411"/>
          <cell r="EJ411"/>
          <cell r="EK411"/>
          <cell r="EL411"/>
          <cell r="EM411"/>
        </row>
        <row r="412">
          <cell r="A412"/>
          <cell r="B412"/>
          <cell r="C412"/>
          <cell r="D412"/>
          <cell r="E412"/>
          <cell r="F412"/>
          <cell r="G412"/>
          <cell r="H412"/>
          <cell r="I412"/>
          <cell r="J412"/>
          <cell r="K412"/>
          <cell r="L412"/>
          <cell r="M412"/>
          <cell r="N412"/>
          <cell r="O412"/>
          <cell r="P412"/>
          <cell r="Q412"/>
          <cell r="R412"/>
          <cell r="S412"/>
          <cell r="T412"/>
          <cell r="U412"/>
          <cell r="V412"/>
          <cell r="W412"/>
          <cell r="X412"/>
          <cell r="Y412"/>
          <cell r="Z412"/>
          <cell r="AA412"/>
          <cell r="AB412"/>
          <cell r="AC412"/>
          <cell r="AD412"/>
          <cell r="AE412"/>
          <cell r="AF412"/>
          <cell r="AG412"/>
          <cell r="AH412"/>
          <cell r="AI412"/>
          <cell r="AJ412"/>
          <cell r="AK412"/>
          <cell r="AL412"/>
          <cell r="AM412"/>
          <cell r="AN412"/>
          <cell r="AO412"/>
          <cell r="AP412"/>
          <cell r="AQ412"/>
          <cell r="AR412"/>
          <cell r="AS412"/>
          <cell r="AT412"/>
          <cell r="AV412"/>
          <cell r="AW412"/>
          <cell r="AX412"/>
          <cell r="BA412"/>
          <cell r="BB412"/>
          <cell r="BC412"/>
          <cell r="BD412"/>
          <cell r="BE412"/>
          <cell r="BF412"/>
          <cell r="BG412"/>
          <cell r="BH412"/>
          <cell r="BI412"/>
          <cell r="BJ412"/>
          <cell r="BK412"/>
          <cell r="BL412"/>
          <cell r="BM412"/>
          <cell r="BN412"/>
          <cell r="BO412"/>
          <cell r="BP412"/>
          <cell r="BQ412"/>
          <cell r="BR412"/>
          <cell r="BS412"/>
          <cell r="BT412"/>
          <cell r="BU412"/>
          <cell r="BV412"/>
          <cell r="BW412"/>
          <cell r="BX412"/>
          <cell r="BY412"/>
          <cell r="BZ412"/>
          <cell r="CA412"/>
          <cell r="CB412"/>
          <cell r="CC412"/>
          <cell r="CD412"/>
          <cell r="CE412"/>
          <cell r="CF412"/>
          <cell r="CG412"/>
          <cell r="CH412"/>
          <cell r="CN412"/>
          <cell r="CO412"/>
          <cell r="CP412"/>
          <cell r="CQ412"/>
          <cell r="CS412"/>
          <cell r="CT412"/>
          <cell r="CU412"/>
          <cell r="CV412"/>
          <cell r="CW412"/>
          <cell r="EE412"/>
          <cell r="EF412"/>
          <cell r="EH412"/>
          <cell r="EI412"/>
          <cell r="EJ412"/>
          <cell r="EK412"/>
          <cell r="EL412"/>
          <cell r="EM412"/>
        </row>
        <row r="413">
          <cell r="A413"/>
          <cell r="B413"/>
          <cell r="C413"/>
          <cell r="D413"/>
          <cell r="E413"/>
          <cell r="F413"/>
          <cell r="G413"/>
          <cell r="H413"/>
          <cell r="I413"/>
          <cell r="J413"/>
          <cell r="K413"/>
          <cell r="L413"/>
          <cell r="M413"/>
          <cell r="N413"/>
          <cell r="O413"/>
          <cell r="P413"/>
          <cell r="Q413"/>
          <cell r="R413"/>
          <cell r="S413"/>
          <cell r="T413"/>
          <cell r="U413"/>
          <cell r="V413"/>
          <cell r="W413"/>
          <cell r="X413"/>
          <cell r="Y413"/>
          <cell r="Z413"/>
          <cell r="AA413"/>
          <cell r="AB413"/>
          <cell r="AC413"/>
          <cell r="AD413"/>
          <cell r="AE413"/>
          <cell r="AF413"/>
          <cell r="AG413"/>
          <cell r="AH413"/>
          <cell r="AI413"/>
          <cell r="AJ413"/>
          <cell r="AK413"/>
          <cell r="AL413"/>
          <cell r="AM413"/>
          <cell r="AN413"/>
          <cell r="AO413"/>
          <cell r="AP413"/>
          <cell r="AQ413"/>
          <cell r="AR413"/>
          <cell r="AS413"/>
          <cell r="AT413"/>
          <cell r="AV413"/>
          <cell r="AW413"/>
          <cell r="AX413"/>
          <cell r="BA413"/>
          <cell r="BB413"/>
          <cell r="BC413"/>
          <cell r="BD413"/>
          <cell r="BE413"/>
          <cell r="BF413"/>
          <cell r="BG413"/>
          <cell r="BH413"/>
          <cell r="BI413"/>
          <cell r="BJ413"/>
          <cell r="BK413"/>
          <cell r="BL413"/>
          <cell r="BM413"/>
          <cell r="BN413"/>
          <cell r="BO413"/>
          <cell r="BP413"/>
          <cell r="BQ413"/>
          <cell r="BR413"/>
          <cell r="BS413"/>
          <cell r="BT413"/>
          <cell r="BU413"/>
          <cell r="BV413"/>
          <cell r="BW413"/>
          <cell r="BX413"/>
          <cell r="BY413"/>
          <cell r="BZ413"/>
          <cell r="CA413"/>
          <cell r="CB413"/>
          <cell r="CC413"/>
          <cell r="CD413"/>
          <cell r="CE413"/>
          <cell r="CF413"/>
          <cell r="CG413"/>
          <cell r="CH413"/>
          <cell r="CN413"/>
          <cell r="CO413"/>
          <cell r="CP413"/>
          <cell r="CQ413"/>
          <cell r="CS413"/>
          <cell r="CT413"/>
          <cell r="CU413"/>
          <cell r="CV413"/>
          <cell r="CW413"/>
          <cell r="EE413"/>
          <cell r="EF413"/>
          <cell r="EH413"/>
          <cell r="EI413"/>
          <cell r="EJ413"/>
          <cell r="EK413"/>
          <cell r="EL413"/>
          <cell r="EM413"/>
        </row>
        <row r="414">
          <cell r="A414"/>
          <cell r="B414"/>
          <cell r="C414"/>
          <cell r="D414"/>
          <cell r="E414"/>
          <cell r="F414"/>
          <cell r="G414"/>
          <cell r="H414"/>
          <cell r="I414"/>
          <cell r="J414"/>
          <cell r="K414"/>
          <cell r="L414"/>
          <cell r="M414"/>
          <cell r="N414"/>
          <cell r="O414"/>
          <cell r="P414"/>
          <cell r="Q414"/>
          <cell r="R414"/>
          <cell r="S414"/>
          <cell r="T414"/>
          <cell r="U414"/>
          <cell r="V414"/>
          <cell r="W414"/>
          <cell r="X414"/>
          <cell r="Y414"/>
          <cell r="Z414"/>
          <cell r="AA414"/>
          <cell r="AB414"/>
          <cell r="AC414"/>
          <cell r="AD414"/>
          <cell r="AE414"/>
          <cell r="AF414"/>
          <cell r="AG414"/>
          <cell r="AH414"/>
          <cell r="AI414"/>
          <cell r="AJ414"/>
          <cell r="AK414"/>
          <cell r="AL414"/>
          <cell r="AM414"/>
          <cell r="AN414"/>
          <cell r="AO414"/>
          <cell r="AP414"/>
          <cell r="AQ414"/>
          <cell r="AR414"/>
          <cell r="AS414"/>
          <cell r="AT414"/>
          <cell r="AV414"/>
          <cell r="AW414"/>
          <cell r="AX414"/>
          <cell r="BA414"/>
          <cell r="BB414"/>
          <cell r="BC414"/>
          <cell r="BD414"/>
          <cell r="BE414"/>
          <cell r="BF414"/>
          <cell r="BG414"/>
          <cell r="BH414"/>
          <cell r="BI414"/>
          <cell r="BJ414"/>
          <cell r="BK414"/>
          <cell r="BL414"/>
          <cell r="BM414"/>
          <cell r="BN414"/>
          <cell r="BO414"/>
          <cell r="BP414"/>
          <cell r="BQ414"/>
          <cell r="BR414"/>
          <cell r="BS414"/>
          <cell r="BT414"/>
          <cell r="BU414"/>
          <cell r="BV414"/>
          <cell r="BW414"/>
          <cell r="BX414"/>
          <cell r="BY414"/>
          <cell r="BZ414"/>
          <cell r="CA414"/>
          <cell r="CB414"/>
          <cell r="CC414"/>
          <cell r="CD414"/>
          <cell r="CE414"/>
          <cell r="CF414"/>
          <cell r="CG414"/>
          <cell r="CH414"/>
          <cell r="CN414"/>
          <cell r="CO414"/>
          <cell r="CP414"/>
          <cell r="CQ414"/>
          <cell r="CS414"/>
          <cell r="CT414"/>
          <cell r="CU414"/>
          <cell r="CV414"/>
          <cell r="CW414"/>
          <cell r="EE414"/>
          <cell r="EF414"/>
          <cell r="EH414"/>
          <cell r="EI414"/>
          <cell r="EJ414"/>
          <cell r="EK414"/>
          <cell r="EL414"/>
          <cell r="EM414"/>
        </row>
        <row r="415">
          <cell r="A415"/>
          <cell r="B415"/>
          <cell r="C415"/>
          <cell r="D415"/>
          <cell r="E415"/>
          <cell r="F415"/>
          <cell r="G415"/>
          <cell r="H415"/>
          <cell r="I415"/>
          <cell r="J415"/>
          <cell r="K415"/>
          <cell r="L415"/>
          <cell r="M415"/>
          <cell r="N415"/>
          <cell r="O415"/>
          <cell r="P415"/>
          <cell r="Q415"/>
          <cell r="R415"/>
          <cell r="S415"/>
          <cell r="T415"/>
          <cell r="U415"/>
          <cell r="V415"/>
          <cell r="W415"/>
          <cell r="X415"/>
          <cell r="Y415"/>
          <cell r="Z415"/>
          <cell r="AA415"/>
          <cell r="AB415"/>
          <cell r="AC415"/>
          <cell r="AD415"/>
          <cell r="AE415"/>
          <cell r="AF415"/>
          <cell r="AG415"/>
          <cell r="AH415"/>
          <cell r="AI415"/>
          <cell r="AJ415"/>
          <cell r="AK415"/>
          <cell r="AL415"/>
          <cell r="AM415"/>
          <cell r="AN415"/>
          <cell r="AO415"/>
          <cell r="AP415"/>
          <cell r="AQ415"/>
          <cell r="AR415"/>
          <cell r="AS415"/>
          <cell r="AT415"/>
          <cell r="AV415"/>
          <cell r="AW415"/>
          <cell r="AX415"/>
          <cell r="BA415"/>
          <cell r="BB415"/>
          <cell r="BC415"/>
          <cell r="BD415"/>
          <cell r="BE415"/>
          <cell r="BF415"/>
          <cell r="BG415"/>
          <cell r="BH415"/>
          <cell r="BI415"/>
          <cell r="BJ415"/>
          <cell r="BK415"/>
          <cell r="BL415"/>
          <cell r="BM415"/>
          <cell r="BN415"/>
          <cell r="BO415"/>
          <cell r="BP415"/>
          <cell r="BQ415"/>
          <cell r="BR415"/>
          <cell r="BS415"/>
          <cell r="BT415"/>
          <cell r="BU415"/>
          <cell r="BV415"/>
          <cell r="BW415"/>
          <cell r="BX415"/>
          <cell r="BY415"/>
          <cell r="BZ415"/>
          <cell r="CA415"/>
          <cell r="CB415"/>
          <cell r="CC415"/>
          <cell r="CD415"/>
          <cell r="CE415"/>
          <cell r="CF415"/>
          <cell r="CG415"/>
          <cell r="CH415"/>
          <cell r="CN415"/>
          <cell r="CO415"/>
          <cell r="CP415"/>
          <cell r="CQ415"/>
          <cell r="CS415"/>
          <cell r="CT415"/>
          <cell r="CU415"/>
          <cell r="CV415"/>
          <cell r="CW415"/>
          <cell r="EE415"/>
          <cell r="EF415"/>
          <cell r="EH415"/>
          <cell r="EI415"/>
          <cell r="EJ415"/>
          <cell r="EK415"/>
          <cell r="EL415"/>
          <cell r="EM415"/>
        </row>
        <row r="416">
          <cell r="A416"/>
          <cell r="B416"/>
          <cell r="C416"/>
          <cell r="D416"/>
          <cell r="E416"/>
          <cell r="F416"/>
          <cell r="G416"/>
          <cell r="H416"/>
          <cell r="I416"/>
          <cell r="J416"/>
          <cell r="K416"/>
          <cell r="L416"/>
          <cell r="M416"/>
          <cell r="N416"/>
          <cell r="O416"/>
          <cell r="P416"/>
          <cell r="Q416"/>
          <cell r="R416"/>
          <cell r="S416"/>
          <cell r="T416"/>
          <cell r="U416"/>
          <cell r="V416"/>
          <cell r="W416"/>
          <cell r="X416"/>
          <cell r="Y416"/>
          <cell r="Z416"/>
          <cell r="AA416"/>
          <cell r="AB416"/>
          <cell r="AC416"/>
          <cell r="AD416"/>
          <cell r="AE416"/>
          <cell r="AF416"/>
          <cell r="AG416"/>
          <cell r="AH416"/>
          <cell r="AI416"/>
          <cell r="AJ416"/>
          <cell r="AK416"/>
          <cell r="AL416"/>
          <cell r="AM416"/>
          <cell r="AN416"/>
          <cell r="AO416"/>
          <cell r="AP416"/>
          <cell r="AQ416"/>
          <cell r="AR416"/>
          <cell r="AS416"/>
          <cell r="AT416"/>
          <cell r="AV416"/>
          <cell r="AW416"/>
          <cell r="AX416"/>
          <cell r="BA416"/>
          <cell r="BB416"/>
          <cell r="BC416"/>
          <cell r="BD416"/>
          <cell r="BE416"/>
          <cell r="BF416"/>
          <cell r="BG416"/>
          <cell r="BH416"/>
          <cell r="BI416"/>
          <cell r="BJ416"/>
          <cell r="BK416"/>
          <cell r="BL416"/>
          <cell r="BM416"/>
          <cell r="BN416"/>
          <cell r="BO416"/>
          <cell r="BP416"/>
          <cell r="BQ416"/>
          <cell r="BR416"/>
          <cell r="BS416"/>
          <cell r="BT416"/>
          <cell r="BU416"/>
          <cell r="BV416"/>
          <cell r="BW416"/>
          <cell r="BX416"/>
          <cell r="BY416"/>
          <cell r="BZ416"/>
          <cell r="CA416"/>
          <cell r="CB416"/>
          <cell r="CC416"/>
          <cell r="CD416"/>
          <cell r="CE416"/>
          <cell r="CF416"/>
          <cell r="CG416"/>
          <cell r="CH416"/>
          <cell r="CN416"/>
          <cell r="CO416"/>
          <cell r="CP416"/>
          <cell r="CQ416"/>
          <cell r="CS416"/>
          <cell r="CT416"/>
          <cell r="CU416"/>
          <cell r="CV416"/>
          <cell r="CW416"/>
          <cell r="EE416"/>
          <cell r="EF416"/>
          <cell r="EH416"/>
          <cell r="EI416"/>
          <cell r="EJ416"/>
          <cell r="EK416"/>
          <cell r="EL416"/>
          <cell r="EM416"/>
        </row>
        <row r="417">
          <cell r="A417"/>
          <cell r="B417"/>
          <cell r="C417"/>
          <cell r="D417"/>
          <cell r="E417"/>
          <cell r="F417"/>
          <cell r="G417"/>
          <cell r="H417"/>
          <cell r="I417"/>
          <cell r="J417"/>
          <cell r="K417"/>
          <cell r="L417"/>
          <cell r="M417"/>
          <cell r="N417"/>
          <cell r="O417"/>
          <cell r="P417"/>
          <cell r="Q417"/>
          <cell r="R417"/>
          <cell r="S417"/>
          <cell r="T417"/>
          <cell r="U417"/>
          <cell r="V417"/>
          <cell r="W417"/>
          <cell r="X417"/>
          <cell r="Y417"/>
          <cell r="Z417"/>
          <cell r="AA417"/>
          <cell r="AB417"/>
          <cell r="AC417"/>
          <cell r="AD417"/>
          <cell r="AE417"/>
          <cell r="AF417"/>
          <cell r="AG417"/>
          <cell r="AH417"/>
          <cell r="AI417"/>
          <cell r="AJ417"/>
          <cell r="AK417"/>
          <cell r="AL417"/>
          <cell r="AM417"/>
          <cell r="AN417"/>
          <cell r="AO417"/>
          <cell r="AP417"/>
          <cell r="AQ417"/>
          <cell r="AR417"/>
          <cell r="AS417"/>
          <cell r="AT417"/>
          <cell r="AV417"/>
          <cell r="AW417"/>
          <cell r="AX417"/>
          <cell r="BA417"/>
          <cell r="BB417"/>
          <cell r="BC417"/>
          <cell r="BD417"/>
          <cell r="BE417"/>
          <cell r="BF417"/>
          <cell r="BG417"/>
          <cell r="BH417"/>
          <cell r="BI417"/>
          <cell r="BJ417"/>
          <cell r="BK417"/>
          <cell r="BL417"/>
          <cell r="BM417"/>
          <cell r="BN417"/>
          <cell r="BO417"/>
          <cell r="BP417"/>
          <cell r="BQ417"/>
          <cell r="BR417"/>
          <cell r="BS417"/>
          <cell r="BT417"/>
          <cell r="BU417"/>
          <cell r="BV417"/>
          <cell r="BW417"/>
          <cell r="BX417"/>
          <cell r="BY417"/>
          <cell r="BZ417"/>
          <cell r="CA417"/>
          <cell r="CB417"/>
          <cell r="CC417"/>
          <cell r="CD417"/>
          <cell r="CE417"/>
          <cell r="CF417"/>
          <cell r="CG417"/>
          <cell r="CH417"/>
          <cell r="CN417"/>
          <cell r="CO417"/>
          <cell r="CP417"/>
          <cell r="CQ417"/>
          <cell r="CS417"/>
          <cell r="CT417"/>
          <cell r="CU417"/>
          <cell r="CV417"/>
          <cell r="CW417"/>
          <cell r="EE417"/>
          <cell r="EF417"/>
          <cell r="EH417"/>
          <cell r="EI417"/>
          <cell r="EJ417"/>
          <cell r="EK417"/>
          <cell r="EL417"/>
          <cell r="EM417"/>
        </row>
        <row r="418">
          <cell r="A418"/>
          <cell r="B418"/>
          <cell r="C418"/>
          <cell r="D418"/>
          <cell r="E418"/>
          <cell r="F418"/>
          <cell r="G418"/>
          <cell r="H418"/>
          <cell r="I418"/>
          <cell r="J418"/>
          <cell r="K418"/>
          <cell r="L418"/>
          <cell r="M418"/>
          <cell r="N418"/>
          <cell r="O418"/>
          <cell r="P418"/>
          <cell r="Q418"/>
          <cell r="R418"/>
          <cell r="S418"/>
          <cell r="T418"/>
          <cell r="U418"/>
          <cell r="V418"/>
          <cell r="W418"/>
          <cell r="X418"/>
          <cell r="Y418"/>
          <cell r="Z418"/>
          <cell r="AA418"/>
          <cell r="AB418"/>
          <cell r="AC418"/>
          <cell r="AD418"/>
          <cell r="AE418"/>
          <cell r="AF418"/>
          <cell r="AG418"/>
          <cell r="AH418"/>
          <cell r="AI418"/>
          <cell r="AJ418"/>
          <cell r="AK418"/>
          <cell r="AL418"/>
          <cell r="AM418"/>
          <cell r="AN418"/>
          <cell r="AO418"/>
          <cell r="AP418"/>
          <cell r="AQ418"/>
          <cell r="AR418"/>
          <cell r="AS418"/>
          <cell r="AT418"/>
          <cell r="AV418"/>
          <cell r="AW418"/>
          <cell r="AX418"/>
          <cell r="BA418"/>
          <cell r="BB418"/>
          <cell r="BC418"/>
          <cell r="BD418"/>
          <cell r="BE418"/>
          <cell r="BF418"/>
          <cell r="BG418"/>
          <cell r="BH418"/>
          <cell r="BI418"/>
          <cell r="BJ418"/>
          <cell r="BK418"/>
          <cell r="BL418"/>
          <cell r="BM418"/>
          <cell r="BN418"/>
          <cell r="BO418"/>
          <cell r="BP418"/>
          <cell r="BQ418"/>
          <cell r="BR418"/>
          <cell r="BS418"/>
          <cell r="BT418"/>
          <cell r="BU418"/>
          <cell r="BV418"/>
          <cell r="BW418"/>
          <cell r="BX418"/>
          <cell r="BY418"/>
          <cell r="BZ418"/>
          <cell r="CA418"/>
          <cell r="CB418"/>
          <cell r="CC418"/>
          <cell r="CD418"/>
          <cell r="CE418"/>
          <cell r="CF418"/>
          <cell r="CG418"/>
          <cell r="CH418"/>
          <cell r="CN418"/>
          <cell r="CO418"/>
          <cell r="CP418"/>
          <cell r="CQ418"/>
          <cell r="CS418"/>
          <cell r="CT418"/>
          <cell r="CU418"/>
          <cell r="CV418"/>
          <cell r="CW418"/>
          <cell r="EE418"/>
          <cell r="EF418"/>
          <cell r="EH418"/>
          <cell r="EI418"/>
          <cell r="EJ418"/>
          <cell r="EK418"/>
          <cell r="EL418"/>
          <cell r="EM418"/>
        </row>
        <row r="419">
          <cell r="A419"/>
          <cell r="B419"/>
          <cell r="C419"/>
          <cell r="D419"/>
          <cell r="E419"/>
          <cell r="F419"/>
          <cell r="G419"/>
          <cell r="H419"/>
          <cell r="I419"/>
          <cell r="J419"/>
          <cell r="K419"/>
          <cell r="L419"/>
          <cell r="M419"/>
          <cell r="N419"/>
          <cell r="O419"/>
          <cell r="P419"/>
          <cell r="Q419"/>
          <cell r="R419"/>
          <cell r="S419"/>
          <cell r="T419"/>
          <cell r="U419"/>
          <cell r="V419"/>
          <cell r="W419"/>
          <cell r="X419"/>
          <cell r="Y419"/>
          <cell r="Z419"/>
          <cell r="AA419"/>
          <cell r="AB419"/>
          <cell r="AC419"/>
          <cell r="AD419"/>
          <cell r="AE419"/>
          <cell r="AF419"/>
          <cell r="AG419"/>
          <cell r="AH419"/>
          <cell r="AI419"/>
          <cell r="AJ419"/>
          <cell r="AK419"/>
          <cell r="AL419"/>
          <cell r="AM419"/>
          <cell r="AN419"/>
          <cell r="AO419"/>
          <cell r="AP419"/>
          <cell r="AQ419"/>
          <cell r="AR419"/>
          <cell r="AS419"/>
          <cell r="AT419"/>
          <cell r="AV419"/>
          <cell r="AW419"/>
          <cell r="AX419"/>
          <cell r="BA419"/>
          <cell r="BB419"/>
          <cell r="BC419"/>
          <cell r="BD419"/>
          <cell r="BE419"/>
          <cell r="BF419"/>
          <cell r="BG419"/>
          <cell r="BH419"/>
          <cell r="BI419"/>
          <cell r="BJ419"/>
          <cell r="BK419"/>
          <cell r="BL419"/>
          <cell r="BM419"/>
          <cell r="BN419"/>
          <cell r="BO419"/>
          <cell r="BP419"/>
          <cell r="BQ419"/>
          <cell r="BR419"/>
          <cell r="BS419"/>
          <cell r="BT419"/>
          <cell r="BU419"/>
          <cell r="BV419"/>
          <cell r="BW419"/>
          <cell r="BX419"/>
          <cell r="BY419"/>
          <cell r="BZ419"/>
          <cell r="CA419"/>
          <cell r="CB419"/>
          <cell r="CC419"/>
          <cell r="CD419"/>
          <cell r="CE419"/>
          <cell r="CF419"/>
          <cell r="CG419"/>
          <cell r="CH419"/>
          <cell r="CN419"/>
          <cell r="CO419"/>
          <cell r="CP419"/>
          <cell r="CQ419"/>
          <cell r="CS419"/>
          <cell r="CT419"/>
          <cell r="CU419"/>
          <cell r="CV419"/>
          <cell r="CW419"/>
          <cell r="EE419"/>
          <cell r="EF419"/>
          <cell r="EH419"/>
          <cell r="EI419"/>
          <cell r="EJ419"/>
          <cell r="EK419"/>
          <cell r="EL419"/>
          <cell r="EM419"/>
        </row>
        <row r="420">
          <cell r="A420"/>
          <cell r="B420"/>
          <cell r="C420"/>
          <cell r="D420"/>
          <cell r="E420"/>
          <cell r="F420"/>
          <cell r="G420"/>
          <cell r="H420"/>
          <cell r="I420"/>
          <cell r="J420"/>
          <cell r="K420"/>
          <cell r="L420"/>
          <cell r="M420"/>
          <cell r="N420"/>
          <cell r="O420"/>
          <cell r="P420"/>
          <cell r="Q420"/>
          <cell r="R420"/>
          <cell r="S420"/>
          <cell r="T420"/>
          <cell r="U420"/>
          <cell r="V420"/>
          <cell r="W420"/>
          <cell r="X420"/>
          <cell r="Y420"/>
          <cell r="Z420"/>
          <cell r="AA420"/>
          <cell r="AB420"/>
          <cell r="AC420"/>
          <cell r="AD420"/>
          <cell r="AE420"/>
          <cell r="AF420"/>
          <cell r="AG420"/>
          <cell r="AH420"/>
          <cell r="AI420"/>
          <cell r="AJ420"/>
          <cell r="AK420"/>
          <cell r="AL420"/>
          <cell r="AM420"/>
          <cell r="AN420"/>
          <cell r="AO420"/>
          <cell r="AP420"/>
          <cell r="AQ420"/>
          <cell r="AR420"/>
          <cell r="AS420"/>
          <cell r="AT420"/>
          <cell r="AV420"/>
          <cell r="AW420"/>
          <cell r="AX420"/>
          <cell r="BA420"/>
          <cell r="BB420"/>
          <cell r="BC420"/>
          <cell r="BD420"/>
          <cell r="BE420"/>
          <cell r="BF420"/>
          <cell r="BG420"/>
          <cell r="BH420"/>
          <cell r="BI420"/>
          <cell r="BJ420"/>
          <cell r="BK420"/>
          <cell r="BL420"/>
          <cell r="BM420"/>
          <cell r="BN420"/>
          <cell r="BO420"/>
          <cell r="BP420"/>
          <cell r="BQ420"/>
          <cell r="BR420"/>
          <cell r="BS420"/>
          <cell r="BT420"/>
          <cell r="BU420"/>
          <cell r="BV420"/>
          <cell r="BW420"/>
          <cell r="BX420"/>
          <cell r="BY420"/>
          <cell r="BZ420"/>
          <cell r="CA420"/>
          <cell r="CB420"/>
          <cell r="CC420"/>
          <cell r="CD420"/>
          <cell r="CE420"/>
          <cell r="CF420"/>
          <cell r="CG420"/>
          <cell r="CH420"/>
          <cell r="CN420"/>
          <cell r="CO420"/>
          <cell r="CP420"/>
          <cell r="CQ420"/>
          <cell r="CS420"/>
          <cell r="CT420"/>
          <cell r="CU420"/>
          <cell r="CV420"/>
          <cell r="CW420"/>
          <cell r="EE420"/>
          <cell r="EF420"/>
          <cell r="EH420"/>
          <cell r="EI420"/>
          <cell r="EJ420"/>
          <cell r="EK420"/>
          <cell r="EL420"/>
          <cell r="EM420"/>
        </row>
        <row r="421">
          <cell r="A421"/>
          <cell r="B421"/>
          <cell r="C421"/>
          <cell r="D421"/>
          <cell r="E421"/>
          <cell r="F421"/>
          <cell r="G421"/>
          <cell r="H421"/>
          <cell r="I421"/>
          <cell r="J421"/>
          <cell r="K421"/>
          <cell r="L421"/>
          <cell r="M421"/>
          <cell r="N421"/>
          <cell r="O421"/>
          <cell r="P421"/>
          <cell r="Q421"/>
          <cell r="R421"/>
          <cell r="S421"/>
          <cell r="T421"/>
          <cell r="U421"/>
          <cell r="V421"/>
          <cell r="W421"/>
          <cell r="X421"/>
          <cell r="Y421"/>
          <cell r="Z421"/>
          <cell r="AA421"/>
          <cell r="AB421"/>
          <cell r="AC421"/>
          <cell r="AD421"/>
          <cell r="AE421"/>
          <cell r="AF421"/>
          <cell r="AG421"/>
          <cell r="AH421"/>
          <cell r="AI421"/>
          <cell r="AJ421"/>
          <cell r="AK421"/>
          <cell r="AL421"/>
          <cell r="AM421"/>
          <cell r="AN421"/>
          <cell r="AO421"/>
          <cell r="AP421"/>
          <cell r="AQ421"/>
          <cell r="AR421"/>
          <cell r="AS421"/>
          <cell r="AT421"/>
          <cell r="AV421"/>
          <cell r="AW421"/>
          <cell r="AX421"/>
          <cell r="BA421"/>
          <cell r="BB421"/>
          <cell r="BC421"/>
          <cell r="BD421"/>
          <cell r="BE421"/>
          <cell r="BF421"/>
          <cell r="BG421"/>
          <cell r="BH421"/>
          <cell r="BI421"/>
          <cell r="BJ421"/>
          <cell r="BK421"/>
          <cell r="BL421"/>
          <cell r="BM421"/>
          <cell r="BN421"/>
          <cell r="BO421"/>
          <cell r="BP421"/>
          <cell r="BQ421"/>
          <cell r="BR421"/>
          <cell r="BS421"/>
          <cell r="BT421"/>
          <cell r="BU421"/>
          <cell r="BV421"/>
          <cell r="BW421"/>
          <cell r="BX421"/>
          <cell r="BY421"/>
          <cell r="BZ421"/>
          <cell r="CA421"/>
          <cell r="CB421"/>
          <cell r="CC421"/>
          <cell r="CD421"/>
          <cell r="CE421"/>
          <cell r="CF421"/>
          <cell r="CG421"/>
          <cell r="CH421"/>
          <cell r="CN421"/>
          <cell r="CO421"/>
          <cell r="CP421"/>
          <cell r="CQ421"/>
          <cell r="CS421"/>
          <cell r="CT421"/>
          <cell r="CU421"/>
          <cell r="CV421"/>
          <cell r="CW421"/>
          <cell r="EE421"/>
          <cell r="EF421"/>
          <cell r="EH421"/>
          <cell r="EI421"/>
          <cell r="EJ421"/>
          <cell r="EK421"/>
          <cell r="EL421"/>
          <cell r="EM421"/>
        </row>
        <row r="422">
          <cell r="A422"/>
          <cell r="B422"/>
          <cell r="C422"/>
          <cell r="D422"/>
          <cell r="E422"/>
          <cell r="F422"/>
          <cell r="G422"/>
          <cell r="H422"/>
          <cell r="I422"/>
          <cell r="J422"/>
          <cell r="K422"/>
          <cell r="L422"/>
          <cell r="M422"/>
          <cell r="N422"/>
          <cell r="O422"/>
          <cell r="P422"/>
          <cell r="Q422"/>
          <cell r="R422"/>
          <cell r="S422"/>
          <cell r="T422"/>
          <cell r="U422"/>
          <cell r="V422"/>
          <cell r="W422"/>
          <cell r="X422"/>
          <cell r="Y422"/>
          <cell r="Z422"/>
          <cell r="AA422"/>
          <cell r="AB422"/>
          <cell r="AC422"/>
          <cell r="AD422"/>
          <cell r="AE422"/>
          <cell r="AF422"/>
          <cell r="AG422"/>
          <cell r="AH422"/>
          <cell r="AI422"/>
          <cell r="AJ422"/>
          <cell r="AK422"/>
          <cell r="AL422"/>
          <cell r="AM422"/>
          <cell r="AN422"/>
          <cell r="AO422"/>
          <cell r="AP422"/>
          <cell r="AQ422"/>
          <cell r="AR422"/>
          <cell r="AS422"/>
          <cell r="AT422"/>
          <cell r="AV422"/>
          <cell r="AW422"/>
          <cell r="AX422"/>
          <cell r="BA422"/>
          <cell r="BB422"/>
          <cell r="BC422"/>
          <cell r="BD422"/>
          <cell r="BE422"/>
          <cell r="BF422"/>
          <cell r="BG422"/>
          <cell r="BH422"/>
          <cell r="BI422"/>
          <cell r="BJ422"/>
          <cell r="BK422"/>
          <cell r="BL422"/>
          <cell r="BM422"/>
          <cell r="BN422"/>
          <cell r="BO422"/>
          <cell r="BP422"/>
          <cell r="BQ422"/>
          <cell r="BR422"/>
          <cell r="BS422"/>
          <cell r="BT422"/>
          <cell r="BU422"/>
          <cell r="BV422"/>
          <cell r="BW422"/>
          <cell r="BX422"/>
          <cell r="BY422"/>
          <cell r="BZ422"/>
          <cell r="CA422"/>
          <cell r="CB422"/>
          <cell r="CC422"/>
          <cell r="CD422"/>
          <cell r="CE422"/>
          <cell r="CF422"/>
          <cell r="CG422"/>
          <cell r="CH422"/>
          <cell r="CN422"/>
          <cell r="CO422"/>
          <cell r="CP422"/>
          <cell r="CQ422"/>
          <cell r="CS422"/>
          <cell r="CT422"/>
          <cell r="CU422"/>
          <cell r="CV422"/>
          <cell r="CW422"/>
          <cell r="EE422"/>
          <cell r="EF422"/>
          <cell r="EH422"/>
          <cell r="EI422"/>
          <cell r="EJ422"/>
          <cell r="EK422"/>
          <cell r="EL422"/>
          <cell r="EM422"/>
        </row>
        <row r="423">
          <cell r="A423"/>
          <cell r="B423"/>
          <cell r="C423"/>
          <cell r="D423"/>
          <cell r="E423"/>
          <cell r="F423"/>
          <cell r="G423"/>
          <cell r="H423"/>
          <cell r="I423"/>
          <cell r="J423"/>
          <cell r="K423"/>
          <cell r="L423"/>
          <cell r="M423"/>
          <cell r="N423"/>
          <cell r="O423"/>
          <cell r="P423"/>
          <cell r="Q423"/>
          <cell r="R423"/>
          <cell r="S423"/>
          <cell r="T423"/>
          <cell r="U423"/>
          <cell r="V423"/>
          <cell r="W423"/>
          <cell r="X423"/>
          <cell r="Y423"/>
          <cell r="Z423"/>
          <cell r="AA423"/>
          <cell r="AB423"/>
          <cell r="AC423"/>
          <cell r="AD423"/>
          <cell r="AE423"/>
          <cell r="AF423"/>
          <cell r="AG423"/>
          <cell r="AH423"/>
          <cell r="AI423"/>
          <cell r="AJ423"/>
          <cell r="AK423"/>
          <cell r="AL423"/>
          <cell r="AM423"/>
          <cell r="AN423"/>
          <cell r="AO423"/>
          <cell r="AP423"/>
          <cell r="AQ423"/>
          <cell r="AR423"/>
          <cell r="AS423"/>
          <cell r="AT423"/>
          <cell r="AV423"/>
          <cell r="AW423"/>
          <cell r="AX423"/>
          <cell r="BA423"/>
          <cell r="BB423"/>
          <cell r="BC423"/>
          <cell r="BD423"/>
          <cell r="BE423"/>
          <cell r="BF423"/>
          <cell r="BG423"/>
          <cell r="BH423"/>
          <cell r="BI423"/>
          <cell r="BJ423"/>
          <cell r="BK423"/>
          <cell r="BL423"/>
          <cell r="BM423"/>
          <cell r="BN423"/>
          <cell r="BO423"/>
          <cell r="BP423"/>
          <cell r="BQ423"/>
          <cell r="BR423"/>
          <cell r="BS423"/>
          <cell r="BT423"/>
          <cell r="BU423"/>
          <cell r="BV423"/>
          <cell r="BW423"/>
          <cell r="BX423"/>
          <cell r="BY423"/>
          <cell r="BZ423"/>
          <cell r="CA423"/>
          <cell r="CB423"/>
          <cell r="CC423"/>
          <cell r="CD423"/>
          <cell r="CE423"/>
          <cell r="CF423"/>
          <cell r="CG423"/>
          <cell r="CH423"/>
          <cell r="CN423"/>
          <cell r="CO423"/>
          <cell r="CP423"/>
          <cell r="CQ423"/>
          <cell r="CS423"/>
          <cell r="CT423"/>
          <cell r="CU423"/>
          <cell r="CV423"/>
          <cell r="CW423"/>
          <cell r="EE423"/>
          <cell r="EF423"/>
          <cell r="EH423"/>
          <cell r="EI423"/>
          <cell r="EJ423"/>
          <cell r="EK423"/>
          <cell r="EL423"/>
          <cell r="EM423"/>
        </row>
        <row r="424">
          <cell r="A424"/>
          <cell r="B424"/>
          <cell r="C424"/>
          <cell r="D424"/>
          <cell r="E424"/>
          <cell r="F424"/>
          <cell r="G424"/>
          <cell r="H424"/>
          <cell r="I424"/>
          <cell r="J424"/>
          <cell r="K424"/>
          <cell r="L424"/>
          <cell r="M424"/>
          <cell r="N424"/>
          <cell r="O424"/>
          <cell r="P424"/>
          <cell r="Q424"/>
          <cell r="R424"/>
          <cell r="S424"/>
          <cell r="T424"/>
          <cell r="U424"/>
          <cell r="V424"/>
          <cell r="W424"/>
          <cell r="X424"/>
          <cell r="Y424"/>
          <cell r="Z424"/>
          <cell r="AA424"/>
          <cell r="AB424"/>
          <cell r="AC424"/>
          <cell r="AD424"/>
          <cell r="AE424"/>
          <cell r="AF424"/>
          <cell r="AG424"/>
          <cell r="AH424"/>
          <cell r="AI424"/>
          <cell r="AJ424"/>
          <cell r="AK424"/>
          <cell r="AL424"/>
          <cell r="AM424"/>
          <cell r="AN424"/>
          <cell r="AO424"/>
          <cell r="AP424"/>
          <cell r="AQ424"/>
          <cell r="AR424"/>
          <cell r="AS424"/>
          <cell r="AT424"/>
          <cell r="AV424"/>
          <cell r="AW424"/>
          <cell r="AX424"/>
          <cell r="BA424"/>
          <cell r="BB424"/>
          <cell r="BC424"/>
          <cell r="BD424"/>
          <cell r="BE424"/>
          <cell r="BF424"/>
          <cell r="BG424"/>
          <cell r="BH424"/>
          <cell r="BI424"/>
          <cell r="BJ424"/>
          <cell r="BK424"/>
          <cell r="BL424"/>
          <cell r="BM424"/>
          <cell r="BN424"/>
          <cell r="BO424"/>
          <cell r="BP424"/>
          <cell r="BQ424"/>
          <cell r="BR424"/>
          <cell r="BS424"/>
          <cell r="BT424"/>
          <cell r="BU424"/>
          <cell r="BV424"/>
          <cell r="BW424"/>
          <cell r="BX424"/>
          <cell r="BY424"/>
          <cell r="BZ424"/>
          <cell r="CA424"/>
          <cell r="CB424"/>
          <cell r="CC424"/>
          <cell r="CD424"/>
          <cell r="CE424"/>
          <cell r="CF424"/>
          <cell r="CG424"/>
          <cell r="CH424"/>
          <cell r="CN424"/>
          <cell r="CO424"/>
          <cell r="CP424"/>
          <cell r="CQ424"/>
          <cell r="CS424"/>
          <cell r="CT424"/>
          <cell r="CU424"/>
          <cell r="CV424"/>
          <cell r="CW424"/>
          <cell r="EE424"/>
          <cell r="EF424"/>
          <cell r="EH424"/>
          <cell r="EI424"/>
          <cell r="EJ424"/>
          <cell r="EK424"/>
          <cell r="EL424"/>
          <cell r="EM424"/>
        </row>
        <row r="425">
          <cell r="A425"/>
          <cell r="B425"/>
          <cell r="C425"/>
          <cell r="D425"/>
          <cell r="E425"/>
          <cell r="F425"/>
          <cell r="G425"/>
          <cell r="H425"/>
          <cell r="I425"/>
          <cell r="J425"/>
          <cell r="K425"/>
          <cell r="L425"/>
          <cell r="M425"/>
          <cell r="N425"/>
          <cell r="O425"/>
          <cell r="P425"/>
          <cell r="Q425"/>
          <cell r="R425"/>
          <cell r="S425"/>
          <cell r="T425"/>
          <cell r="U425"/>
          <cell r="V425"/>
          <cell r="W425"/>
          <cell r="X425"/>
          <cell r="Y425"/>
          <cell r="Z425"/>
          <cell r="AA425"/>
          <cell r="AB425"/>
          <cell r="AC425"/>
          <cell r="AD425"/>
          <cell r="AE425"/>
          <cell r="AF425"/>
          <cell r="AG425"/>
          <cell r="AH425"/>
          <cell r="AI425"/>
          <cell r="AJ425"/>
          <cell r="AK425"/>
          <cell r="AL425"/>
          <cell r="AM425"/>
          <cell r="AN425"/>
          <cell r="AO425"/>
          <cell r="AP425"/>
          <cell r="AQ425"/>
          <cell r="AR425"/>
          <cell r="AS425"/>
          <cell r="AT425"/>
          <cell r="AV425"/>
          <cell r="AW425"/>
          <cell r="AX425"/>
          <cell r="BA425"/>
          <cell r="BB425"/>
          <cell r="BC425"/>
          <cell r="BD425"/>
          <cell r="BE425"/>
          <cell r="BF425"/>
          <cell r="BG425"/>
          <cell r="BH425"/>
          <cell r="BI425"/>
          <cell r="BJ425"/>
          <cell r="BK425"/>
          <cell r="BL425"/>
          <cell r="BM425"/>
          <cell r="BN425"/>
          <cell r="BO425"/>
          <cell r="BP425"/>
          <cell r="BQ425"/>
          <cell r="BR425"/>
          <cell r="BS425"/>
          <cell r="BT425"/>
          <cell r="BU425"/>
          <cell r="BV425"/>
          <cell r="BW425"/>
          <cell r="BX425"/>
          <cell r="BY425"/>
          <cell r="BZ425"/>
          <cell r="CA425"/>
          <cell r="CB425"/>
          <cell r="CC425"/>
          <cell r="CD425"/>
          <cell r="CE425"/>
          <cell r="CF425"/>
          <cell r="CG425"/>
          <cell r="CH425"/>
          <cell r="CN425"/>
          <cell r="CO425"/>
          <cell r="CP425"/>
          <cell r="CQ425"/>
          <cell r="CS425"/>
          <cell r="CT425"/>
          <cell r="CU425"/>
          <cell r="CV425"/>
          <cell r="CW425"/>
          <cell r="EE425"/>
          <cell r="EF425"/>
          <cell r="EH425"/>
          <cell r="EI425"/>
          <cell r="EJ425"/>
          <cell r="EK425"/>
          <cell r="EL425"/>
          <cell r="EM425"/>
        </row>
        <row r="426">
          <cell r="A426"/>
          <cell r="B426"/>
          <cell r="C426"/>
          <cell r="D426"/>
          <cell r="E426"/>
          <cell r="F426"/>
          <cell r="G426"/>
          <cell r="H426"/>
          <cell r="I426"/>
          <cell r="J426"/>
          <cell r="K426"/>
          <cell r="L426"/>
          <cell r="M426"/>
          <cell r="N426"/>
          <cell r="O426"/>
          <cell r="P426"/>
          <cell r="Q426"/>
          <cell r="R426"/>
          <cell r="S426"/>
          <cell r="T426"/>
          <cell r="U426"/>
          <cell r="V426"/>
          <cell r="W426"/>
          <cell r="X426"/>
          <cell r="Y426"/>
          <cell r="Z426"/>
          <cell r="AA426"/>
          <cell r="AB426"/>
          <cell r="AC426"/>
          <cell r="AD426"/>
          <cell r="AE426"/>
          <cell r="AF426"/>
          <cell r="AG426"/>
          <cell r="AH426"/>
          <cell r="AI426"/>
          <cell r="AJ426"/>
          <cell r="AK426"/>
          <cell r="AL426"/>
          <cell r="AM426"/>
          <cell r="AN426"/>
          <cell r="AO426"/>
          <cell r="AP426"/>
          <cell r="AQ426"/>
          <cell r="AR426"/>
          <cell r="AS426"/>
          <cell r="AT426"/>
          <cell r="AV426"/>
          <cell r="AW426"/>
          <cell r="AX426"/>
          <cell r="BA426"/>
          <cell r="BB426"/>
          <cell r="BC426"/>
          <cell r="BD426"/>
          <cell r="BE426"/>
          <cell r="BF426"/>
          <cell r="BG426"/>
          <cell r="BH426"/>
          <cell r="BI426"/>
          <cell r="BJ426"/>
          <cell r="BK426"/>
          <cell r="BL426"/>
          <cell r="BM426"/>
          <cell r="BN426"/>
          <cell r="BO426"/>
          <cell r="BP426"/>
          <cell r="BQ426"/>
          <cell r="BR426"/>
          <cell r="BS426"/>
          <cell r="BT426"/>
          <cell r="BU426"/>
          <cell r="BV426"/>
          <cell r="BW426"/>
          <cell r="BX426"/>
          <cell r="BY426"/>
          <cell r="BZ426"/>
          <cell r="CA426"/>
          <cell r="CB426"/>
          <cell r="CC426"/>
          <cell r="CD426"/>
          <cell r="CE426"/>
          <cell r="CF426"/>
          <cell r="CG426"/>
          <cell r="CH426"/>
          <cell r="CN426"/>
          <cell r="CO426"/>
          <cell r="CP426"/>
          <cell r="CQ426"/>
          <cell r="CS426"/>
          <cell r="CT426"/>
          <cell r="CU426"/>
          <cell r="CV426"/>
          <cell r="CW426"/>
          <cell r="EE426"/>
          <cell r="EF426"/>
          <cell r="EH426"/>
          <cell r="EI426"/>
          <cell r="EJ426"/>
          <cell r="EK426"/>
          <cell r="EL426"/>
          <cell r="EM426"/>
        </row>
        <row r="427">
          <cell r="A427"/>
          <cell r="B427"/>
          <cell r="C427"/>
          <cell r="D427"/>
          <cell r="E427"/>
          <cell r="F427"/>
          <cell r="G427"/>
          <cell r="H427"/>
          <cell r="I427"/>
          <cell r="J427"/>
          <cell r="K427"/>
          <cell r="L427"/>
          <cell r="M427"/>
          <cell r="N427"/>
          <cell r="O427"/>
          <cell r="P427"/>
          <cell r="Q427"/>
          <cell r="R427"/>
          <cell r="S427"/>
          <cell r="T427"/>
          <cell r="U427"/>
          <cell r="V427"/>
          <cell r="W427"/>
          <cell r="X427"/>
          <cell r="Y427"/>
          <cell r="Z427"/>
          <cell r="AA427"/>
          <cell r="AB427"/>
          <cell r="AC427"/>
          <cell r="AD427"/>
          <cell r="AE427"/>
          <cell r="AF427"/>
          <cell r="AG427"/>
          <cell r="AH427"/>
          <cell r="AI427"/>
          <cell r="AJ427"/>
          <cell r="AK427"/>
          <cell r="AL427"/>
          <cell r="AM427"/>
          <cell r="AN427"/>
          <cell r="AO427"/>
          <cell r="AP427"/>
          <cell r="AQ427"/>
          <cell r="AR427"/>
          <cell r="AS427"/>
          <cell r="AT427"/>
          <cell r="AV427"/>
          <cell r="AW427"/>
          <cell r="AX427"/>
          <cell r="BA427"/>
          <cell r="BB427"/>
          <cell r="BC427"/>
          <cell r="BD427"/>
          <cell r="BE427"/>
          <cell r="BF427"/>
          <cell r="BG427"/>
          <cell r="BH427"/>
          <cell r="BI427"/>
          <cell r="BJ427"/>
          <cell r="BK427"/>
          <cell r="BL427"/>
          <cell r="BM427"/>
          <cell r="BN427"/>
          <cell r="BO427"/>
          <cell r="BP427"/>
          <cell r="BQ427"/>
          <cell r="BR427"/>
          <cell r="BS427"/>
          <cell r="BT427"/>
          <cell r="BU427"/>
          <cell r="BV427"/>
          <cell r="BW427"/>
          <cell r="BX427"/>
          <cell r="BY427"/>
          <cell r="BZ427"/>
          <cell r="CA427"/>
          <cell r="CB427"/>
          <cell r="CC427"/>
          <cell r="CD427"/>
          <cell r="CE427"/>
          <cell r="CF427"/>
          <cell r="CG427"/>
          <cell r="CH427"/>
          <cell r="CN427"/>
          <cell r="CO427"/>
          <cell r="CP427"/>
          <cell r="CQ427"/>
          <cell r="CS427"/>
          <cell r="CT427"/>
          <cell r="CU427"/>
          <cell r="CV427"/>
          <cell r="CW427"/>
          <cell r="EE427"/>
          <cell r="EF427"/>
          <cell r="EH427"/>
          <cell r="EI427"/>
          <cell r="EJ427"/>
          <cell r="EK427"/>
          <cell r="EL427"/>
          <cell r="EM427"/>
        </row>
        <row r="428">
          <cell r="A428"/>
          <cell r="B428"/>
          <cell r="C428"/>
          <cell r="D428"/>
          <cell r="E428"/>
          <cell r="F428"/>
          <cell r="G428"/>
          <cell r="H428"/>
          <cell r="I428"/>
          <cell r="J428"/>
          <cell r="K428"/>
          <cell r="L428"/>
          <cell r="M428"/>
          <cell r="N428"/>
          <cell r="O428"/>
          <cell r="P428"/>
          <cell r="Q428"/>
          <cell r="R428"/>
          <cell r="S428"/>
          <cell r="T428"/>
          <cell r="U428"/>
          <cell r="V428"/>
          <cell r="W428"/>
          <cell r="X428"/>
          <cell r="Y428"/>
          <cell r="Z428"/>
          <cell r="AA428"/>
          <cell r="AB428"/>
          <cell r="AC428"/>
          <cell r="AD428"/>
          <cell r="AE428"/>
          <cell r="AF428"/>
          <cell r="AG428"/>
          <cell r="AH428"/>
          <cell r="AI428"/>
          <cell r="AJ428"/>
          <cell r="AK428"/>
          <cell r="AL428"/>
          <cell r="AM428"/>
          <cell r="AN428"/>
          <cell r="AO428"/>
          <cell r="AP428"/>
          <cell r="AQ428"/>
          <cell r="AR428"/>
          <cell r="AS428"/>
          <cell r="AT428"/>
          <cell r="AV428"/>
          <cell r="AW428"/>
          <cell r="AX428"/>
          <cell r="BA428"/>
          <cell r="BB428"/>
          <cell r="BC428"/>
          <cell r="BD428"/>
          <cell r="BE428"/>
          <cell r="BF428"/>
          <cell r="BG428"/>
          <cell r="BH428"/>
          <cell r="BI428"/>
          <cell r="BJ428"/>
          <cell r="BK428"/>
          <cell r="BL428"/>
          <cell r="BM428"/>
          <cell r="BN428"/>
          <cell r="BO428"/>
          <cell r="BP428"/>
          <cell r="BQ428"/>
          <cell r="BR428"/>
          <cell r="BS428"/>
          <cell r="BT428"/>
          <cell r="BU428"/>
          <cell r="BV428"/>
          <cell r="BW428"/>
          <cell r="BX428"/>
          <cell r="BY428"/>
          <cell r="BZ428"/>
          <cell r="CA428"/>
          <cell r="CB428"/>
          <cell r="CC428"/>
          <cell r="CD428"/>
          <cell r="CE428"/>
          <cell r="CF428"/>
          <cell r="CG428"/>
          <cell r="CH428"/>
          <cell r="CN428"/>
          <cell r="CO428"/>
          <cell r="CP428"/>
          <cell r="CQ428"/>
          <cell r="CS428"/>
          <cell r="CT428"/>
          <cell r="CU428"/>
          <cell r="CV428"/>
          <cell r="CW428"/>
          <cell r="EE428"/>
          <cell r="EF428"/>
          <cell r="EH428"/>
          <cell r="EI428"/>
          <cell r="EJ428"/>
          <cell r="EK428"/>
          <cell r="EL428"/>
          <cell r="EM428"/>
        </row>
        <row r="429">
          <cell r="A429"/>
          <cell r="B429"/>
          <cell r="C429"/>
          <cell r="D429"/>
          <cell r="E429"/>
          <cell r="F429"/>
          <cell r="G429"/>
          <cell r="H429"/>
          <cell r="I429"/>
          <cell r="J429"/>
          <cell r="K429"/>
          <cell r="L429"/>
          <cell r="M429"/>
          <cell r="N429"/>
          <cell r="O429"/>
          <cell r="P429"/>
          <cell r="Q429"/>
          <cell r="R429"/>
          <cell r="S429"/>
          <cell r="T429"/>
          <cell r="U429"/>
          <cell r="V429"/>
          <cell r="W429"/>
          <cell r="X429"/>
          <cell r="Y429"/>
          <cell r="Z429"/>
          <cell r="AA429"/>
          <cell r="AB429"/>
          <cell r="AC429"/>
          <cell r="AD429"/>
          <cell r="AE429"/>
          <cell r="AF429"/>
          <cell r="AG429"/>
          <cell r="AH429"/>
          <cell r="AI429"/>
          <cell r="AJ429"/>
          <cell r="AK429"/>
          <cell r="AL429"/>
          <cell r="AM429"/>
          <cell r="AN429"/>
          <cell r="AO429"/>
          <cell r="AP429"/>
          <cell r="AQ429"/>
          <cell r="AR429"/>
          <cell r="AS429"/>
          <cell r="AT429"/>
          <cell r="AV429"/>
          <cell r="AW429"/>
          <cell r="AX429"/>
          <cell r="BA429"/>
          <cell r="BB429"/>
          <cell r="BC429"/>
          <cell r="BD429"/>
          <cell r="BE429"/>
          <cell r="BF429"/>
          <cell r="BG429"/>
          <cell r="BH429"/>
          <cell r="BI429"/>
          <cell r="BJ429"/>
          <cell r="BK429"/>
          <cell r="BL429"/>
          <cell r="BM429"/>
          <cell r="BN429"/>
          <cell r="BO429"/>
          <cell r="BP429"/>
          <cell r="BQ429"/>
          <cell r="BR429"/>
          <cell r="BS429"/>
          <cell r="BT429"/>
          <cell r="BU429"/>
          <cell r="BV429"/>
          <cell r="BW429"/>
          <cell r="BX429"/>
          <cell r="BY429"/>
          <cell r="BZ429"/>
          <cell r="CA429"/>
          <cell r="CB429"/>
          <cell r="CC429"/>
          <cell r="CD429"/>
          <cell r="CE429"/>
          <cell r="CF429"/>
          <cell r="CG429"/>
          <cell r="CH429"/>
          <cell r="CN429"/>
          <cell r="CO429"/>
          <cell r="CP429"/>
          <cell r="CQ429"/>
          <cell r="CS429"/>
          <cell r="CT429"/>
          <cell r="CU429"/>
          <cell r="CV429"/>
          <cell r="CW429"/>
          <cell r="EE429"/>
          <cell r="EF429"/>
          <cell r="EH429"/>
          <cell r="EI429"/>
          <cell r="EJ429"/>
          <cell r="EK429"/>
          <cell r="EL429"/>
          <cell r="EM429"/>
        </row>
        <row r="430">
          <cell r="A430"/>
          <cell r="B430"/>
          <cell r="C430"/>
          <cell r="D430"/>
          <cell r="E430"/>
          <cell r="F430"/>
          <cell r="G430"/>
          <cell r="H430"/>
          <cell r="I430"/>
          <cell r="J430"/>
          <cell r="K430"/>
          <cell r="L430"/>
          <cell r="M430"/>
          <cell r="N430"/>
          <cell r="O430"/>
          <cell r="P430"/>
          <cell r="Q430"/>
          <cell r="R430"/>
          <cell r="S430"/>
          <cell r="T430"/>
          <cell r="U430"/>
          <cell r="V430"/>
          <cell r="W430"/>
          <cell r="X430"/>
          <cell r="Y430"/>
          <cell r="Z430"/>
          <cell r="AA430"/>
          <cell r="AB430"/>
          <cell r="AC430"/>
          <cell r="AD430"/>
          <cell r="AE430"/>
          <cell r="AF430"/>
          <cell r="AG430"/>
          <cell r="AH430"/>
          <cell r="AI430"/>
          <cell r="AJ430"/>
          <cell r="AK430"/>
          <cell r="AL430"/>
          <cell r="AM430"/>
          <cell r="AN430"/>
          <cell r="AO430"/>
          <cell r="AP430"/>
          <cell r="AQ430"/>
          <cell r="AR430"/>
          <cell r="AS430"/>
          <cell r="AT430"/>
          <cell r="AV430"/>
          <cell r="AW430"/>
          <cell r="AX430"/>
          <cell r="BA430"/>
          <cell r="BB430"/>
          <cell r="BC430"/>
          <cell r="BD430"/>
          <cell r="BE430"/>
          <cell r="BF430"/>
          <cell r="BG430"/>
          <cell r="BH430"/>
          <cell r="BI430"/>
          <cell r="BJ430"/>
          <cell r="BK430"/>
          <cell r="BL430"/>
          <cell r="BM430"/>
          <cell r="BN430"/>
          <cell r="BO430"/>
          <cell r="BP430"/>
          <cell r="BQ430"/>
          <cell r="BR430"/>
          <cell r="BS430"/>
          <cell r="BT430"/>
          <cell r="BU430"/>
          <cell r="BV430"/>
          <cell r="BW430"/>
          <cell r="BX430"/>
          <cell r="BY430"/>
          <cell r="BZ430"/>
          <cell r="CA430"/>
          <cell r="CB430"/>
          <cell r="CC430"/>
          <cell r="CD430"/>
          <cell r="CE430"/>
          <cell r="CF430"/>
          <cell r="CG430"/>
          <cell r="CH430"/>
          <cell r="CN430"/>
          <cell r="CO430"/>
          <cell r="CP430"/>
          <cell r="CQ430"/>
          <cell r="CS430"/>
          <cell r="CT430"/>
          <cell r="CU430"/>
          <cell r="CV430"/>
          <cell r="CW430"/>
          <cell r="EE430"/>
          <cell r="EF430"/>
          <cell r="EH430"/>
          <cell r="EI430"/>
          <cell r="EJ430"/>
          <cell r="EK430"/>
          <cell r="EL430"/>
          <cell r="EM430"/>
        </row>
        <row r="431">
          <cell r="A431"/>
          <cell r="B431"/>
          <cell r="C431"/>
          <cell r="D431"/>
          <cell r="E431"/>
          <cell r="F431"/>
          <cell r="G431"/>
          <cell r="H431"/>
          <cell r="I431"/>
          <cell r="J431"/>
          <cell r="K431"/>
          <cell r="L431"/>
          <cell r="M431"/>
          <cell r="N431"/>
          <cell r="O431"/>
          <cell r="P431"/>
          <cell r="Q431"/>
          <cell r="R431"/>
          <cell r="S431"/>
          <cell r="T431"/>
          <cell r="U431"/>
          <cell r="V431"/>
          <cell r="W431"/>
          <cell r="X431"/>
          <cell r="Y431"/>
          <cell r="Z431"/>
          <cell r="AA431"/>
          <cell r="AB431"/>
          <cell r="AC431"/>
          <cell r="AD431"/>
          <cell r="AE431"/>
          <cell r="AF431"/>
          <cell r="AG431"/>
          <cell r="AH431"/>
          <cell r="AI431"/>
          <cell r="AJ431"/>
          <cell r="AK431"/>
          <cell r="AL431"/>
          <cell r="AM431"/>
          <cell r="AN431"/>
          <cell r="AO431"/>
          <cell r="AP431"/>
          <cell r="AQ431"/>
          <cell r="AR431"/>
          <cell r="AS431"/>
          <cell r="AT431"/>
          <cell r="AV431"/>
          <cell r="AW431"/>
          <cell r="AX431"/>
          <cell r="BA431"/>
          <cell r="BB431"/>
          <cell r="BC431"/>
          <cell r="BD431"/>
          <cell r="BE431"/>
          <cell r="BF431"/>
          <cell r="BG431"/>
          <cell r="BH431"/>
          <cell r="BI431"/>
          <cell r="BJ431"/>
          <cell r="BK431"/>
          <cell r="BL431"/>
          <cell r="BM431"/>
          <cell r="BN431"/>
          <cell r="BO431"/>
          <cell r="BP431"/>
          <cell r="BQ431"/>
          <cell r="BR431"/>
          <cell r="BS431"/>
          <cell r="BT431"/>
          <cell r="BU431"/>
          <cell r="BV431"/>
          <cell r="BW431"/>
          <cell r="BX431"/>
          <cell r="BY431"/>
          <cell r="BZ431"/>
          <cell r="CA431"/>
          <cell r="CB431"/>
          <cell r="CC431"/>
          <cell r="CD431"/>
          <cell r="CE431"/>
          <cell r="CF431"/>
          <cell r="CG431"/>
          <cell r="CH431"/>
          <cell r="CN431"/>
          <cell r="CO431"/>
          <cell r="CP431"/>
          <cell r="CQ431"/>
          <cell r="CS431"/>
          <cell r="CT431"/>
          <cell r="CU431"/>
          <cell r="CV431"/>
          <cell r="CW431"/>
          <cell r="EE431"/>
          <cell r="EF431"/>
          <cell r="EH431"/>
          <cell r="EI431"/>
          <cell r="EJ431"/>
          <cell r="EK431"/>
          <cell r="EL431"/>
          <cell r="EM431"/>
        </row>
        <row r="432">
          <cell r="A432"/>
          <cell r="B432"/>
          <cell r="C432"/>
          <cell r="D432"/>
          <cell r="E432"/>
          <cell r="F432"/>
          <cell r="G432"/>
          <cell r="H432"/>
          <cell r="I432"/>
          <cell r="J432"/>
          <cell r="K432"/>
          <cell r="L432"/>
          <cell r="M432"/>
          <cell r="N432"/>
          <cell r="O432"/>
          <cell r="P432"/>
          <cell r="Q432"/>
          <cell r="R432"/>
          <cell r="S432"/>
          <cell r="T432"/>
          <cell r="U432"/>
          <cell r="V432"/>
          <cell r="W432"/>
          <cell r="X432"/>
          <cell r="Y432"/>
          <cell r="Z432"/>
          <cell r="AA432"/>
          <cell r="AB432"/>
          <cell r="AC432"/>
          <cell r="AD432"/>
          <cell r="AE432"/>
          <cell r="AF432"/>
          <cell r="AG432"/>
          <cell r="AH432"/>
          <cell r="AI432"/>
          <cell r="AJ432"/>
          <cell r="AK432"/>
          <cell r="AL432"/>
          <cell r="AM432"/>
          <cell r="AN432"/>
          <cell r="AO432"/>
          <cell r="AP432"/>
          <cell r="AQ432"/>
          <cell r="AR432"/>
          <cell r="AS432"/>
          <cell r="AT432"/>
          <cell r="AV432"/>
          <cell r="AW432"/>
          <cell r="AX432"/>
          <cell r="BA432"/>
          <cell r="BB432"/>
          <cell r="BC432"/>
          <cell r="BD432"/>
          <cell r="BE432"/>
          <cell r="BF432"/>
          <cell r="BG432"/>
          <cell r="BH432"/>
          <cell r="BI432"/>
          <cell r="BJ432"/>
          <cell r="BK432"/>
          <cell r="BL432"/>
          <cell r="BM432"/>
          <cell r="BN432"/>
          <cell r="BO432"/>
          <cell r="BP432"/>
          <cell r="BQ432"/>
          <cell r="BR432"/>
          <cell r="BS432"/>
          <cell r="BT432"/>
          <cell r="BU432"/>
          <cell r="BV432"/>
          <cell r="BW432"/>
          <cell r="BX432"/>
          <cell r="BY432"/>
          <cell r="BZ432"/>
          <cell r="CA432"/>
          <cell r="CB432"/>
          <cell r="CC432"/>
          <cell r="CD432"/>
          <cell r="CE432"/>
          <cell r="CF432"/>
          <cell r="CG432"/>
          <cell r="CH432"/>
          <cell r="CN432"/>
          <cell r="CO432"/>
          <cell r="CP432"/>
          <cell r="CQ432"/>
          <cell r="CS432"/>
          <cell r="CT432"/>
          <cell r="CU432"/>
          <cell r="CV432"/>
          <cell r="CW432"/>
          <cell r="EE432"/>
          <cell r="EF432"/>
          <cell r="EH432"/>
          <cell r="EI432"/>
          <cell r="EJ432"/>
          <cell r="EK432"/>
          <cell r="EL432"/>
          <cell r="EM432"/>
        </row>
        <row r="433">
          <cell r="A433"/>
          <cell r="B433"/>
          <cell r="C433"/>
          <cell r="D433"/>
          <cell r="E433"/>
          <cell r="F433"/>
          <cell r="G433"/>
          <cell r="H433"/>
          <cell r="I433"/>
          <cell r="J433"/>
          <cell r="K433"/>
          <cell r="L433"/>
          <cell r="M433"/>
          <cell r="N433"/>
          <cell r="O433"/>
          <cell r="P433"/>
          <cell r="Q433"/>
          <cell r="R433"/>
          <cell r="S433"/>
          <cell r="T433"/>
          <cell r="U433"/>
          <cell r="V433"/>
          <cell r="W433"/>
          <cell r="X433"/>
          <cell r="Y433"/>
          <cell r="Z433"/>
          <cell r="AA433"/>
          <cell r="AB433"/>
          <cell r="AC433"/>
          <cell r="AD433"/>
          <cell r="AE433"/>
          <cell r="AF433"/>
          <cell r="AG433"/>
          <cell r="AH433"/>
          <cell r="AI433"/>
          <cell r="AJ433"/>
          <cell r="AK433"/>
          <cell r="AL433"/>
          <cell r="AM433"/>
          <cell r="AN433"/>
          <cell r="AO433"/>
          <cell r="AP433"/>
          <cell r="AQ433"/>
          <cell r="AR433"/>
          <cell r="AS433"/>
          <cell r="AT433"/>
          <cell r="AV433"/>
          <cell r="AW433"/>
          <cell r="AX433"/>
          <cell r="BA433"/>
          <cell r="BB433"/>
          <cell r="BC433"/>
          <cell r="BD433"/>
          <cell r="BE433"/>
          <cell r="BF433"/>
          <cell r="BG433"/>
          <cell r="BH433"/>
          <cell r="BI433"/>
          <cell r="BJ433"/>
          <cell r="BK433"/>
          <cell r="BL433"/>
          <cell r="BM433"/>
          <cell r="BN433"/>
          <cell r="BO433"/>
          <cell r="BP433"/>
          <cell r="BQ433"/>
          <cell r="BR433"/>
          <cell r="BS433"/>
          <cell r="BT433"/>
          <cell r="BU433"/>
          <cell r="BV433"/>
          <cell r="BW433"/>
          <cell r="BX433"/>
          <cell r="BY433"/>
          <cell r="BZ433"/>
          <cell r="CA433"/>
          <cell r="CB433"/>
          <cell r="CC433"/>
          <cell r="CD433"/>
          <cell r="CE433"/>
          <cell r="CF433"/>
          <cell r="CG433"/>
          <cell r="CH433"/>
          <cell r="CN433"/>
          <cell r="CO433"/>
          <cell r="CP433"/>
          <cell r="CQ433"/>
          <cell r="CS433"/>
          <cell r="CT433"/>
          <cell r="CU433"/>
          <cell r="CV433"/>
          <cell r="CW433"/>
          <cell r="EE433"/>
          <cell r="EF433"/>
          <cell r="EH433"/>
          <cell r="EI433"/>
          <cell r="EJ433"/>
          <cell r="EK433"/>
          <cell r="EL433"/>
          <cell r="EM433"/>
        </row>
        <row r="434">
          <cell r="A434"/>
          <cell r="B434"/>
          <cell r="C434"/>
          <cell r="D434"/>
          <cell r="E434"/>
          <cell r="F434"/>
          <cell r="G434"/>
          <cell r="H434"/>
          <cell r="I434"/>
          <cell r="J434"/>
          <cell r="K434"/>
          <cell r="L434"/>
          <cell r="M434"/>
          <cell r="N434"/>
          <cell r="O434"/>
          <cell r="P434"/>
          <cell r="Q434"/>
          <cell r="R434"/>
          <cell r="S434"/>
          <cell r="T434"/>
          <cell r="U434"/>
          <cell r="V434"/>
          <cell r="W434"/>
          <cell r="X434"/>
          <cell r="Y434"/>
          <cell r="Z434"/>
          <cell r="AA434"/>
          <cell r="AB434"/>
          <cell r="AC434"/>
          <cell r="AD434"/>
          <cell r="AE434"/>
          <cell r="AF434"/>
          <cell r="AG434"/>
          <cell r="AH434"/>
          <cell r="AI434"/>
          <cell r="AJ434"/>
          <cell r="AK434"/>
          <cell r="AL434"/>
          <cell r="AM434"/>
          <cell r="AN434"/>
          <cell r="AO434"/>
          <cell r="AP434"/>
          <cell r="AQ434"/>
          <cell r="AR434"/>
          <cell r="AS434"/>
          <cell r="AT434"/>
          <cell r="AV434"/>
          <cell r="AW434"/>
          <cell r="AX434"/>
          <cell r="BA434"/>
          <cell r="BB434"/>
          <cell r="BC434"/>
          <cell r="BD434"/>
          <cell r="BE434"/>
          <cell r="BF434"/>
          <cell r="BG434"/>
          <cell r="BH434"/>
          <cell r="BI434"/>
          <cell r="BJ434"/>
          <cell r="BK434"/>
          <cell r="BL434"/>
          <cell r="BM434"/>
          <cell r="BN434"/>
          <cell r="BO434"/>
          <cell r="BP434"/>
          <cell r="BQ434"/>
          <cell r="BR434"/>
          <cell r="BS434"/>
          <cell r="BT434"/>
          <cell r="BU434"/>
          <cell r="BV434"/>
          <cell r="BW434"/>
          <cell r="BX434"/>
          <cell r="BY434"/>
          <cell r="BZ434"/>
          <cell r="CA434"/>
          <cell r="CB434"/>
          <cell r="CC434"/>
          <cell r="CD434"/>
          <cell r="CE434"/>
          <cell r="CF434"/>
          <cell r="CG434"/>
          <cell r="CH434"/>
          <cell r="CN434"/>
          <cell r="CO434"/>
          <cell r="CP434"/>
          <cell r="CQ434"/>
          <cell r="CS434"/>
          <cell r="CT434"/>
          <cell r="CU434"/>
          <cell r="CV434"/>
          <cell r="CW434"/>
          <cell r="EE434"/>
          <cell r="EF434"/>
          <cell r="EH434"/>
          <cell r="EI434"/>
          <cell r="EJ434"/>
          <cell r="EK434"/>
          <cell r="EL434"/>
          <cell r="EM434"/>
        </row>
        <row r="435">
          <cell r="A435"/>
          <cell r="B435"/>
          <cell r="C435"/>
          <cell r="D435"/>
          <cell r="E435"/>
          <cell r="F435"/>
          <cell r="G435"/>
          <cell r="H435"/>
          <cell r="I435"/>
          <cell r="J435"/>
          <cell r="K435"/>
          <cell r="L435"/>
          <cell r="M435"/>
          <cell r="N435"/>
          <cell r="O435"/>
          <cell r="P435"/>
          <cell r="Q435"/>
          <cell r="R435"/>
          <cell r="S435"/>
          <cell r="T435"/>
          <cell r="U435"/>
          <cell r="V435"/>
          <cell r="W435"/>
          <cell r="X435"/>
          <cell r="Y435"/>
          <cell r="Z435"/>
          <cell r="AA435"/>
          <cell r="AB435"/>
          <cell r="AC435"/>
          <cell r="AD435"/>
          <cell r="AE435"/>
          <cell r="AF435"/>
          <cell r="AG435"/>
          <cell r="AH435"/>
          <cell r="AI435"/>
          <cell r="AJ435"/>
          <cell r="AK435"/>
          <cell r="AL435"/>
          <cell r="AM435"/>
          <cell r="AN435"/>
          <cell r="AO435"/>
          <cell r="AP435"/>
          <cell r="AQ435"/>
          <cell r="AR435"/>
          <cell r="AS435"/>
          <cell r="AT435"/>
          <cell r="AV435"/>
          <cell r="AW435"/>
          <cell r="AX435"/>
          <cell r="BA435"/>
          <cell r="BB435"/>
          <cell r="BC435"/>
          <cell r="BD435"/>
          <cell r="BE435"/>
          <cell r="BF435"/>
          <cell r="BG435"/>
          <cell r="BH435"/>
          <cell r="BI435"/>
          <cell r="BJ435"/>
          <cell r="BK435"/>
          <cell r="BL435"/>
          <cell r="BM435"/>
          <cell r="BN435"/>
          <cell r="BO435"/>
          <cell r="BP435"/>
          <cell r="BQ435"/>
          <cell r="BR435"/>
          <cell r="BS435"/>
          <cell r="BT435"/>
          <cell r="BU435"/>
          <cell r="BV435"/>
          <cell r="BW435"/>
          <cell r="BX435"/>
          <cell r="BY435"/>
          <cell r="BZ435"/>
          <cell r="CA435"/>
          <cell r="CB435"/>
          <cell r="CC435"/>
          <cell r="CD435"/>
          <cell r="CE435"/>
          <cell r="CF435"/>
          <cell r="CG435"/>
          <cell r="CH435"/>
          <cell r="CN435"/>
          <cell r="CO435"/>
          <cell r="CP435"/>
          <cell r="CQ435"/>
          <cell r="CS435"/>
          <cell r="CT435"/>
          <cell r="CU435"/>
          <cell r="CV435"/>
          <cell r="CW435"/>
          <cell r="EE435"/>
          <cell r="EF435"/>
          <cell r="EH435"/>
          <cell r="EI435"/>
          <cell r="EJ435"/>
          <cell r="EK435"/>
          <cell r="EL435"/>
          <cell r="EM435"/>
        </row>
        <row r="436">
          <cell r="A436"/>
          <cell r="B436"/>
          <cell r="C436"/>
          <cell r="D436"/>
          <cell r="E436"/>
          <cell r="F436"/>
          <cell r="G436"/>
          <cell r="H436"/>
          <cell r="I436"/>
          <cell r="J436"/>
          <cell r="K436"/>
          <cell r="L436"/>
          <cell r="M436"/>
          <cell r="N436"/>
          <cell r="O436"/>
          <cell r="P436"/>
          <cell r="Q436"/>
          <cell r="R436"/>
          <cell r="S436"/>
          <cell r="T436"/>
          <cell r="U436"/>
          <cell r="V436"/>
          <cell r="W436"/>
          <cell r="X436"/>
          <cell r="Y436"/>
          <cell r="Z436"/>
          <cell r="AA436"/>
          <cell r="AB436"/>
          <cell r="AC436"/>
          <cell r="AD436"/>
          <cell r="AE436"/>
          <cell r="AF436"/>
          <cell r="AG436"/>
          <cell r="AH436"/>
          <cell r="AI436"/>
          <cell r="AJ436"/>
          <cell r="AK436"/>
          <cell r="AL436"/>
          <cell r="AM436"/>
          <cell r="AN436"/>
          <cell r="AO436"/>
          <cell r="AP436"/>
          <cell r="AQ436"/>
          <cell r="AR436"/>
          <cell r="AS436"/>
          <cell r="AT436"/>
          <cell r="AV436"/>
          <cell r="AW436"/>
          <cell r="AX436"/>
          <cell r="BA436"/>
          <cell r="BB436"/>
          <cell r="BC436"/>
          <cell r="BD436"/>
          <cell r="BE436"/>
          <cell r="BF436"/>
          <cell r="BG436"/>
          <cell r="BH436"/>
          <cell r="BI436"/>
          <cell r="BJ436"/>
          <cell r="BK436"/>
          <cell r="BL436"/>
          <cell r="BM436"/>
          <cell r="BN436"/>
          <cell r="BO436"/>
          <cell r="BP436"/>
          <cell r="BQ436"/>
          <cell r="BR436"/>
          <cell r="BS436"/>
          <cell r="BT436"/>
          <cell r="BU436"/>
          <cell r="BV436"/>
          <cell r="BW436"/>
          <cell r="BX436"/>
          <cell r="BY436"/>
          <cell r="BZ436"/>
          <cell r="CA436"/>
          <cell r="CB436"/>
          <cell r="CC436"/>
          <cell r="CD436"/>
          <cell r="CE436"/>
          <cell r="CF436"/>
          <cell r="CG436"/>
          <cell r="CH436"/>
          <cell r="CN436"/>
          <cell r="CO436"/>
          <cell r="CP436"/>
          <cell r="CQ436"/>
          <cell r="CS436"/>
          <cell r="CT436"/>
          <cell r="CU436"/>
          <cell r="CV436"/>
          <cell r="CW436"/>
          <cell r="EE436"/>
          <cell r="EF436"/>
          <cell r="EH436"/>
          <cell r="EI436"/>
          <cell r="EJ436"/>
          <cell r="EK436"/>
          <cell r="EL436"/>
          <cell r="EM436"/>
        </row>
        <row r="437">
          <cell r="A437"/>
          <cell r="B437"/>
          <cell r="C437"/>
          <cell r="D437"/>
          <cell r="E437"/>
          <cell r="F437"/>
          <cell r="G437"/>
          <cell r="H437"/>
          <cell r="I437"/>
          <cell r="J437"/>
          <cell r="K437"/>
          <cell r="L437"/>
          <cell r="M437"/>
          <cell r="N437"/>
          <cell r="O437"/>
          <cell r="P437"/>
          <cell r="Q437"/>
          <cell r="R437"/>
          <cell r="S437"/>
          <cell r="T437"/>
          <cell r="U437"/>
          <cell r="V437"/>
          <cell r="W437"/>
          <cell r="X437"/>
          <cell r="Y437"/>
          <cell r="Z437"/>
          <cell r="AA437"/>
          <cell r="AB437"/>
          <cell r="AC437"/>
          <cell r="AD437"/>
          <cell r="AE437"/>
          <cell r="AF437"/>
          <cell r="AG437"/>
          <cell r="AH437"/>
          <cell r="AI437"/>
          <cell r="AJ437"/>
          <cell r="AK437"/>
          <cell r="AL437"/>
          <cell r="AM437"/>
          <cell r="AN437"/>
          <cell r="AO437"/>
          <cell r="AP437"/>
          <cell r="AQ437"/>
          <cell r="AR437"/>
          <cell r="AS437"/>
          <cell r="AT437"/>
          <cell r="AV437"/>
          <cell r="AW437"/>
          <cell r="AX437"/>
          <cell r="BA437"/>
          <cell r="BB437"/>
          <cell r="BC437"/>
          <cell r="BD437"/>
          <cell r="BE437"/>
          <cell r="BF437"/>
          <cell r="BG437"/>
          <cell r="BH437"/>
          <cell r="BI437"/>
          <cell r="BJ437"/>
          <cell r="BK437"/>
          <cell r="BL437"/>
          <cell r="BM437"/>
          <cell r="BN437"/>
          <cell r="BO437"/>
          <cell r="BP437"/>
          <cell r="BQ437"/>
          <cell r="BR437"/>
          <cell r="BS437"/>
          <cell r="BT437"/>
          <cell r="BU437"/>
          <cell r="BV437"/>
          <cell r="BW437"/>
          <cell r="BX437"/>
          <cell r="BY437"/>
          <cell r="BZ437"/>
          <cell r="CA437"/>
          <cell r="CB437"/>
          <cell r="CC437"/>
          <cell r="CD437"/>
          <cell r="CE437"/>
          <cell r="CF437"/>
          <cell r="CG437"/>
          <cell r="CH437"/>
          <cell r="CN437"/>
          <cell r="CO437"/>
          <cell r="CP437"/>
          <cell r="CQ437"/>
          <cell r="CS437"/>
          <cell r="CT437"/>
          <cell r="CU437"/>
          <cell r="CV437"/>
          <cell r="CW437"/>
          <cell r="EE437"/>
          <cell r="EF437"/>
          <cell r="EH437"/>
          <cell r="EI437"/>
          <cell r="EJ437"/>
          <cell r="EK437"/>
          <cell r="EL437"/>
          <cell r="EM437"/>
        </row>
        <row r="438">
          <cell r="A438"/>
          <cell r="B438"/>
          <cell r="C438"/>
          <cell r="D438"/>
          <cell r="E438"/>
          <cell r="F438"/>
          <cell r="G438"/>
          <cell r="H438"/>
          <cell r="I438"/>
          <cell r="J438"/>
          <cell r="K438"/>
          <cell r="L438"/>
          <cell r="M438"/>
          <cell r="N438"/>
          <cell r="O438"/>
          <cell r="P438"/>
          <cell r="Q438"/>
          <cell r="R438"/>
          <cell r="S438"/>
          <cell r="T438"/>
          <cell r="U438"/>
          <cell r="V438"/>
          <cell r="W438"/>
          <cell r="X438"/>
          <cell r="Y438"/>
          <cell r="Z438"/>
          <cell r="AA438"/>
          <cell r="AB438"/>
          <cell r="AC438"/>
          <cell r="AD438"/>
          <cell r="AE438"/>
          <cell r="AF438"/>
          <cell r="AG438"/>
          <cell r="AH438"/>
          <cell r="AI438"/>
          <cell r="AJ438"/>
          <cell r="AK438"/>
          <cell r="AL438"/>
          <cell r="AM438"/>
          <cell r="AN438"/>
          <cell r="AO438"/>
          <cell r="AP438"/>
          <cell r="AQ438"/>
          <cell r="AR438"/>
          <cell r="AS438"/>
          <cell r="AT438"/>
          <cell r="AV438"/>
          <cell r="AW438"/>
          <cell r="AX438"/>
          <cell r="BA438"/>
          <cell r="BB438"/>
          <cell r="BC438"/>
          <cell r="BD438"/>
          <cell r="BE438"/>
          <cell r="BF438"/>
          <cell r="BG438"/>
          <cell r="BH438"/>
          <cell r="BI438"/>
          <cell r="BJ438"/>
          <cell r="BK438"/>
          <cell r="BL438"/>
          <cell r="BM438"/>
          <cell r="BN438"/>
          <cell r="BO438"/>
          <cell r="BP438"/>
          <cell r="BQ438"/>
          <cell r="BR438"/>
          <cell r="BS438"/>
          <cell r="BT438"/>
          <cell r="BU438"/>
          <cell r="BV438"/>
          <cell r="BW438"/>
          <cell r="BX438"/>
          <cell r="BY438"/>
          <cell r="BZ438"/>
          <cell r="CA438"/>
          <cell r="CB438"/>
          <cell r="CC438"/>
          <cell r="CD438"/>
          <cell r="CE438"/>
          <cell r="CF438"/>
          <cell r="CG438"/>
          <cell r="CH438"/>
          <cell r="CN438"/>
          <cell r="CO438"/>
          <cell r="CP438"/>
          <cell r="CQ438"/>
          <cell r="CS438"/>
          <cell r="CT438"/>
          <cell r="CU438"/>
          <cell r="CV438"/>
          <cell r="CW438"/>
          <cell r="EE438"/>
          <cell r="EF438"/>
          <cell r="EH438"/>
          <cell r="EI438"/>
          <cell r="EJ438"/>
          <cell r="EK438"/>
          <cell r="EL438"/>
          <cell r="EM438"/>
        </row>
        <row r="439">
          <cell r="A439"/>
          <cell r="B439"/>
          <cell r="C439"/>
          <cell r="D439"/>
          <cell r="E439"/>
          <cell r="F439"/>
          <cell r="G439"/>
          <cell r="H439"/>
          <cell r="I439"/>
          <cell r="J439"/>
          <cell r="K439"/>
          <cell r="L439"/>
          <cell r="M439"/>
          <cell r="N439"/>
          <cell r="O439"/>
          <cell r="P439"/>
          <cell r="Q439"/>
          <cell r="R439"/>
          <cell r="S439"/>
          <cell r="T439"/>
          <cell r="U439"/>
          <cell r="V439"/>
          <cell r="W439"/>
          <cell r="X439"/>
          <cell r="Y439"/>
          <cell r="Z439"/>
          <cell r="AA439"/>
          <cell r="AB439"/>
          <cell r="AC439"/>
          <cell r="AD439"/>
          <cell r="AE439"/>
          <cell r="AF439"/>
          <cell r="AG439"/>
          <cell r="AH439"/>
          <cell r="AI439"/>
          <cell r="AJ439"/>
          <cell r="AK439"/>
          <cell r="AL439"/>
          <cell r="AM439"/>
          <cell r="AN439"/>
          <cell r="AO439"/>
          <cell r="AP439"/>
          <cell r="AQ439"/>
          <cell r="AR439"/>
          <cell r="AS439"/>
          <cell r="AT439"/>
          <cell r="AV439"/>
          <cell r="AW439"/>
          <cell r="AX439"/>
          <cell r="BA439"/>
          <cell r="BB439"/>
          <cell r="BC439"/>
          <cell r="BD439"/>
          <cell r="BE439"/>
          <cell r="BF439"/>
          <cell r="BG439"/>
          <cell r="BH439"/>
          <cell r="BI439"/>
          <cell r="BJ439"/>
          <cell r="BK439"/>
          <cell r="BL439"/>
          <cell r="BM439"/>
          <cell r="BN439"/>
          <cell r="BO439"/>
          <cell r="BP439"/>
          <cell r="BQ439"/>
          <cell r="BR439"/>
          <cell r="BS439"/>
          <cell r="BT439"/>
          <cell r="BU439"/>
          <cell r="BV439"/>
          <cell r="BW439"/>
          <cell r="BX439"/>
          <cell r="BY439"/>
          <cell r="BZ439"/>
          <cell r="CA439"/>
          <cell r="CB439"/>
          <cell r="CC439"/>
          <cell r="CD439"/>
          <cell r="CE439"/>
          <cell r="CF439"/>
          <cell r="CG439"/>
          <cell r="CH439"/>
          <cell r="CN439"/>
          <cell r="CO439"/>
          <cell r="CP439"/>
          <cell r="CQ439"/>
          <cell r="CS439"/>
          <cell r="CT439"/>
          <cell r="CU439"/>
          <cell r="CV439"/>
          <cell r="CW439"/>
          <cell r="EE439"/>
          <cell r="EF439"/>
          <cell r="EH439"/>
          <cell r="EI439"/>
          <cell r="EJ439"/>
          <cell r="EK439"/>
          <cell r="EL439"/>
          <cell r="EM439"/>
        </row>
        <row r="440">
          <cell r="A440"/>
          <cell r="B440"/>
          <cell r="C440"/>
          <cell r="D440"/>
          <cell r="E440"/>
          <cell r="F440"/>
          <cell r="G440"/>
          <cell r="H440"/>
          <cell r="I440"/>
          <cell r="J440"/>
          <cell r="K440"/>
          <cell r="L440"/>
          <cell r="M440"/>
          <cell r="N440"/>
          <cell r="O440"/>
          <cell r="P440"/>
          <cell r="Q440"/>
          <cell r="R440"/>
          <cell r="S440"/>
          <cell r="T440"/>
          <cell r="U440"/>
          <cell r="V440"/>
          <cell r="W440"/>
          <cell r="X440"/>
          <cell r="Y440"/>
          <cell r="Z440"/>
          <cell r="AA440"/>
          <cell r="AB440"/>
          <cell r="AC440"/>
          <cell r="AD440"/>
          <cell r="AE440"/>
          <cell r="AF440"/>
          <cell r="AG440"/>
          <cell r="AH440"/>
          <cell r="AI440"/>
          <cell r="AJ440"/>
          <cell r="AK440"/>
          <cell r="AL440"/>
          <cell r="AM440"/>
          <cell r="AN440"/>
          <cell r="AO440"/>
          <cell r="AP440"/>
          <cell r="AQ440"/>
          <cell r="AR440"/>
          <cell r="AS440"/>
          <cell r="AT440"/>
          <cell r="AV440"/>
          <cell r="AW440"/>
          <cell r="AX440"/>
          <cell r="BA440"/>
          <cell r="BB440"/>
          <cell r="BC440"/>
          <cell r="BD440"/>
          <cell r="BE440"/>
          <cell r="BF440"/>
          <cell r="BG440"/>
          <cell r="BH440"/>
          <cell r="BI440"/>
          <cell r="BJ440"/>
          <cell r="BK440"/>
          <cell r="BL440"/>
          <cell r="BM440"/>
          <cell r="BN440"/>
          <cell r="BO440"/>
          <cell r="BP440"/>
          <cell r="BQ440"/>
          <cell r="BR440"/>
          <cell r="BS440"/>
          <cell r="BT440"/>
          <cell r="BU440"/>
          <cell r="BV440"/>
          <cell r="BW440"/>
          <cell r="BX440"/>
          <cell r="BY440"/>
          <cell r="BZ440"/>
          <cell r="CA440"/>
          <cell r="CB440"/>
          <cell r="CC440"/>
          <cell r="CD440"/>
          <cell r="CE440"/>
          <cell r="CF440"/>
          <cell r="CG440"/>
          <cell r="CH440"/>
          <cell r="CN440"/>
          <cell r="CO440"/>
          <cell r="CP440"/>
          <cell r="CQ440"/>
          <cell r="CS440"/>
          <cell r="CT440"/>
          <cell r="CU440"/>
          <cell r="CV440"/>
          <cell r="CW440"/>
          <cell r="EE440"/>
          <cell r="EF440"/>
          <cell r="EH440"/>
          <cell r="EI440"/>
          <cell r="EJ440"/>
          <cell r="EK440"/>
          <cell r="EL440"/>
          <cell r="EM440"/>
        </row>
        <row r="441">
          <cell r="A441"/>
          <cell r="B441"/>
          <cell r="C441"/>
          <cell r="D441"/>
          <cell r="E441"/>
          <cell r="F441"/>
          <cell r="G441"/>
          <cell r="H441"/>
          <cell r="I441"/>
          <cell r="J441"/>
          <cell r="K441"/>
          <cell r="L441"/>
          <cell r="M441"/>
          <cell r="N441"/>
          <cell r="O441"/>
          <cell r="P441"/>
          <cell r="Q441"/>
          <cell r="R441"/>
          <cell r="S441"/>
          <cell r="T441"/>
          <cell r="U441"/>
          <cell r="V441"/>
          <cell r="W441"/>
          <cell r="X441"/>
          <cell r="Y441"/>
          <cell r="Z441"/>
          <cell r="AA441"/>
          <cell r="AB441"/>
          <cell r="AC441"/>
          <cell r="AD441"/>
          <cell r="AE441"/>
          <cell r="AF441"/>
          <cell r="AG441"/>
          <cell r="AH441"/>
          <cell r="AI441"/>
          <cell r="AJ441"/>
          <cell r="AK441"/>
          <cell r="AL441"/>
          <cell r="AM441"/>
          <cell r="AN441"/>
          <cell r="AO441"/>
          <cell r="AP441"/>
          <cell r="AQ441"/>
          <cell r="AR441"/>
          <cell r="AS441"/>
          <cell r="AT441"/>
          <cell r="AV441"/>
          <cell r="AW441"/>
          <cell r="AX441"/>
          <cell r="BA441"/>
          <cell r="BB441"/>
          <cell r="BC441"/>
          <cell r="BD441"/>
          <cell r="BE441"/>
          <cell r="BF441"/>
          <cell r="BG441"/>
          <cell r="BH441"/>
          <cell r="BI441"/>
          <cell r="BJ441"/>
          <cell r="BK441"/>
          <cell r="BL441"/>
          <cell r="BM441"/>
          <cell r="BN441"/>
          <cell r="BO441"/>
          <cell r="BP441"/>
          <cell r="BQ441"/>
          <cell r="BR441"/>
          <cell r="BS441"/>
          <cell r="BT441"/>
          <cell r="BU441"/>
          <cell r="BV441"/>
          <cell r="BW441"/>
          <cell r="BX441"/>
          <cell r="BY441"/>
          <cell r="BZ441"/>
          <cell r="CA441"/>
          <cell r="CB441"/>
          <cell r="CC441"/>
          <cell r="CD441"/>
          <cell r="CE441"/>
          <cell r="CF441"/>
          <cell r="CG441"/>
          <cell r="CH441"/>
          <cell r="CN441"/>
          <cell r="CO441"/>
          <cell r="CP441"/>
          <cell r="CQ441"/>
          <cell r="CS441"/>
          <cell r="CT441"/>
          <cell r="CU441"/>
          <cell r="CV441"/>
          <cell r="CW441"/>
          <cell r="EE441"/>
          <cell r="EF441"/>
          <cell r="EH441"/>
          <cell r="EI441"/>
          <cell r="EJ441"/>
          <cell r="EK441"/>
          <cell r="EL441"/>
          <cell r="EM441"/>
        </row>
        <row r="442">
          <cell r="A442"/>
          <cell r="B442"/>
          <cell r="C442"/>
          <cell r="D442"/>
          <cell r="E442"/>
          <cell r="F442"/>
          <cell r="G442"/>
          <cell r="H442"/>
          <cell r="I442"/>
          <cell r="J442"/>
          <cell r="K442"/>
          <cell r="L442"/>
          <cell r="M442"/>
          <cell r="N442"/>
          <cell r="O442"/>
          <cell r="P442"/>
          <cell r="Q442"/>
          <cell r="R442"/>
          <cell r="S442"/>
          <cell r="T442"/>
          <cell r="U442"/>
          <cell r="V442"/>
          <cell r="W442"/>
          <cell r="X442"/>
          <cell r="Y442"/>
          <cell r="Z442"/>
          <cell r="AA442"/>
          <cell r="AB442"/>
          <cell r="AC442"/>
          <cell r="AD442"/>
          <cell r="AE442"/>
          <cell r="AF442"/>
          <cell r="AG442"/>
          <cell r="AH442"/>
          <cell r="AI442"/>
          <cell r="AJ442"/>
          <cell r="AK442"/>
          <cell r="AL442"/>
          <cell r="AM442"/>
          <cell r="AN442"/>
          <cell r="AO442"/>
          <cell r="AP442"/>
          <cell r="AQ442"/>
          <cell r="AR442"/>
          <cell r="AS442"/>
          <cell r="AT442"/>
          <cell r="AV442"/>
          <cell r="AW442"/>
          <cell r="AX442"/>
          <cell r="BA442"/>
          <cell r="BB442"/>
          <cell r="BC442"/>
          <cell r="BD442"/>
          <cell r="BE442"/>
          <cell r="BF442"/>
          <cell r="BG442"/>
          <cell r="BH442"/>
          <cell r="BI442"/>
          <cell r="BJ442"/>
          <cell r="BK442"/>
          <cell r="BL442"/>
          <cell r="BM442"/>
          <cell r="BN442"/>
          <cell r="BO442"/>
          <cell r="BP442"/>
          <cell r="BQ442"/>
          <cell r="BR442"/>
          <cell r="BS442"/>
          <cell r="BT442"/>
          <cell r="BU442"/>
          <cell r="BV442"/>
          <cell r="BW442"/>
          <cell r="BX442"/>
          <cell r="BY442"/>
          <cell r="BZ442"/>
          <cell r="CA442"/>
          <cell r="CB442"/>
          <cell r="CC442"/>
          <cell r="CD442"/>
          <cell r="CE442"/>
          <cell r="CF442"/>
          <cell r="CG442"/>
          <cell r="CH442"/>
          <cell r="CN442"/>
          <cell r="CO442"/>
          <cell r="CP442"/>
          <cell r="CQ442"/>
          <cell r="CS442"/>
          <cell r="CT442"/>
          <cell r="CU442"/>
          <cell r="CV442"/>
          <cell r="CW442"/>
          <cell r="EE442"/>
          <cell r="EF442"/>
          <cell r="EH442"/>
          <cell r="EI442"/>
          <cell r="EJ442"/>
          <cell r="EK442"/>
          <cell r="EL442"/>
          <cell r="EM442"/>
        </row>
        <row r="443">
          <cell r="A443"/>
          <cell r="B443"/>
          <cell r="C443"/>
          <cell r="D443"/>
          <cell r="E443"/>
          <cell r="F443"/>
          <cell r="G443"/>
          <cell r="H443"/>
          <cell r="I443"/>
          <cell r="J443"/>
          <cell r="K443"/>
          <cell r="L443"/>
          <cell r="M443"/>
          <cell r="N443"/>
          <cell r="O443"/>
          <cell r="P443"/>
          <cell r="Q443"/>
          <cell r="R443"/>
          <cell r="S443"/>
          <cell r="T443"/>
          <cell r="U443"/>
          <cell r="V443"/>
          <cell r="W443"/>
          <cell r="X443"/>
          <cell r="Y443"/>
          <cell r="Z443"/>
          <cell r="AA443"/>
          <cell r="AB443"/>
          <cell r="AC443"/>
          <cell r="AD443"/>
          <cell r="AE443"/>
          <cell r="AF443"/>
          <cell r="AG443"/>
          <cell r="AH443"/>
          <cell r="AI443"/>
          <cell r="AJ443"/>
          <cell r="AK443"/>
          <cell r="AL443"/>
          <cell r="AM443"/>
          <cell r="AN443"/>
          <cell r="AO443"/>
          <cell r="AP443"/>
          <cell r="AQ443"/>
          <cell r="AR443"/>
          <cell r="AS443"/>
          <cell r="AT443"/>
          <cell r="AV443"/>
          <cell r="AW443"/>
          <cell r="AX443"/>
          <cell r="BA443"/>
          <cell r="BB443"/>
          <cell r="BC443"/>
          <cell r="BD443"/>
          <cell r="BE443"/>
          <cell r="BF443"/>
          <cell r="BG443"/>
          <cell r="BH443"/>
          <cell r="BI443"/>
          <cell r="BJ443"/>
          <cell r="BK443"/>
          <cell r="BL443"/>
          <cell r="BM443"/>
          <cell r="BN443"/>
          <cell r="BO443"/>
          <cell r="BP443"/>
          <cell r="BQ443"/>
          <cell r="BR443"/>
          <cell r="BS443"/>
          <cell r="BT443"/>
          <cell r="BU443"/>
          <cell r="BV443"/>
          <cell r="BW443"/>
          <cell r="BX443"/>
          <cell r="BY443"/>
          <cell r="BZ443"/>
          <cell r="CA443"/>
          <cell r="CB443"/>
          <cell r="CC443"/>
          <cell r="CD443"/>
          <cell r="CE443"/>
          <cell r="CF443"/>
          <cell r="CG443"/>
          <cell r="CH443"/>
          <cell r="CN443"/>
          <cell r="CO443"/>
          <cell r="CP443"/>
          <cell r="CQ443"/>
          <cell r="CS443"/>
          <cell r="CT443"/>
          <cell r="CU443"/>
          <cell r="CV443"/>
          <cell r="CW443"/>
          <cell r="EE443"/>
          <cell r="EF443"/>
          <cell r="EH443"/>
          <cell r="EI443"/>
          <cell r="EJ443"/>
          <cell r="EK443"/>
          <cell r="EL443"/>
          <cell r="EM443"/>
        </row>
        <row r="444">
          <cell r="A444"/>
          <cell r="B444"/>
          <cell r="C444"/>
          <cell r="D444"/>
          <cell r="E444"/>
          <cell r="F444"/>
          <cell r="G444"/>
          <cell r="H444"/>
          <cell r="I444"/>
          <cell r="J444"/>
          <cell r="K444"/>
          <cell r="L444"/>
          <cell r="M444"/>
          <cell r="N444"/>
          <cell r="O444"/>
          <cell r="P444"/>
          <cell r="Q444"/>
          <cell r="R444"/>
          <cell r="S444"/>
          <cell r="T444"/>
          <cell r="U444"/>
          <cell r="V444"/>
          <cell r="W444"/>
          <cell r="X444"/>
          <cell r="Y444"/>
          <cell r="Z444"/>
          <cell r="AA444"/>
          <cell r="AB444"/>
          <cell r="AC444"/>
          <cell r="AD444"/>
          <cell r="AE444"/>
          <cell r="AF444"/>
          <cell r="AG444"/>
          <cell r="AH444"/>
          <cell r="AI444"/>
          <cell r="AJ444"/>
          <cell r="AK444"/>
          <cell r="AL444"/>
          <cell r="AM444"/>
          <cell r="AN444"/>
          <cell r="AO444"/>
          <cell r="AP444"/>
          <cell r="AQ444"/>
          <cell r="AR444"/>
          <cell r="AS444"/>
          <cell r="AT444"/>
          <cell r="AV444"/>
          <cell r="AW444"/>
          <cell r="AX444"/>
          <cell r="BA444"/>
          <cell r="BB444"/>
          <cell r="BC444"/>
          <cell r="BD444"/>
          <cell r="BE444"/>
          <cell r="BF444"/>
          <cell r="BG444"/>
          <cell r="BH444"/>
          <cell r="BI444"/>
          <cell r="BJ444"/>
          <cell r="BK444"/>
          <cell r="BL444"/>
          <cell r="BM444"/>
          <cell r="BN444"/>
          <cell r="BO444"/>
          <cell r="BP444"/>
          <cell r="BQ444"/>
          <cell r="BR444"/>
          <cell r="BS444"/>
          <cell r="BT444"/>
          <cell r="BU444"/>
          <cell r="BV444"/>
          <cell r="BW444"/>
          <cell r="BX444"/>
          <cell r="BY444"/>
          <cell r="BZ444"/>
          <cell r="CA444"/>
          <cell r="CB444"/>
          <cell r="CC444"/>
          <cell r="CD444"/>
          <cell r="CE444"/>
          <cell r="CF444"/>
          <cell r="CG444"/>
          <cell r="CH444"/>
          <cell r="CN444"/>
          <cell r="CO444"/>
          <cell r="CP444"/>
          <cell r="CQ444"/>
          <cell r="CS444"/>
          <cell r="CT444"/>
          <cell r="CU444"/>
          <cell r="CV444"/>
          <cell r="CW444"/>
          <cell r="EE444"/>
          <cell r="EF444"/>
          <cell r="EH444"/>
          <cell r="EI444"/>
          <cell r="EJ444"/>
          <cell r="EK444"/>
          <cell r="EL444"/>
          <cell r="EM444"/>
        </row>
        <row r="445">
          <cell r="A445"/>
          <cell r="B445"/>
          <cell r="C445"/>
          <cell r="D445"/>
          <cell r="E445"/>
          <cell r="F445"/>
          <cell r="G445"/>
          <cell r="H445"/>
          <cell r="I445"/>
          <cell r="J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cell r="AJ445"/>
          <cell r="AK445"/>
          <cell r="AL445"/>
          <cell r="AM445"/>
          <cell r="AN445"/>
          <cell r="AO445"/>
          <cell r="AP445"/>
          <cell r="AQ445"/>
          <cell r="AR445"/>
          <cell r="AS445"/>
          <cell r="AT445"/>
          <cell r="AV445"/>
          <cell r="AW445"/>
          <cell r="AX445"/>
          <cell r="BA445"/>
          <cell r="BB445"/>
          <cell r="BC445"/>
          <cell r="BD445"/>
          <cell r="BE445"/>
          <cell r="BF445"/>
          <cell r="BG445"/>
          <cell r="BH445"/>
          <cell r="BI445"/>
          <cell r="BJ445"/>
          <cell r="BK445"/>
          <cell r="BL445"/>
          <cell r="BM445"/>
          <cell r="BN445"/>
          <cell r="BO445"/>
          <cell r="BP445"/>
          <cell r="BQ445"/>
          <cell r="BR445"/>
          <cell r="BS445"/>
          <cell r="BT445"/>
          <cell r="BU445"/>
          <cell r="BV445"/>
          <cell r="BW445"/>
          <cell r="BX445"/>
          <cell r="BY445"/>
          <cell r="BZ445"/>
          <cell r="CA445"/>
          <cell r="CB445"/>
          <cell r="CC445"/>
          <cell r="CD445"/>
          <cell r="CE445"/>
          <cell r="CF445"/>
          <cell r="CG445"/>
          <cell r="CH445"/>
          <cell r="CN445"/>
          <cell r="CO445"/>
          <cell r="CP445"/>
          <cell r="CQ445"/>
          <cell r="CS445"/>
          <cell r="CT445"/>
          <cell r="CU445"/>
          <cell r="CV445"/>
          <cell r="CW445"/>
          <cell r="EE445"/>
          <cell r="EF445"/>
          <cell r="EH445"/>
          <cell r="EI445"/>
          <cell r="EJ445"/>
          <cell r="EK445"/>
          <cell r="EL445"/>
          <cell r="EM445"/>
        </row>
        <row r="446">
          <cell r="A446"/>
          <cell r="B446"/>
          <cell r="C446"/>
          <cell r="D446"/>
          <cell r="E446"/>
          <cell r="F446"/>
          <cell r="G446"/>
          <cell r="H446"/>
          <cell r="I446"/>
          <cell r="J446"/>
          <cell r="K446"/>
          <cell r="L446"/>
          <cell r="M446"/>
          <cell r="N446"/>
          <cell r="O446"/>
          <cell r="P446"/>
          <cell r="Q446"/>
          <cell r="R446"/>
          <cell r="S446"/>
          <cell r="T446"/>
          <cell r="U446"/>
          <cell r="V446"/>
          <cell r="W446"/>
          <cell r="X446"/>
          <cell r="Y446"/>
          <cell r="Z446"/>
          <cell r="AA446"/>
          <cell r="AB446"/>
          <cell r="AC446"/>
          <cell r="AD446"/>
          <cell r="AE446"/>
          <cell r="AF446"/>
          <cell r="AG446"/>
          <cell r="AH446"/>
          <cell r="AI446"/>
          <cell r="AJ446"/>
          <cell r="AK446"/>
          <cell r="AL446"/>
          <cell r="AM446"/>
          <cell r="AN446"/>
          <cell r="AO446"/>
          <cell r="AP446"/>
          <cell r="AQ446"/>
          <cell r="AR446"/>
          <cell r="AS446"/>
          <cell r="AT446"/>
          <cell r="AV446"/>
          <cell r="AW446"/>
          <cell r="AX446"/>
          <cell r="BA446"/>
          <cell r="BB446"/>
          <cell r="BC446"/>
          <cell r="BD446"/>
          <cell r="BE446"/>
          <cell r="BF446"/>
          <cell r="BG446"/>
          <cell r="BH446"/>
          <cell r="BI446"/>
          <cell r="BJ446"/>
          <cell r="BK446"/>
          <cell r="BL446"/>
          <cell r="BM446"/>
          <cell r="BN446"/>
          <cell r="BO446"/>
          <cell r="BP446"/>
          <cell r="BQ446"/>
          <cell r="BR446"/>
          <cell r="BS446"/>
          <cell r="BT446"/>
          <cell r="BU446"/>
          <cell r="BV446"/>
          <cell r="BW446"/>
          <cell r="BX446"/>
          <cell r="BY446"/>
          <cell r="BZ446"/>
          <cell r="CA446"/>
          <cell r="CB446"/>
          <cell r="CC446"/>
          <cell r="CD446"/>
          <cell r="CE446"/>
          <cell r="CF446"/>
          <cell r="CG446"/>
          <cell r="CH446"/>
          <cell r="CN446"/>
          <cell r="CO446"/>
          <cell r="CP446"/>
          <cell r="CQ446"/>
          <cell r="CS446"/>
          <cell r="CT446"/>
          <cell r="CU446"/>
          <cell r="CV446"/>
          <cell r="CW446"/>
          <cell r="EE446"/>
          <cell r="EF446"/>
          <cell r="EH446"/>
          <cell r="EI446"/>
          <cell r="EJ446"/>
          <cell r="EK446"/>
          <cell r="EL446"/>
          <cell r="EM446"/>
        </row>
        <row r="447">
          <cell r="A447"/>
          <cell r="B447"/>
          <cell r="C447"/>
          <cell r="D447"/>
          <cell r="E447"/>
          <cell r="F447"/>
          <cell r="G447"/>
          <cell r="H447"/>
          <cell r="I447"/>
          <cell r="J447"/>
          <cell r="K447"/>
          <cell r="L447"/>
          <cell r="M447"/>
          <cell r="N447"/>
          <cell r="O447"/>
          <cell r="P447"/>
          <cell r="Q447"/>
          <cell r="R447"/>
          <cell r="S447"/>
          <cell r="T447"/>
          <cell r="U447"/>
          <cell r="V447"/>
          <cell r="W447"/>
          <cell r="X447"/>
          <cell r="Y447"/>
          <cell r="Z447"/>
          <cell r="AA447"/>
          <cell r="AB447"/>
          <cell r="AC447"/>
          <cell r="AD447"/>
          <cell r="AE447"/>
          <cell r="AF447"/>
          <cell r="AG447"/>
          <cell r="AH447"/>
          <cell r="AI447"/>
          <cell r="AJ447"/>
          <cell r="AK447"/>
          <cell r="AL447"/>
          <cell r="AM447"/>
          <cell r="AN447"/>
          <cell r="AO447"/>
          <cell r="AP447"/>
          <cell r="AQ447"/>
          <cell r="AR447"/>
          <cell r="AS447"/>
          <cell r="AT447"/>
          <cell r="AV447"/>
          <cell r="AW447"/>
          <cell r="AX447"/>
          <cell r="BA447"/>
          <cell r="BB447"/>
          <cell r="BC447"/>
          <cell r="BD447"/>
          <cell r="BE447"/>
          <cell r="BF447"/>
          <cell r="BG447"/>
          <cell r="BH447"/>
          <cell r="BI447"/>
          <cell r="BJ447"/>
          <cell r="BK447"/>
          <cell r="BL447"/>
          <cell r="BM447"/>
          <cell r="BN447"/>
          <cell r="BO447"/>
          <cell r="BP447"/>
          <cell r="BQ447"/>
          <cell r="BR447"/>
          <cell r="BS447"/>
          <cell r="BT447"/>
          <cell r="BU447"/>
          <cell r="BV447"/>
          <cell r="BW447"/>
          <cell r="BX447"/>
          <cell r="BY447"/>
          <cell r="BZ447"/>
          <cell r="CA447"/>
          <cell r="CB447"/>
          <cell r="CC447"/>
          <cell r="CD447"/>
          <cell r="CE447"/>
          <cell r="CF447"/>
          <cell r="CG447"/>
          <cell r="CH447"/>
          <cell r="CN447"/>
          <cell r="CO447"/>
          <cell r="CP447"/>
          <cell r="CQ447"/>
          <cell r="CS447"/>
          <cell r="CT447"/>
          <cell r="CU447"/>
          <cell r="CV447"/>
          <cell r="CW447"/>
          <cell r="EE447"/>
          <cell r="EF447"/>
          <cell r="EH447"/>
          <cell r="EI447"/>
          <cell r="EJ447"/>
          <cell r="EK447"/>
          <cell r="EL447"/>
          <cell r="EM447"/>
        </row>
        <row r="448">
          <cell r="A448"/>
          <cell r="B448"/>
          <cell r="C448"/>
          <cell r="D448"/>
          <cell r="E448"/>
          <cell r="F448"/>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cell r="AF448"/>
          <cell r="AG448"/>
          <cell r="AH448"/>
          <cell r="AI448"/>
          <cell r="AJ448"/>
          <cell r="AK448"/>
          <cell r="AL448"/>
          <cell r="AM448"/>
          <cell r="AN448"/>
          <cell r="AO448"/>
          <cell r="AP448"/>
          <cell r="AQ448"/>
          <cell r="AR448"/>
          <cell r="AS448"/>
          <cell r="AT448"/>
          <cell r="AV448"/>
          <cell r="AW448"/>
          <cell r="AX448"/>
          <cell r="BA448"/>
          <cell r="BB448"/>
          <cell r="BC448"/>
          <cell r="BD448"/>
          <cell r="BE448"/>
          <cell r="BF448"/>
          <cell r="BG448"/>
          <cell r="BH448"/>
          <cell r="BI448"/>
          <cell r="BJ448"/>
          <cell r="BK448"/>
          <cell r="BL448"/>
          <cell r="BM448"/>
          <cell r="BN448"/>
          <cell r="BO448"/>
          <cell r="BP448"/>
          <cell r="BQ448"/>
          <cell r="BR448"/>
          <cell r="BS448"/>
          <cell r="BT448"/>
          <cell r="BU448"/>
          <cell r="BV448"/>
          <cell r="BW448"/>
          <cell r="BX448"/>
          <cell r="BY448"/>
          <cell r="BZ448"/>
          <cell r="CA448"/>
          <cell r="CB448"/>
          <cell r="CC448"/>
          <cell r="CD448"/>
          <cell r="CE448"/>
          <cell r="CF448"/>
          <cell r="CG448"/>
          <cell r="CH448"/>
          <cell r="CN448"/>
          <cell r="CO448"/>
          <cell r="CP448"/>
          <cell r="CQ448"/>
          <cell r="CS448"/>
          <cell r="CT448"/>
          <cell r="CU448"/>
          <cell r="CV448"/>
          <cell r="CW448"/>
          <cell r="EE448"/>
          <cell r="EF448"/>
          <cell r="EH448"/>
          <cell r="EI448"/>
          <cell r="EJ448"/>
          <cell r="EK448"/>
          <cell r="EL448"/>
          <cell r="EM448"/>
        </row>
        <row r="449">
          <cell r="A449"/>
          <cell r="B449"/>
          <cell r="C449"/>
          <cell r="D449"/>
          <cell r="E449"/>
          <cell r="F449"/>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cell r="AF449"/>
          <cell r="AG449"/>
          <cell r="AH449"/>
          <cell r="AI449"/>
          <cell r="AJ449"/>
          <cell r="AK449"/>
          <cell r="AL449"/>
          <cell r="AM449"/>
          <cell r="AN449"/>
          <cell r="AO449"/>
          <cell r="AP449"/>
          <cell r="AQ449"/>
          <cell r="AR449"/>
          <cell r="AS449"/>
          <cell r="AT449"/>
          <cell r="AV449"/>
          <cell r="AW449"/>
          <cell r="AX449"/>
          <cell r="BA449"/>
          <cell r="BB449"/>
          <cell r="BC449"/>
          <cell r="BD449"/>
          <cell r="BE449"/>
          <cell r="BF449"/>
          <cell r="BG449"/>
          <cell r="BH449"/>
          <cell r="BI449"/>
          <cell r="BJ449"/>
          <cell r="BK449"/>
          <cell r="BL449"/>
          <cell r="BM449"/>
          <cell r="BN449"/>
          <cell r="BO449"/>
          <cell r="BP449"/>
          <cell r="BQ449"/>
          <cell r="BR449"/>
          <cell r="BS449"/>
          <cell r="BT449"/>
          <cell r="BU449"/>
          <cell r="BV449"/>
          <cell r="BW449"/>
          <cell r="BX449"/>
          <cell r="BY449"/>
          <cell r="BZ449"/>
          <cell r="CA449"/>
          <cell r="CB449"/>
          <cell r="CC449"/>
          <cell r="CD449"/>
          <cell r="CE449"/>
          <cell r="CF449"/>
          <cell r="CG449"/>
          <cell r="CH449"/>
          <cell r="CN449"/>
          <cell r="CO449"/>
          <cell r="CP449"/>
          <cell r="CQ449"/>
          <cell r="CS449"/>
          <cell r="CT449"/>
          <cell r="CU449"/>
          <cell r="CV449"/>
          <cell r="CW449"/>
          <cell r="EE449"/>
          <cell r="EF449"/>
          <cell r="EH449"/>
          <cell r="EI449"/>
          <cell r="EJ449"/>
          <cell r="EK449"/>
          <cell r="EL449"/>
          <cell r="EM449"/>
        </row>
        <row r="450">
          <cell r="A450"/>
          <cell r="B450"/>
          <cell r="C450"/>
          <cell r="D450"/>
          <cell r="E450"/>
          <cell r="F450"/>
          <cell r="G450"/>
          <cell r="H450"/>
          <cell r="I450"/>
          <cell r="J450"/>
          <cell r="K450"/>
          <cell r="L450"/>
          <cell r="M450"/>
          <cell r="N450"/>
          <cell r="O450"/>
          <cell r="P450"/>
          <cell r="Q450"/>
          <cell r="R450"/>
          <cell r="S450"/>
          <cell r="T450"/>
          <cell r="U450"/>
          <cell r="V450"/>
          <cell r="W450"/>
          <cell r="X450"/>
          <cell r="Y450"/>
          <cell r="Z450"/>
          <cell r="AA450"/>
          <cell r="AB450"/>
          <cell r="AC450"/>
          <cell r="AD450"/>
          <cell r="AE450"/>
          <cell r="AF450"/>
          <cell r="AG450"/>
          <cell r="AH450"/>
          <cell r="AI450"/>
          <cell r="AJ450"/>
          <cell r="AK450"/>
          <cell r="AL450"/>
          <cell r="AM450"/>
          <cell r="AN450"/>
          <cell r="AO450"/>
          <cell r="AP450"/>
          <cell r="AQ450"/>
          <cell r="AR450"/>
          <cell r="AS450"/>
          <cell r="AT450"/>
          <cell r="AV450"/>
          <cell r="AW450"/>
          <cell r="AX450"/>
          <cell r="BA450"/>
          <cell r="BB450"/>
          <cell r="BC450"/>
          <cell r="BD450"/>
          <cell r="BE450"/>
          <cell r="BF450"/>
          <cell r="BG450"/>
          <cell r="BH450"/>
          <cell r="BI450"/>
          <cell r="BJ450"/>
          <cell r="BK450"/>
          <cell r="BL450"/>
          <cell r="BM450"/>
          <cell r="BN450"/>
          <cell r="BO450"/>
          <cell r="BP450"/>
          <cell r="BQ450"/>
          <cell r="BR450"/>
          <cell r="BS450"/>
          <cell r="BT450"/>
          <cell r="BU450"/>
          <cell r="BV450"/>
          <cell r="BW450"/>
          <cell r="BX450"/>
          <cell r="BY450"/>
          <cell r="BZ450"/>
          <cell r="CA450"/>
          <cell r="CB450"/>
          <cell r="CC450"/>
          <cell r="CD450"/>
          <cell r="CE450"/>
          <cell r="CF450"/>
          <cell r="CG450"/>
          <cell r="CH450"/>
          <cell r="CN450"/>
          <cell r="CO450"/>
          <cell r="CP450"/>
          <cell r="CQ450"/>
          <cell r="CS450"/>
          <cell r="CT450"/>
          <cell r="CU450"/>
          <cell r="CV450"/>
          <cell r="CW450"/>
          <cell r="EE450"/>
          <cell r="EF450"/>
          <cell r="EH450"/>
          <cell r="EI450"/>
          <cell r="EJ450"/>
          <cell r="EK450"/>
          <cell r="EL450"/>
          <cell r="EM450"/>
        </row>
        <row r="451">
          <cell r="A451"/>
          <cell r="B451"/>
          <cell r="C451"/>
          <cell r="D451"/>
          <cell r="E451"/>
          <cell r="F451"/>
          <cell r="G451"/>
          <cell r="H451"/>
          <cell r="I451"/>
          <cell r="J451"/>
          <cell r="K451"/>
          <cell r="L451"/>
          <cell r="M451"/>
          <cell r="N451"/>
          <cell r="O451"/>
          <cell r="P451"/>
          <cell r="Q451"/>
          <cell r="R451"/>
          <cell r="S451"/>
          <cell r="T451"/>
          <cell r="U451"/>
          <cell r="V451"/>
          <cell r="W451"/>
          <cell r="X451"/>
          <cell r="Y451"/>
          <cell r="Z451"/>
          <cell r="AA451"/>
          <cell r="AB451"/>
          <cell r="AC451"/>
          <cell r="AD451"/>
          <cell r="AE451"/>
          <cell r="AF451"/>
          <cell r="AG451"/>
          <cell r="AH451"/>
          <cell r="AI451"/>
          <cell r="AJ451"/>
          <cell r="AK451"/>
          <cell r="AL451"/>
          <cell r="AM451"/>
          <cell r="AN451"/>
          <cell r="AO451"/>
          <cell r="AP451"/>
          <cell r="AQ451"/>
          <cell r="AR451"/>
          <cell r="AS451"/>
          <cell r="AT451"/>
          <cell r="AV451"/>
          <cell r="AW451"/>
          <cell r="AX451"/>
          <cell r="BA451"/>
          <cell r="BB451"/>
          <cell r="BC451"/>
          <cell r="BD451"/>
          <cell r="BE451"/>
          <cell r="BF451"/>
          <cell r="BG451"/>
          <cell r="BH451"/>
          <cell r="BI451"/>
          <cell r="BJ451"/>
          <cell r="BK451"/>
          <cell r="BL451"/>
          <cell r="BM451"/>
          <cell r="BN451"/>
          <cell r="BO451"/>
          <cell r="BP451"/>
          <cell r="BQ451"/>
          <cell r="BR451"/>
          <cell r="BS451"/>
          <cell r="BT451"/>
          <cell r="BU451"/>
          <cell r="BV451"/>
          <cell r="BW451"/>
          <cell r="BX451"/>
          <cell r="BY451"/>
          <cell r="BZ451"/>
          <cell r="CA451"/>
          <cell r="CB451"/>
          <cell r="CC451"/>
          <cell r="CD451"/>
          <cell r="CE451"/>
          <cell r="CF451"/>
          <cell r="CG451"/>
          <cell r="CH451"/>
          <cell r="CN451"/>
          <cell r="CO451"/>
          <cell r="CP451"/>
          <cell r="CQ451"/>
          <cell r="CS451"/>
          <cell r="CT451"/>
          <cell r="CU451"/>
          <cell r="CV451"/>
          <cell r="CW451"/>
          <cell r="EE451"/>
          <cell r="EF451"/>
          <cell r="EH451"/>
          <cell r="EI451"/>
          <cell r="EJ451"/>
          <cell r="EK451"/>
          <cell r="EL451"/>
          <cell r="EM451"/>
        </row>
        <row r="452">
          <cell r="A452"/>
          <cell r="B452"/>
          <cell r="C452"/>
          <cell r="D452"/>
          <cell r="E452"/>
          <cell r="F452"/>
          <cell r="G452"/>
          <cell r="H452"/>
          <cell r="I452"/>
          <cell r="J452"/>
          <cell r="K452"/>
          <cell r="L452"/>
          <cell r="M452"/>
          <cell r="N452"/>
          <cell r="O452"/>
          <cell r="P452"/>
          <cell r="Q452"/>
          <cell r="R452"/>
          <cell r="S452"/>
          <cell r="T452"/>
          <cell r="U452"/>
          <cell r="V452"/>
          <cell r="W452"/>
          <cell r="X452"/>
          <cell r="Y452"/>
          <cell r="Z452"/>
          <cell r="AA452"/>
          <cell r="AB452"/>
          <cell r="AC452"/>
          <cell r="AD452"/>
          <cell r="AE452"/>
          <cell r="AF452"/>
          <cell r="AG452"/>
          <cell r="AH452"/>
          <cell r="AI452"/>
          <cell r="AJ452"/>
          <cell r="AK452"/>
          <cell r="AL452"/>
          <cell r="AM452"/>
          <cell r="AN452"/>
          <cell r="AO452"/>
          <cell r="AP452"/>
          <cell r="AQ452"/>
          <cell r="AR452"/>
          <cell r="AS452"/>
          <cell r="AT452"/>
          <cell r="AV452"/>
          <cell r="AW452"/>
          <cell r="AX452"/>
          <cell r="BA452"/>
          <cell r="BB452"/>
          <cell r="BC452"/>
          <cell r="BD452"/>
          <cell r="BE452"/>
          <cell r="BF452"/>
          <cell r="BG452"/>
          <cell r="BH452"/>
          <cell r="BI452"/>
          <cell r="BJ452"/>
          <cell r="BK452"/>
          <cell r="BL452"/>
          <cell r="BM452"/>
          <cell r="BN452"/>
          <cell r="BO452"/>
          <cell r="BP452"/>
          <cell r="BQ452"/>
          <cell r="BR452"/>
          <cell r="BS452"/>
          <cell r="BT452"/>
          <cell r="BU452"/>
          <cell r="BV452"/>
          <cell r="BW452"/>
          <cell r="BX452"/>
          <cell r="BY452"/>
          <cell r="BZ452"/>
          <cell r="CA452"/>
          <cell r="CB452"/>
          <cell r="CC452"/>
          <cell r="CD452"/>
          <cell r="CE452"/>
          <cell r="CF452"/>
          <cell r="CG452"/>
          <cell r="CH452"/>
          <cell r="CN452"/>
          <cell r="CO452"/>
          <cell r="CP452"/>
          <cell r="CQ452"/>
          <cell r="CS452"/>
          <cell r="CT452"/>
          <cell r="CU452"/>
          <cell r="CV452"/>
          <cell r="CW452"/>
          <cell r="EE452"/>
          <cell r="EF452"/>
          <cell r="EH452"/>
          <cell r="EI452"/>
          <cell r="EJ452"/>
          <cell r="EK452"/>
          <cell r="EL452"/>
          <cell r="EM452"/>
        </row>
        <row r="453">
          <cell r="A453"/>
          <cell r="B453"/>
          <cell r="C453"/>
          <cell r="D453"/>
          <cell r="E453"/>
          <cell r="F453"/>
          <cell r="G453"/>
          <cell r="H453"/>
          <cell r="I453"/>
          <cell r="J453"/>
          <cell r="K453"/>
          <cell r="L453"/>
          <cell r="M453"/>
          <cell r="N453"/>
          <cell r="O453"/>
          <cell r="P453"/>
          <cell r="Q453"/>
          <cell r="R453"/>
          <cell r="S453"/>
          <cell r="T453"/>
          <cell r="U453"/>
          <cell r="V453"/>
          <cell r="W453"/>
          <cell r="X453"/>
          <cell r="Y453"/>
          <cell r="Z453"/>
          <cell r="AA453"/>
          <cell r="AB453"/>
          <cell r="AC453"/>
          <cell r="AD453"/>
          <cell r="AE453"/>
          <cell r="AF453"/>
          <cell r="AG453"/>
          <cell r="AH453"/>
          <cell r="AI453"/>
          <cell r="AJ453"/>
          <cell r="AK453"/>
          <cell r="AL453"/>
          <cell r="AM453"/>
          <cell r="AN453"/>
          <cell r="AO453"/>
          <cell r="AP453"/>
          <cell r="AQ453"/>
          <cell r="AR453"/>
          <cell r="AS453"/>
          <cell r="AT453"/>
          <cell r="AV453"/>
          <cell r="AW453"/>
          <cell r="AX453"/>
          <cell r="BA453"/>
          <cell r="BB453"/>
          <cell r="BC453"/>
          <cell r="BD453"/>
          <cell r="BE453"/>
          <cell r="BF453"/>
          <cell r="BG453"/>
          <cell r="BH453"/>
          <cell r="BI453"/>
          <cell r="BJ453"/>
          <cell r="BK453"/>
          <cell r="BL453"/>
          <cell r="BM453"/>
          <cell r="BN453"/>
          <cell r="BO453"/>
          <cell r="BP453"/>
          <cell r="BQ453"/>
          <cell r="BR453"/>
          <cell r="BS453"/>
          <cell r="BT453"/>
          <cell r="BU453"/>
          <cell r="BV453"/>
          <cell r="BW453"/>
          <cell r="BX453"/>
          <cell r="BY453"/>
          <cell r="BZ453"/>
          <cell r="CA453"/>
          <cell r="CB453"/>
          <cell r="CC453"/>
          <cell r="CD453"/>
          <cell r="CE453"/>
          <cell r="CF453"/>
          <cell r="CG453"/>
          <cell r="CH453"/>
          <cell r="CN453"/>
          <cell r="CO453"/>
          <cell r="CP453"/>
          <cell r="CQ453"/>
          <cell r="CS453"/>
          <cell r="CT453"/>
          <cell r="CU453"/>
          <cell r="CV453"/>
          <cell r="CW453"/>
          <cell r="EE453"/>
          <cell r="EF453"/>
          <cell r="EH453"/>
          <cell r="EI453"/>
          <cell r="EJ453"/>
          <cell r="EK453"/>
          <cell r="EL453"/>
          <cell r="EM453"/>
        </row>
        <row r="454">
          <cell r="A454"/>
          <cell r="B454"/>
          <cell r="C454"/>
          <cell r="D454"/>
          <cell r="E454"/>
          <cell r="F454"/>
          <cell r="G454"/>
          <cell r="H454"/>
          <cell r="I454"/>
          <cell r="J454"/>
          <cell r="K454"/>
          <cell r="L454"/>
          <cell r="M454"/>
          <cell r="N454"/>
          <cell r="O454"/>
          <cell r="P454"/>
          <cell r="Q454"/>
          <cell r="R454"/>
          <cell r="S454"/>
          <cell r="T454"/>
          <cell r="U454"/>
          <cell r="V454"/>
          <cell r="W454"/>
          <cell r="X454"/>
          <cell r="Y454"/>
          <cell r="Z454"/>
          <cell r="AA454"/>
          <cell r="AB454"/>
          <cell r="AC454"/>
          <cell r="AD454"/>
          <cell r="AE454"/>
          <cell r="AF454"/>
          <cell r="AG454"/>
          <cell r="AH454"/>
          <cell r="AI454"/>
          <cell r="AJ454"/>
          <cell r="AK454"/>
          <cell r="AL454"/>
          <cell r="AM454"/>
          <cell r="AN454"/>
          <cell r="AO454"/>
          <cell r="AP454"/>
          <cell r="AQ454"/>
          <cell r="AR454"/>
          <cell r="AS454"/>
          <cell r="AT454"/>
          <cell r="AV454"/>
          <cell r="AW454"/>
          <cell r="AX454"/>
          <cell r="BA454"/>
          <cell r="BB454"/>
          <cell r="BC454"/>
          <cell r="BD454"/>
          <cell r="BE454"/>
          <cell r="BF454"/>
          <cell r="BG454"/>
          <cell r="BH454"/>
          <cell r="BI454"/>
          <cell r="BJ454"/>
          <cell r="BK454"/>
          <cell r="BL454"/>
          <cell r="BM454"/>
          <cell r="BN454"/>
          <cell r="BO454"/>
          <cell r="BP454"/>
          <cell r="BQ454"/>
          <cell r="BR454"/>
          <cell r="BS454"/>
          <cell r="BT454"/>
          <cell r="BU454"/>
          <cell r="BV454"/>
          <cell r="BW454"/>
          <cell r="BX454"/>
          <cell r="BY454"/>
          <cell r="BZ454"/>
          <cell r="CA454"/>
          <cell r="CB454"/>
          <cell r="CC454"/>
          <cell r="CD454"/>
          <cell r="CE454"/>
          <cell r="CF454"/>
          <cell r="CG454"/>
          <cell r="CH454"/>
          <cell r="CN454"/>
          <cell r="CO454"/>
          <cell r="CP454"/>
          <cell r="CQ454"/>
          <cell r="CS454"/>
          <cell r="CT454"/>
          <cell r="CU454"/>
          <cell r="CV454"/>
          <cell r="CW454"/>
          <cell r="EE454"/>
          <cell r="EF454"/>
          <cell r="EH454"/>
          <cell r="EI454"/>
          <cell r="EJ454"/>
          <cell r="EK454"/>
          <cell r="EL454"/>
          <cell r="EM454"/>
        </row>
        <row r="455">
          <cell r="A455"/>
          <cell r="B455"/>
          <cell r="C455"/>
          <cell r="D455"/>
          <cell r="E455"/>
          <cell r="F455"/>
          <cell r="G455"/>
          <cell r="H455"/>
          <cell r="I455"/>
          <cell r="J455"/>
          <cell r="K455"/>
          <cell r="L455"/>
          <cell r="M455"/>
          <cell r="N455"/>
          <cell r="O455"/>
          <cell r="P455"/>
          <cell r="Q455"/>
          <cell r="R455"/>
          <cell r="S455"/>
          <cell r="T455"/>
          <cell r="U455"/>
          <cell r="V455"/>
          <cell r="W455"/>
          <cell r="X455"/>
          <cell r="Y455"/>
          <cell r="Z455"/>
          <cell r="AA455"/>
          <cell r="AB455"/>
          <cell r="AC455"/>
          <cell r="AD455"/>
          <cell r="AE455"/>
          <cell r="AF455"/>
          <cell r="AG455"/>
          <cell r="AH455"/>
          <cell r="AI455"/>
          <cell r="AJ455"/>
          <cell r="AK455"/>
          <cell r="AL455"/>
          <cell r="AM455"/>
          <cell r="AN455"/>
          <cell r="AO455"/>
          <cell r="AP455"/>
          <cell r="AQ455"/>
          <cell r="AR455"/>
          <cell r="AS455"/>
          <cell r="AT455"/>
          <cell r="AV455"/>
          <cell r="AW455"/>
          <cell r="AX455"/>
          <cell r="BA455"/>
          <cell r="BB455"/>
          <cell r="BC455"/>
          <cell r="BD455"/>
          <cell r="BE455"/>
          <cell r="BF455"/>
          <cell r="BG455"/>
          <cell r="BH455"/>
          <cell r="BI455"/>
          <cell r="BJ455"/>
          <cell r="BK455"/>
          <cell r="BL455"/>
          <cell r="BM455"/>
          <cell r="BN455"/>
          <cell r="BO455"/>
          <cell r="BP455"/>
          <cell r="BQ455"/>
          <cell r="BR455"/>
          <cell r="BS455"/>
          <cell r="BT455"/>
          <cell r="BU455"/>
          <cell r="BV455"/>
          <cell r="BW455"/>
          <cell r="BX455"/>
          <cell r="BY455"/>
          <cell r="BZ455"/>
          <cell r="CA455"/>
          <cell r="CB455"/>
          <cell r="CC455"/>
          <cell r="CD455"/>
          <cell r="CE455"/>
          <cell r="CF455"/>
          <cell r="CG455"/>
          <cell r="CH455"/>
          <cell r="CN455"/>
          <cell r="CO455"/>
          <cell r="CP455"/>
          <cell r="CQ455"/>
          <cell r="CS455"/>
          <cell r="CT455"/>
          <cell r="CU455"/>
          <cell r="CV455"/>
          <cell r="CW455"/>
          <cell r="EE455"/>
          <cell r="EF455"/>
          <cell r="EH455"/>
          <cell r="EI455"/>
          <cell r="EJ455"/>
          <cell r="EK455"/>
          <cell r="EL455"/>
          <cell r="EM455"/>
        </row>
        <row r="456">
          <cell r="A456"/>
          <cell r="B456"/>
          <cell r="C456"/>
          <cell r="D456"/>
          <cell r="E456"/>
          <cell r="F456"/>
          <cell r="G456"/>
          <cell r="H456"/>
          <cell r="I456"/>
          <cell r="J456"/>
          <cell r="K456"/>
          <cell r="L456"/>
          <cell r="M456"/>
          <cell r="N456"/>
          <cell r="O456"/>
          <cell r="P456"/>
          <cell r="Q456"/>
          <cell r="R456"/>
          <cell r="S456"/>
          <cell r="T456"/>
          <cell r="U456"/>
          <cell r="V456"/>
          <cell r="W456"/>
          <cell r="X456"/>
          <cell r="Y456"/>
          <cell r="Z456"/>
          <cell r="AA456"/>
          <cell r="AB456"/>
          <cell r="AC456"/>
          <cell r="AD456"/>
          <cell r="AE456"/>
          <cell r="AF456"/>
          <cell r="AG456"/>
          <cell r="AH456"/>
          <cell r="AI456"/>
          <cell r="AJ456"/>
          <cell r="AK456"/>
          <cell r="AL456"/>
          <cell r="AM456"/>
          <cell r="AN456"/>
          <cell r="AO456"/>
          <cell r="AP456"/>
          <cell r="AQ456"/>
          <cell r="AR456"/>
          <cell r="AS456"/>
          <cell r="AT456"/>
          <cell r="AV456"/>
          <cell r="AW456"/>
          <cell r="AX456"/>
          <cell r="BA456"/>
          <cell r="BB456"/>
          <cell r="BC456"/>
          <cell r="BD456"/>
          <cell r="BE456"/>
          <cell r="BF456"/>
          <cell r="BG456"/>
          <cell r="BH456"/>
          <cell r="BI456"/>
          <cell r="BJ456"/>
          <cell r="BK456"/>
          <cell r="BL456"/>
          <cell r="BM456"/>
          <cell r="BN456"/>
          <cell r="BO456"/>
          <cell r="BP456"/>
          <cell r="BQ456"/>
          <cell r="BR456"/>
          <cell r="BS456"/>
          <cell r="BT456"/>
          <cell r="BU456"/>
          <cell r="BV456"/>
          <cell r="BW456"/>
          <cell r="BX456"/>
          <cell r="BY456"/>
          <cell r="BZ456"/>
          <cell r="CA456"/>
          <cell r="CB456"/>
          <cell r="CC456"/>
          <cell r="CD456"/>
          <cell r="CE456"/>
          <cell r="CF456"/>
          <cell r="CG456"/>
          <cell r="CH456"/>
          <cell r="CN456"/>
          <cell r="CO456"/>
          <cell r="CP456"/>
          <cell r="CQ456"/>
          <cell r="CS456"/>
          <cell r="CT456"/>
          <cell r="CU456"/>
          <cell r="CV456"/>
          <cell r="CW456"/>
          <cell r="EE456"/>
          <cell r="EF456"/>
          <cell r="EH456"/>
          <cell r="EI456"/>
          <cell r="EJ456"/>
          <cell r="EK456"/>
          <cell r="EL456"/>
          <cell r="EM456"/>
        </row>
        <row r="457">
          <cell r="A457"/>
          <cell r="B457"/>
          <cell r="C457"/>
          <cell r="D457"/>
          <cell r="E457"/>
          <cell r="F457"/>
          <cell r="G457"/>
          <cell r="H457"/>
          <cell r="I457"/>
          <cell r="J457"/>
          <cell r="K457"/>
          <cell r="L457"/>
          <cell r="M457"/>
          <cell r="N457"/>
          <cell r="O457"/>
          <cell r="P457"/>
          <cell r="Q457"/>
          <cell r="R457"/>
          <cell r="S457"/>
          <cell r="T457"/>
          <cell r="U457"/>
          <cell r="V457"/>
          <cell r="W457"/>
          <cell r="X457"/>
          <cell r="Y457"/>
          <cell r="Z457"/>
          <cell r="AA457"/>
          <cell r="AB457"/>
          <cell r="AC457"/>
          <cell r="AD457"/>
          <cell r="AE457"/>
          <cell r="AF457"/>
          <cell r="AG457"/>
          <cell r="AH457"/>
          <cell r="AI457"/>
          <cell r="AJ457"/>
          <cell r="AK457"/>
          <cell r="AL457"/>
          <cell r="AM457"/>
          <cell r="AN457"/>
          <cell r="AO457"/>
          <cell r="AP457"/>
          <cell r="AQ457"/>
          <cell r="AR457"/>
          <cell r="AS457"/>
          <cell r="AT457"/>
          <cell r="AV457"/>
          <cell r="AW457"/>
          <cell r="AX457"/>
          <cell r="BA457"/>
          <cell r="BB457"/>
          <cell r="BC457"/>
          <cell r="BD457"/>
          <cell r="BE457"/>
          <cell r="BF457"/>
          <cell r="BG457"/>
          <cell r="BH457"/>
          <cell r="BI457"/>
          <cell r="BJ457"/>
          <cell r="BK457"/>
          <cell r="BL457"/>
          <cell r="BM457"/>
          <cell r="BN457"/>
          <cell r="BO457"/>
          <cell r="BP457"/>
          <cell r="BQ457"/>
          <cell r="BR457"/>
          <cell r="BS457"/>
          <cell r="BT457"/>
          <cell r="BU457"/>
          <cell r="BV457"/>
          <cell r="BW457"/>
          <cell r="BX457"/>
          <cell r="BY457"/>
          <cell r="BZ457"/>
          <cell r="CA457"/>
          <cell r="CB457"/>
          <cell r="CC457"/>
          <cell r="CD457"/>
          <cell r="CE457"/>
          <cell r="CF457"/>
          <cell r="CG457"/>
          <cell r="CH457"/>
          <cell r="CN457"/>
          <cell r="CO457"/>
          <cell r="CP457"/>
          <cell r="CQ457"/>
          <cell r="CS457"/>
          <cell r="CT457"/>
          <cell r="CU457"/>
          <cell r="CV457"/>
          <cell r="CW457"/>
          <cell r="EE457"/>
          <cell r="EF457"/>
          <cell r="EH457"/>
          <cell r="EI457"/>
          <cell r="EJ457"/>
          <cell r="EK457"/>
          <cell r="EL457"/>
          <cell r="EM457"/>
        </row>
        <row r="458">
          <cell r="A458"/>
          <cell r="B458"/>
          <cell r="C458"/>
          <cell r="D458"/>
          <cell r="E458"/>
          <cell r="F458"/>
          <cell r="G458"/>
          <cell r="H458"/>
          <cell r="I458"/>
          <cell r="J458"/>
          <cell r="K458"/>
          <cell r="L458"/>
          <cell r="M458"/>
          <cell r="N458"/>
          <cell r="O458"/>
          <cell r="P458"/>
          <cell r="Q458"/>
          <cell r="R458"/>
          <cell r="S458"/>
          <cell r="T458"/>
          <cell r="U458"/>
          <cell r="V458"/>
          <cell r="W458"/>
          <cell r="X458"/>
          <cell r="Y458"/>
          <cell r="Z458"/>
          <cell r="AA458"/>
          <cell r="AB458"/>
          <cell r="AC458"/>
          <cell r="AD458"/>
          <cell r="AE458"/>
          <cell r="AF458"/>
          <cell r="AG458"/>
          <cell r="AH458"/>
          <cell r="AI458"/>
          <cell r="AJ458"/>
          <cell r="AK458"/>
          <cell r="AL458"/>
          <cell r="AM458"/>
          <cell r="AN458"/>
          <cell r="AO458"/>
          <cell r="AP458"/>
          <cell r="AQ458"/>
          <cell r="AR458"/>
          <cell r="AS458"/>
          <cell r="AT458"/>
          <cell r="AV458"/>
          <cell r="AW458"/>
          <cell r="AX458"/>
          <cell r="BA458"/>
          <cell r="BB458"/>
          <cell r="BC458"/>
          <cell r="BD458"/>
          <cell r="BE458"/>
          <cell r="BF458"/>
          <cell r="BG458"/>
          <cell r="BH458"/>
          <cell r="BI458"/>
          <cell r="BJ458"/>
          <cell r="BK458"/>
          <cell r="BL458"/>
          <cell r="BM458"/>
          <cell r="BN458"/>
          <cell r="BO458"/>
          <cell r="BP458"/>
          <cell r="BQ458"/>
          <cell r="BR458"/>
          <cell r="BS458"/>
          <cell r="BT458"/>
          <cell r="BU458"/>
          <cell r="BV458"/>
          <cell r="BW458"/>
          <cell r="BX458"/>
          <cell r="BY458"/>
          <cell r="BZ458"/>
          <cell r="CA458"/>
          <cell r="CB458"/>
          <cell r="CC458"/>
          <cell r="CD458"/>
          <cell r="CE458"/>
          <cell r="CF458"/>
          <cell r="CG458"/>
          <cell r="CH458"/>
          <cell r="CN458"/>
          <cell r="CO458"/>
          <cell r="CP458"/>
          <cell r="CQ458"/>
          <cell r="CS458"/>
          <cell r="CT458"/>
          <cell r="CU458"/>
          <cell r="CV458"/>
          <cell r="CW458"/>
          <cell r="EE458"/>
          <cell r="EF458"/>
          <cell r="EH458"/>
          <cell r="EI458"/>
          <cell r="EJ458"/>
          <cell r="EK458"/>
          <cell r="EL458"/>
          <cell r="EM458"/>
        </row>
        <row r="459">
          <cell r="A459"/>
          <cell r="B459"/>
          <cell r="C459"/>
          <cell r="D459"/>
          <cell r="E459"/>
          <cell r="F459"/>
          <cell r="G459"/>
          <cell r="H459"/>
          <cell r="I459"/>
          <cell r="J459"/>
          <cell r="K459"/>
          <cell r="L459"/>
          <cell r="M459"/>
          <cell r="N459"/>
          <cell r="O459"/>
          <cell r="P459"/>
          <cell r="Q459"/>
          <cell r="R459"/>
          <cell r="S459"/>
          <cell r="T459"/>
          <cell r="U459"/>
          <cell r="V459"/>
          <cell r="W459"/>
          <cell r="X459"/>
          <cell r="Y459"/>
          <cell r="Z459"/>
          <cell r="AA459"/>
          <cell r="AB459"/>
          <cell r="AC459"/>
          <cell r="AD459"/>
          <cell r="AE459"/>
          <cell r="AF459"/>
          <cell r="AG459"/>
          <cell r="AH459"/>
          <cell r="AI459"/>
          <cell r="AJ459"/>
          <cell r="AK459"/>
          <cell r="AL459"/>
          <cell r="AM459"/>
          <cell r="AN459"/>
          <cell r="AO459"/>
          <cell r="AP459"/>
          <cell r="AQ459"/>
          <cell r="AR459"/>
          <cell r="AS459"/>
          <cell r="AT459"/>
          <cell r="AV459"/>
          <cell r="AW459"/>
          <cell r="AX459"/>
          <cell r="BA459"/>
          <cell r="BB459"/>
          <cell r="BC459"/>
          <cell r="BD459"/>
          <cell r="BE459"/>
          <cell r="BF459"/>
          <cell r="BG459"/>
          <cell r="BH459"/>
          <cell r="BI459"/>
          <cell r="BJ459"/>
          <cell r="BK459"/>
          <cell r="BL459"/>
          <cell r="BM459"/>
          <cell r="BN459"/>
          <cell r="BO459"/>
          <cell r="BP459"/>
          <cell r="BQ459"/>
          <cell r="BR459"/>
          <cell r="BS459"/>
          <cell r="BT459"/>
          <cell r="BU459"/>
          <cell r="BV459"/>
          <cell r="BW459"/>
          <cell r="BX459"/>
          <cell r="BY459"/>
          <cell r="BZ459"/>
          <cell r="CA459"/>
          <cell r="CB459"/>
          <cell r="CC459"/>
          <cell r="CD459"/>
          <cell r="CE459"/>
          <cell r="CF459"/>
          <cell r="CG459"/>
          <cell r="CH459"/>
          <cell r="CN459"/>
          <cell r="CO459"/>
          <cell r="CP459"/>
          <cell r="CQ459"/>
          <cell r="CS459"/>
          <cell r="CT459"/>
          <cell r="CU459"/>
          <cell r="CV459"/>
          <cell r="CW459"/>
          <cell r="EE459"/>
          <cell r="EF459"/>
          <cell r="EH459"/>
          <cell r="EI459"/>
          <cell r="EJ459"/>
          <cell r="EK459"/>
          <cell r="EL459"/>
          <cell r="EM459"/>
        </row>
        <row r="460">
          <cell r="A460"/>
          <cell r="B460"/>
          <cell r="C460"/>
          <cell r="D460"/>
          <cell r="E460"/>
          <cell r="F460"/>
          <cell r="G460"/>
          <cell r="H460"/>
          <cell r="I460"/>
          <cell r="J460"/>
          <cell r="K460"/>
          <cell r="L460"/>
          <cell r="M460"/>
          <cell r="N460"/>
          <cell r="O460"/>
          <cell r="P460"/>
          <cell r="Q460"/>
          <cell r="R460"/>
          <cell r="S460"/>
          <cell r="T460"/>
          <cell r="U460"/>
          <cell r="V460"/>
          <cell r="W460"/>
          <cell r="X460"/>
          <cell r="Y460"/>
          <cell r="Z460"/>
          <cell r="AA460"/>
          <cell r="AB460"/>
          <cell r="AC460"/>
          <cell r="AD460"/>
          <cell r="AE460"/>
          <cell r="AF460"/>
          <cell r="AG460"/>
          <cell r="AH460"/>
          <cell r="AI460"/>
          <cell r="AJ460"/>
          <cell r="AK460"/>
          <cell r="AL460"/>
          <cell r="AM460"/>
          <cell r="AN460"/>
          <cell r="AO460"/>
          <cell r="AP460"/>
          <cell r="AQ460"/>
          <cell r="AR460"/>
          <cell r="AS460"/>
          <cell r="AT460"/>
          <cell r="AV460"/>
          <cell r="AW460"/>
          <cell r="AX460"/>
          <cell r="BA460"/>
          <cell r="BB460"/>
          <cell r="BC460"/>
          <cell r="BD460"/>
          <cell r="BE460"/>
          <cell r="BF460"/>
          <cell r="BG460"/>
          <cell r="BH460"/>
          <cell r="BI460"/>
          <cell r="BJ460"/>
          <cell r="BK460"/>
          <cell r="BL460"/>
          <cell r="BM460"/>
          <cell r="BN460"/>
          <cell r="BO460"/>
          <cell r="BP460"/>
          <cell r="BQ460"/>
          <cell r="BR460"/>
          <cell r="BS460"/>
          <cell r="BT460"/>
          <cell r="BU460"/>
          <cell r="BV460"/>
          <cell r="BW460"/>
          <cell r="BX460"/>
          <cell r="BY460"/>
          <cell r="BZ460"/>
          <cell r="CA460"/>
          <cell r="CB460"/>
          <cell r="CC460"/>
          <cell r="CD460"/>
          <cell r="CE460"/>
          <cell r="CF460"/>
          <cell r="CG460"/>
          <cell r="CH460"/>
          <cell r="CN460"/>
          <cell r="CO460"/>
          <cell r="CP460"/>
          <cell r="CQ460"/>
          <cell r="CS460"/>
          <cell r="CT460"/>
          <cell r="CU460"/>
          <cell r="CV460"/>
          <cell r="CW460"/>
          <cell r="EE460"/>
          <cell r="EF460"/>
          <cell r="EH460"/>
          <cell r="EI460"/>
          <cell r="EJ460"/>
          <cell r="EK460"/>
          <cell r="EL460"/>
          <cell r="EM460"/>
        </row>
        <row r="461">
          <cell r="A461"/>
          <cell r="B461"/>
          <cell r="C461"/>
          <cell r="D461"/>
          <cell r="E461"/>
          <cell r="F461"/>
          <cell r="G461"/>
          <cell r="H461"/>
          <cell r="I461"/>
          <cell r="J461"/>
          <cell r="K461"/>
          <cell r="L461"/>
          <cell r="M461"/>
          <cell r="N461"/>
          <cell r="O461"/>
          <cell r="P461"/>
          <cell r="Q461"/>
          <cell r="R461"/>
          <cell r="S461"/>
          <cell r="T461"/>
          <cell r="U461"/>
          <cell r="V461"/>
          <cell r="W461"/>
          <cell r="X461"/>
          <cell r="Y461"/>
          <cell r="Z461"/>
          <cell r="AA461"/>
          <cell r="AB461"/>
          <cell r="AC461"/>
          <cell r="AD461"/>
          <cell r="AE461"/>
          <cell r="AF461"/>
          <cell r="AG461"/>
          <cell r="AH461"/>
          <cell r="AI461"/>
          <cell r="AJ461"/>
          <cell r="AK461"/>
          <cell r="AL461"/>
          <cell r="AM461"/>
          <cell r="AN461"/>
          <cell r="AO461"/>
          <cell r="AP461"/>
          <cell r="AQ461"/>
          <cell r="AR461"/>
          <cell r="AS461"/>
          <cell r="AT461"/>
          <cell r="AV461"/>
          <cell r="AW461"/>
          <cell r="AX461"/>
          <cell r="BA461"/>
          <cell r="BB461"/>
          <cell r="BC461"/>
          <cell r="BD461"/>
          <cell r="BE461"/>
          <cell r="BF461"/>
          <cell r="BG461"/>
          <cell r="BH461"/>
          <cell r="BI461"/>
          <cell r="BJ461"/>
          <cell r="BK461"/>
          <cell r="BL461"/>
          <cell r="BM461"/>
          <cell r="BN461"/>
          <cell r="BO461"/>
          <cell r="BP461"/>
          <cell r="BQ461"/>
          <cell r="BR461"/>
          <cell r="BS461"/>
          <cell r="BT461"/>
          <cell r="BU461"/>
          <cell r="BV461"/>
          <cell r="BW461"/>
          <cell r="BX461"/>
          <cell r="BY461"/>
          <cell r="BZ461"/>
          <cell r="CA461"/>
          <cell r="CB461"/>
          <cell r="CC461"/>
          <cell r="CD461"/>
          <cell r="CE461"/>
          <cell r="CF461"/>
          <cell r="CG461"/>
          <cell r="CH461"/>
          <cell r="CN461"/>
          <cell r="CO461"/>
          <cell r="CP461"/>
          <cell r="CQ461"/>
          <cell r="CS461"/>
          <cell r="CT461"/>
          <cell r="CU461"/>
          <cell r="CV461"/>
          <cell r="CW461"/>
          <cell r="EE461"/>
          <cell r="EF461"/>
          <cell r="EH461"/>
          <cell r="EI461"/>
          <cell r="EJ461"/>
          <cell r="EK461"/>
          <cell r="EL461"/>
          <cell r="EM461"/>
        </row>
        <row r="462">
          <cell r="A462"/>
          <cell r="B462"/>
          <cell r="C462"/>
          <cell r="D462"/>
          <cell r="E462"/>
          <cell r="F462"/>
          <cell r="G462"/>
          <cell r="H462"/>
          <cell r="I462"/>
          <cell r="J462"/>
          <cell r="K462"/>
          <cell r="L462"/>
          <cell r="M462"/>
          <cell r="N462"/>
          <cell r="O462"/>
          <cell r="P462"/>
          <cell r="Q462"/>
          <cell r="R462"/>
          <cell r="S462"/>
          <cell r="T462"/>
          <cell r="U462"/>
          <cell r="V462"/>
          <cell r="W462"/>
          <cell r="X462"/>
          <cell r="Y462"/>
          <cell r="Z462"/>
          <cell r="AA462"/>
          <cell r="AB462"/>
          <cell r="AC462"/>
          <cell r="AD462"/>
          <cell r="AE462"/>
          <cell r="AF462"/>
          <cell r="AG462"/>
          <cell r="AH462"/>
          <cell r="AI462"/>
          <cell r="AJ462"/>
          <cell r="AK462"/>
          <cell r="AL462"/>
          <cell r="AM462"/>
          <cell r="AN462"/>
          <cell r="AO462"/>
          <cell r="AP462"/>
          <cell r="AQ462"/>
          <cell r="AR462"/>
          <cell r="AS462"/>
          <cell r="AT462"/>
          <cell r="AV462"/>
          <cell r="AW462"/>
          <cell r="AX462"/>
          <cell r="BA462"/>
          <cell r="BB462"/>
          <cell r="BC462"/>
          <cell r="BD462"/>
          <cell r="BE462"/>
          <cell r="BF462"/>
          <cell r="BG462"/>
          <cell r="BH462"/>
          <cell r="BI462"/>
          <cell r="BJ462"/>
          <cell r="BK462"/>
          <cell r="BL462"/>
          <cell r="BM462"/>
          <cell r="BN462"/>
          <cell r="BO462"/>
          <cell r="BP462"/>
          <cell r="BQ462"/>
          <cell r="BR462"/>
          <cell r="BS462"/>
          <cell r="BT462"/>
          <cell r="BU462"/>
          <cell r="BV462"/>
          <cell r="BW462"/>
          <cell r="BX462"/>
          <cell r="BY462"/>
          <cell r="BZ462"/>
          <cell r="CA462"/>
          <cell r="CB462"/>
          <cell r="CC462"/>
          <cell r="CD462"/>
          <cell r="CE462"/>
          <cell r="CF462"/>
          <cell r="CG462"/>
          <cell r="CH462"/>
          <cell r="CN462"/>
          <cell r="CO462"/>
          <cell r="CP462"/>
          <cell r="CQ462"/>
          <cell r="CS462"/>
          <cell r="CT462"/>
          <cell r="CU462"/>
          <cell r="CV462"/>
          <cell r="CW462"/>
          <cell r="EE462"/>
          <cell r="EF462"/>
          <cell r="EH462"/>
          <cell r="EI462"/>
          <cell r="EJ462"/>
          <cell r="EK462"/>
          <cell r="EL462"/>
          <cell r="EM462"/>
        </row>
        <row r="463">
          <cell r="A463"/>
          <cell r="B463"/>
          <cell r="C463"/>
          <cell r="D463"/>
          <cell r="E463"/>
          <cell r="F463"/>
          <cell r="G463"/>
          <cell r="H463"/>
          <cell r="I463"/>
          <cell r="J463"/>
          <cell r="K463"/>
          <cell r="L463"/>
          <cell r="M463"/>
          <cell r="N463"/>
          <cell r="O463"/>
          <cell r="P463"/>
          <cell r="Q463"/>
          <cell r="R463"/>
          <cell r="S463"/>
          <cell r="T463"/>
          <cell r="U463"/>
          <cell r="V463"/>
          <cell r="W463"/>
          <cell r="X463"/>
          <cell r="Y463"/>
          <cell r="Z463"/>
          <cell r="AA463"/>
          <cell r="AB463"/>
          <cell r="AC463"/>
          <cell r="AD463"/>
          <cell r="AE463"/>
          <cell r="AF463"/>
          <cell r="AG463"/>
          <cell r="AH463"/>
          <cell r="AI463"/>
          <cell r="AJ463"/>
          <cell r="AK463"/>
          <cell r="AL463"/>
          <cell r="AM463"/>
          <cell r="AN463"/>
          <cell r="AO463"/>
          <cell r="AP463"/>
          <cell r="AQ463"/>
          <cell r="AR463"/>
          <cell r="AS463"/>
          <cell r="AT463"/>
          <cell r="AV463"/>
          <cell r="AW463"/>
          <cell r="AX463"/>
          <cell r="BA463"/>
          <cell r="BB463"/>
          <cell r="BC463"/>
          <cell r="BD463"/>
          <cell r="BE463"/>
          <cell r="BF463"/>
          <cell r="BG463"/>
          <cell r="BH463"/>
          <cell r="BI463"/>
          <cell r="BJ463"/>
          <cell r="BK463"/>
          <cell r="BL463"/>
          <cell r="BM463"/>
          <cell r="BN463"/>
          <cell r="BO463"/>
          <cell r="BP463"/>
          <cell r="BQ463"/>
          <cell r="BR463"/>
          <cell r="BS463"/>
          <cell r="BT463"/>
          <cell r="BU463"/>
          <cell r="BV463"/>
          <cell r="BW463"/>
          <cell r="BX463"/>
          <cell r="BY463"/>
          <cell r="BZ463"/>
          <cell r="CA463"/>
          <cell r="CB463"/>
          <cell r="CC463"/>
          <cell r="CD463"/>
          <cell r="CE463"/>
          <cell r="CF463"/>
          <cell r="CG463"/>
          <cell r="CH463"/>
          <cell r="CN463"/>
          <cell r="CO463"/>
          <cell r="CP463"/>
          <cell r="CQ463"/>
          <cell r="CS463"/>
          <cell r="CT463"/>
          <cell r="CU463"/>
          <cell r="CV463"/>
          <cell r="CW463"/>
          <cell r="EE463"/>
          <cell r="EF463"/>
          <cell r="EH463"/>
          <cell r="EI463"/>
          <cell r="EJ463"/>
          <cell r="EK463"/>
          <cell r="EL463"/>
          <cell r="EM463"/>
        </row>
        <row r="464">
          <cell r="A464"/>
          <cell r="B464"/>
          <cell r="C464"/>
          <cell r="D464"/>
          <cell r="E464"/>
          <cell r="F464"/>
          <cell r="G464"/>
          <cell r="H464"/>
          <cell r="I464"/>
          <cell r="J464"/>
          <cell r="K464"/>
          <cell r="L464"/>
          <cell r="M464"/>
          <cell r="N464"/>
          <cell r="O464"/>
          <cell r="P464"/>
          <cell r="Q464"/>
          <cell r="R464"/>
          <cell r="S464"/>
          <cell r="T464"/>
          <cell r="U464"/>
          <cell r="V464"/>
          <cell r="W464"/>
          <cell r="X464"/>
          <cell r="Y464"/>
          <cell r="Z464"/>
          <cell r="AA464"/>
          <cell r="AB464"/>
          <cell r="AC464"/>
          <cell r="AD464"/>
          <cell r="AE464"/>
          <cell r="AF464"/>
          <cell r="AG464"/>
          <cell r="AH464"/>
          <cell r="AI464"/>
          <cell r="AJ464"/>
          <cell r="AK464"/>
          <cell r="AL464"/>
          <cell r="AM464"/>
          <cell r="AN464"/>
          <cell r="AO464"/>
          <cell r="AP464"/>
          <cell r="AQ464"/>
          <cell r="AR464"/>
          <cell r="AS464"/>
          <cell r="AT464"/>
          <cell r="AV464"/>
          <cell r="AW464"/>
          <cell r="AX464"/>
          <cell r="BA464"/>
          <cell r="BB464"/>
          <cell r="BC464"/>
          <cell r="BD464"/>
          <cell r="BE464"/>
          <cell r="BF464"/>
          <cell r="BG464"/>
          <cell r="BH464"/>
          <cell r="BI464"/>
          <cell r="BJ464"/>
          <cell r="BK464"/>
          <cell r="BL464"/>
          <cell r="BM464"/>
          <cell r="BN464"/>
          <cell r="BO464"/>
          <cell r="BP464"/>
          <cell r="BQ464"/>
          <cell r="BR464"/>
          <cell r="BS464"/>
          <cell r="BT464"/>
          <cell r="BU464"/>
          <cell r="BV464"/>
          <cell r="BW464"/>
          <cell r="BX464"/>
          <cell r="BY464"/>
          <cell r="BZ464"/>
          <cell r="CA464"/>
          <cell r="CB464"/>
          <cell r="CC464"/>
          <cell r="CD464"/>
          <cell r="CE464"/>
          <cell r="CF464"/>
          <cell r="CG464"/>
          <cell r="CH464"/>
          <cell r="CN464"/>
          <cell r="CO464"/>
          <cell r="CP464"/>
          <cell r="CQ464"/>
          <cell r="CS464"/>
          <cell r="CT464"/>
          <cell r="CU464"/>
          <cell r="CV464"/>
          <cell r="CW464"/>
          <cell r="EE464"/>
          <cell r="EF464"/>
          <cell r="EH464"/>
          <cell r="EI464"/>
          <cell r="EJ464"/>
          <cell r="EK464"/>
          <cell r="EL464"/>
          <cell r="EM464"/>
        </row>
        <row r="465">
          <cell r="A465"/>
          <cell r="B465"/>
          <cell r="C465"/>
          <cell r="D465"/>
          <cell r="E465"/>
          <cell r="F465"/>
          <cell r="G465"/>
          <cell r="H465"/>
          <cell r="I465"/>
          <cell r="J465"/>
          <cell r="K465"/>
          <cell r="L465"/>
          <cell r="M465"/>
          <cell r="N465"/>
          <cell r="O465"/>
          <cell r="P465"/>
          <cell r="Q465"/>
          <cell r="R465"/>
          <cell r="S465"/>
          <cell r="T465"/>
          <cell r="U465"/>
          <cell r="V465"/>
          <cell r="W465"/>
          <cell r="X465"/>
          <cell r="Y465"/>
          <cell r="Z465"/>
          <cell r="AA465"/>
          <cell r="AB465"/>
          <cell r="AC465"/>
          <cell r="AD465"/>
          <cell r="AE465"/>
          <cell r="AF465"/>
          <cell r="AG465"/>
          <cell r="AH465"/>
          <cell r="AI465"/>
          <cell r="AJ465"/>
          <cell r="AK465"/>
          <cell r="AL465"/>
          <cell r="AM465"/>
          <cell r="AN465"/>
          <cell r="AO465"/>
          <cell r="AP465"/>
          <cell r="AQ465"/>
          <cell r="AR465"/>
          <cell r="AS465"/>
          <cell r="AT465"/>
          <cell r="AV465"/>
          <cell r="AW465"/>
          <cell r="AX465"/>
          <cell r="BA465"/>
          <cell r="BB465"/>
          <cell r="BC465"/>
          <cell r="BD465"/>
          <cell r="BE465"/>
          <cell r="BF465"/>
          <cell r="BG465"/>
          <cell r="BH465"/>
          <cell r="BI465"/>
          <cell r="BJ465"/>
          <cell r="BK465"/>
          <cell r="BL465"/>
          <cell r="BM465"/>
          <cell r="BN465"/>
          <cell r="BO465"/>
          <cell r="BP465"/>
          <cell r="BQ465"/>
          <cell r="BR465"/>
          <cell r="BS465"/>
          <cell r="BT465"/>
          <cell r="BU465"/>
          <cell r="BV465"/>
          <cell r="BW465"/>
          <cell r="BX465"/>
          <cell r="BY465"/>
          <cell r="BZ465"/>
          <cell r="CA465"/>
          <cell r="CB465"/>
          <cell r="CC465"/>
          <cell r="CD465"/>
          <cell r="CE465"/>
          <cell r="CF465"/>
          <cell r="CG465"/>
          <cell r="CH465"/>
          <cell r="CN465"/>
          <cell r="CO465"/>
          <cell r="CP465"/>
          <cell r="CQ465"/>
          <cell r="CS465"/>
          <cell r="CT465"/>
          <cell r="CU465"/>
          <cell r="CV465"/>
          <cell r="CW465"/>
          <cell r="EE465"/>
          <cell r="EF465"/>
          <cell r="EH465"/>
          <cell r="EI465"/>
          <cell r="EJ465"/>
          <cell r="EK465"/>
          <cell r="EL465"/>
          <cell r="EM465"/>
        </row>
        <row r="466">
          <cell r="A466"/>
          <cell r="B466"/>
          <cell r="C466"/>
          <cell r="D466"/>
          <cell r="E466"/>
          <cell r="F466"/>
          <cell r="G466"/>
          <cell r="H466"/>
          <cell r="I466"/>
          <cell r="J466"/>
          <cell r="K466"/>
          <cell r="L466"/>
          <cell r="M466"/>
          <cell r="N466"/>
          <cell r="O466"/>
          <cell r="P466"/>
          <cell r="Q466"/>
          <cell r="R466"/>
          <cell r="S466"/>
          <cell r="T466"/>
          <cell r="U466"/>
          <cell r="V466"/>
          <cell r="W466"/>
          <cell r="X466"/>
          <cell r="Y466"/>
          <cell r="Z466"/>
          <cell r="AA466"/>
          <cell r="AB466"/>
          <cell r="AC466"/>
          <cell r="AD466"/>
          <cell r="AE466"/>
          <cell r="AF466"/>
          <cell r="AG466"/>
          <cell r="AH466"/>
          <cell r="AI466"/>
          <cell r="AJ466"/>
          <cell r="AK466"/>
          <cell r="AL466"/>
          <cell r="AM466"/>
          <cell r="AN466"/>
          <cell r="AO466"/>
          <cell r="AP466"/>
          <cell r="AQ466"/>
          <cell r="AR466"/>
          <cell r="AS466"/>
          <cell r="AT466"/>
          <cell r="AV466"/>
          <cell r="AW466"/>
          <cell r="AX466"/>
          <cell r="BA466"/>
          <cell r="BB466"/>
          <cell r="BC466"/>
          <cell r="BD466"/>
          <cell r="BE466"/>
          <cell r="BF466"/>
          <cell r="BG466"/>
          <cell r="BH466"/>
          <cell r="BI466"/>
          <cell r="BJ466"/>
          <cell r="BK466"/>
          <cell r="BL466"/>
          <cell r="BM466"/>
          <cell r="BN466"/>
          <cell r="BO466"/>
          <cell r="BP466"/>
          <cell r="BQ466"/>
          <cell r="BR466"/>
          <cell r="BS466"/>
          <cell r="BT466"/>
          <cell r="BU466"/>
          <cell r="BV466"/>
          <cell r="BW466"/>
          <cell r="BX466"/>
          <cell r="BY466"/>
          <cell r="BZ466"/>
          <cell r="CA466"/>
          <cell r="CB466"/>
          <cell r="CC466"/>
          <cell r="CD466"/>
          <cell r="CE466"/>
          <cell r="CF466"/>
          <cell r="CG466"/>
          <cell r="CH466"/>
          <cell r="CN466"/>
          <cell r="CO466"/>
          <cell r="CP466"/>
          <cell r="CQ466"/>
          <cell r="CS466"/>
          <cell r="CT466"/>
          <cell r="CU466"/>
          <cell r="CV466"/>
          <cell r="CW466"/>
          <cell r="EE466"/>
          <cell r="EF466"/>
          <cell r="EH466"/>
          <cell r="EI466"/>
          <cell r="EJ466"/>
          <cell r="EK466"/>
          <cell r="EL466"/>
          <cell r="EM466"/>
        </row>
        <row r="467">
          <cell r="A467"/>
          <cell r="B467"/>
          <cell r="C467"/>
          <cell r="D467"/>
          <cell r="E467"/>
          <cell r="F467"/>
          <cell r="G467"/>
          <cell r="H467"/>
          <cell r="I467"/>
          <cell r="J467"/>
          <cell r="K467"/>
          <cell r="L467"/>
          <cell r="M467"/>
          <cell r="N467"/>
          <cell r="O467"/>
          <cell r="P467"/>
          <cell r="Q467"/>
          <cell r="R467"/>
          <cell r="S467"/>
          <cell r="T467"/>
          <cell r="U467"/>
          <cell r="V467"/>
          <cell r="W467"/>
          <cell r="X467"/>
          <cell r="Y467"/>
          <cell r="Z467"/>
          <cell r="AA467"/>
          <cell r="AB467"/>
          <cell r="AC467"/>
          <cell r="AD467"/>
          <cell r="AE467"/>
          <cell r="AF467"/>
          <cell r="AG467"/>
          <cell r="AH467"/>
          <cell r="AI467"/>
          <cell r="AJ467"/>
          <cell r="AK467"/>
          <cell r="AL467"/>
          <cell r="AM467"/>
          <cell r="AN467"/>
          <cell r="AO467"/>
          <cell r="AP467"/>
          <cell r="AQ467"/>
          <cell r="AR467"/>
          <cell r="AS467"/>
          <cell r="AT467"/>
          <cell r="AV467"/>
          <cell r="AW467"/>
          <cell r="AX467"/>
          <cell r="BA467"/>
          <cell r="BB467"/>
          <cell r="BC467"/>
          <cell r="BD467"/>
          <cell r="BE467"/>
          <cell r="BF467"/>
          <cell r="BG467"/>
          <cell r="BH467"/>
          <cell r="BI467"/>
          <cell r="BJ467"/>
          <cell r="BK467"/>
          <cell r="BL467"/>
          <cell r="BM467"/>
          <cell r="BN467"/>
          <cell r="BO467"/>
          <cell r="BP467"/>
          <cell r="BQ467"/>
          <cell r="BR467"/>
          <cell r="BS467"/>
          <cell r="BT467"/>
          <cell r="BU467"/>
          <cell r="BV467"/>
          <cell r="BW467"/>
          <cell r="BX467"/>
          <cell r="BY467"/>
          <cell r="BZ467"/>
          <cell r="CA467"/>
          <cell r="CB467"/>
          <cell r="CC467"/>
          <cell r="CD467"/>
          <cell r="CE467"/>
          <cell r="CF467"/>
          <cell r="CG467"/>
          <cell r="CH467"/>
          <cell r="CN467"/>
          <cell r="CO467"/>
          <cell r="CP467"/>
          <cell r="CQ467"/>
          <cell r="CS467"/>
          <cell r="CT467"/>
          <cell r="CU467"/>
          <cell r="CV467"/>
          <cell r="CW467"/>
          <cell r="EE467"/>
          <cell r="EF467"/>
          <cell r="EH467"/>
          <cell r="EI467"/>
          <cell r="EJ467"/>
          <cell r="EK467"/>
          <cell r="EL467"/>
          <cell r="EM467"/>
        </row>
        <row r="468">
          <cell r="A468"/>
          <cell r="B468"/>
          <cell r="C468"/>
          <cell r="D468"/>
          <cell r="E468"/>
          <cell r="F468"/>
          <cell r="G468"/>
          <cell r="H468"/>
          <cell r="I468"/>
          <cell r="J468"/>
          <cell r="K468"/>
          <cell r="L468"/>
          <cell r="M468"/>
          <cell r="N468"/>
          <cell r="O468"/>
          <cell r="P468"/>
          <cell r="Q468"/>
          <cell r="R468"/>
          <cell r="S468"/>
          <cell r="T468"/>
          <cell r="U468"/>
          <cell r="V468"/>
          <cell r="W468"/>
          <cell r="X468"/>
          <cell r="Y468"/>
          <cell r="Z468"/>
          <cell r="AA468"/>
          <cell r="AB468"/>
          <cell r="AC468"/>
          <cell r="AD468"/>
          <cell r="AE468"/>
          <cell r="AF468"/>
          <cell r="AG468"/>
          <cell r="AH468"/>
          <cell r="AI468"/>
          <cell r="AJ468"/>
          <cell r="AK468"/>
          <cell r="AL468"/>
          <cell r="AM468"/>
          <cell r="AN468"/>
          <cell r="AO468"/>
          <cell r="AP468"/>
          <cell r="AQ468"/>
          <cell r="AR468"/>
          <cell r="AS468"/>
          <cell r="AT468"/>
          <cell r="AV468"/>
          <cell r="AW468"/>
          <cell r="AX468"/>
          <cell r="BA468"/>
          <cell r="BB468"/>
          <cell r="BC468"/>
          <cell r="BD468"/>
          <cell r="BE468"/>
          <cell r="BF468"/>
          <cell r="BG468"/>
          <cell r="BH468"/>
          <cell r="BI468"/>
          <cell r="BJ468"/>
          <cell r="BK468"/>
          <cell r="BL468"/>
          <cell r="BM468"/>
          <cell r="BN468"/>
          <cell r="BO468"/>
          <cell r="BP468"/>
          <cell r="BQ468"/>
          <cell r="BR468"/>
          <cell r="BS468"/>
          <cell r="BT468"/>
          <cell r="BU468"/>
          <cell r="BV468"/>
          <cell r="BW468"/>
          <cell r="BX468"/>
          <cell r="BY468"/>
          <cell r="BZ468"/>
          <cell r="CA468"/>
          <cell r="CB468"/>
          <cell r="CC468"/>
          <cell r="CD468"/>
          <cell r="CE468"/>
          <cell r="CF468"/>
          <cell r="CG468"/>
          <cell r="CH468"/>
          <cell r="CN468"/>
          <cell r="CO468"/>
          <cell r="CP468"/>
          <cell r="CQ468"/>
          <cell r="CS468"/>
          <cell r="CT468"/>
          <cell r="CU468"/>
          <cell r="CV468"/>
          <cell r="CW468"/>
          <cell r="EE468"/>
          <cell r="EF468"/>
          <cell r="EH468"/>
          <cell r="EI468"/>
          <cell r="EJ468"/>
          <cell r="EK468"/>
          <cell r="EL468"/>
          <cell r="EM468"/>
        </row>
        <row r="469">
          <cell r="A469"/>
          <cell r="B469"/>
          <cell r="C469"/>
          <cell r="D469"/>
          <cell r="E469"/>
          <cell r="F469"/>
          <cell r="G469"/>
          <cell r="H469"/>
          <cell r="I469"/>
          <cell r="J469"/>
          <cell r="K469"/>
          <cell r="L469"/>
          <cell r="M469"/>
          <cell r="N469"/>
          <cell r="O469"/>
          <cell r="P469"/>
          <cell r="Q469"/>
          <cell r="R469"/>
          <cell r="S469"/>
          <cell r="T469"/>
          <cell r="U469"/>
          <cell r="V469"/>
          <cell r="W469"/>
          <cell r="X469"/>
          <cell r="Y469"/>
          <cell r="Z469"/>
          <cell r="AA469"/>
          <cell r="AB469"/>
          <cell r="AC469"/>
          <cell r="AD469"/>
          <cell r="AE469"/>
          <cell r="AF469"/>
          <cell r="AG469"/>
          <cell r="AH469"/>
          <cell r="AI469"/>
          <cell r="AJ469"/>
          <cell r="AK469"/>
          <cell r="AL469"/>
          <cell r="AM469"/>
          <cell r="AN469"/>
          <cell r="AO469"/>
          <cell r="AP469"/>
          <cell r="AQ469"/>
          <cell r="AR469"/>
          <cell r="AS469"/>
          <cell r="AT469"/>
          <cell r="AV469"/>
          <cell r="AW469"/>
          <cell r="AX469"/>
          <cell r="BA469"/>
          <cell r="BB469"/>
          <cell r="BC469"/>
          <cell r="BD469"/>
          <cell r="BE469"/>
          <cell r="BF469"/>
          <cell r="BG469"/>
          <cell r="BH469"/>
          <cell r="BI469"/>
          <cell r="BJ469"/>
          <cell r="BK469"/>
          <cell r="BL469"/>
          <cell r="BM469"/>
          <cell r="BN469"/>
          <cell r="BO469"/>
          <cell r="BP469"/>
          <cell r="BQ469"/>
          <cell r="BR469"/>
          <cell r="BS469"/>
          <cell r="BT469"/>
          <cell r="BU469"/>
          <cell r="BV469"/>
          <cell r="BW469"/>
          <cell r="BX469"/>
          <cell r="BY469"/>
          <cell r="BZ469"/>
          <cell r="CA469"/>
          <cell r="CB469"/>
          <cell r="CC469"/>
          <cell r="CD469"/>
          <cell r="CE469"/>
          <cell r="CF469"/>
          <cell r="CG469"/>
          <cell r="CH469"/>
          <cell r="CN469"/>
          <cell r="CO469"/>
          <cell r="CP469"/>
          <cell r="CQ469"/>
          <cell r="CS469"/>
          <cell r="CT469"/>
          <cell r="CU469"/>
          <cell r="CV469"/>
          <cell r="CW469"/>
          <cell r="EE469"/>
          <cell r="EF469"/>
          <cell r="EH469"/>
          <cell r="EI469"/>
          <cell r="EJ469"/>
          <cell r="EK469"/>
          <cell r="EL469"/>
          <cell r="EM469"/>
        </row>
        <row r="470">
          <cell r="A470"/>
          <cell r="B470"/>
          <cell r="C470"/>
          <cell r="D470"/>
          <cell r="E470"/>
          <cell r="F470"/>
          <cell r="G470"/>
          <cell r="H470"/>
          <cell r="I470"/>
          <cell r="J470"/>
          <cell r="K470"/>
          <cell r="L470"/>
          <cell r="M470"/>
          <cell r="N470"/>
          <cell r="O470"/>
          <cell r="P470"/>
          <cell r="Q470"/>
          <cell r="R470"/>
          <cell r="S470"/>
          <cell r="T470"/>
          <cell r="U470"/>
          <cell r="V470"/>
          <cell r="W470"/>
          <cell r="X470"/>
          <cell r="Y470"/>
          <cell r="Z470"/>
          <cell r="AA470"/>
          <cell r="AB470"/>
          <cell r="AC470"/>
          <cell r="AD470"/>
          <cell r="AE470"/>
          <cell r="AF470"/>
          <cell r="AG470"/>
          <cell r="AH470"/>
          <cell r="AI470"/>
          <cell r="AJ470"/>
          <cell r="AK470"/>
          <cell r="AL470"/>
          <cell r="AM470"/>
          <cell r="AN470"/>
          <cell r="AO470"/>
          <cell r="AP470"/>
          <cell r="AQ470"/>
          <cell r="AR470"/>
          <cell r="AS470"/>
          <cell r="AT470"/>
          <cell r="AV470"/>
          <cell r="AW470"/>
          <cell r="AX470"/>
          <cell r="BA470"/>
          <cell r="BB470"/>
          <cell r="BC470"/>
          <cell r="BD470"/>
          <cell r="BE470"/>
          <cell r="BF470"/>
          <cell r="BG470"/>
          <cell r="BH470"/>
          <cell r="BI470"/>
          <cell r="BJ470"/>
          <cell r="BK470"/>
          <cell r="BL470"/>
          <cell r="BM470"/>
          <cell r="BN470"/>
          <cell r="BO470"/>
          <cell r="BP470"/>
          <cell r="BQ470"/>
          <cell r="BR470"/>
          <cell r="BS470"/>
          <cell r="BT470"/>
          <cell r="BU470"/>
          <cell r="BV470"/>
          <cell r="BW470"/>
          <cell r="BX470"/>
          <cell r="BY470"/>
          <cell r="BZ470"/>
          <cell r="CA470"/>
          <cell r="CB470"/>
          <cell r="CC470"/>
          <cell r="CD470"/>
          <cell r="CE470"/>
          <cell r="CF470"/>
          <cell r="CG470"/>
          <cell r="CH470"/>
          <cell r="CN470"/>
          <cell r="CO470"/>
          <cell r="CP470"/>
          <cell r="CQ470"/>
          <cell r="CS470"/>
          <cell r="CT470"/>
          <cell r="CU470"/>
          <cell r="CV470"/>
          <cell r="CW470"/>
          <cell r="EE470"/>
          <cell r="EF470"/>
          <cell r="EH470"/>
          <cell r="EI470"/>
          <cell r="EJ470"/>
          <cell r="EK470"/>
          <cell r="EL470"/>
          <cell r="EM470"/>
        </row>
        <row r="471">
          <cell r="A471"/>
          <cell r="B471"/>
          <cell r="C471"/>
          <cell r="D471"/>
          <cell r="E471"/>
          <cell r="F471"/>
          <cell r="G471"/>
          <cell r="H471"/>
          <cell r="I471"/>
          <cell r="J471"/>
          <cell r="K471"/>
          <cell r="L471"/>
          <cell r="M471"/>
          <cell r="N471"/>
          <cell r="O471"/>
          <cell r="P471"/>
          <cell r="Q471"/>
          <cell r="R471"/>
          <cell r="S471"/>
          <cell r="T471"/>
          <cell r="U471"/>
          <cell r="V471"/>
          <cell r="W471"/>
          <cell r="X471"/>
          <cell r="Y471"/>
          <cell r="Z471"/>
          <cell r="AA471"/>
          <cell r="AB471"/>
          <cell r="AC471"/>
          <cell r="AD471"/>
          <cell r="AE471"/>
          <cell r="AF471"/>
          <cell r="AG471"/>
          <cell r="AH471"/>
          <cell r="AI471"/>
          <cell r="AJ471"/>
          <cell r="AK471"/>
          <cell r="AL471"/>
          <cell r="AM471"/>
          <cell r="AN471"/>
          <cell r="AO471"/>
          <cell r="AP471"/>
          <cell r="AQ471"/>
          <cell r="AR471"/>
          <cell r="AS471"/>
          <cell r="AT471"/>
          <cell r="AV471"/>
          <cell r="AW471"/>
          <cell r="AX471"/>
          <cell r="BA471"/>
          <cell r="BB471"/>
          <cell r="BC471"/>
          <cell r="BD471"/>
          <cell r="BE471"/>
          <cell r="BF471"/>
          <cell r="BG471"/>
          <cell r="BH471"/>
          <cell r="BI471"/>
          <cell r="BJ471"/>
          <cell r="BK471"/>
          <cell r="BL471"/>
          <cell r="BM471"/>
          <cell r="BN471"/>
          <cell r="BO471"/>
          <cell r="BP471"/>
          <cell r="BQ471"/>
          <cell r="BR471"/>
          <cell r="BS471"/>
          <cell r="BT471"/>
          <cell r="BU471"/>
          <cell r="BV471"/>
          <cell r="BW471"/>
          <cell r="BX471"/>
          <cell r="BY471"/>
          <cell r="BZ471"/>
          <cell r="CA471"/>
          <cell r="CB471"/>
          <cell r="CC471"/>
          <cell r="CD471"/>
          <cell r="CE471"/>
          <cell r="CF471"/>
          <cell r="CG471"/>
          <cell r="CH471"/>
          <cell r="CN471"/>
          <cell r="CO471"/>
          <cell r="CP471"/>
          <cell r="CQ471"/>
          <cell r="CS471"/>
          <cell r="CT471"/>
          <cell r="CU471"/>
          <cell r="CV471"/>
          <cell r="CW471"/>
          <cell r="EE471"/>
          <cell r="EF471"/>
          <cell r="EH471"/>
          <cell r="EI471"/>
          <cell r="EJ471"/>
          <cell r="EK471"/>
          <cell r="EL471"/>
          <cell r="EM471"/>
        </row>
        <row r="472">
          <cell r="A472"/>
          <cell r="B472"/>
          <cell r="C472"/>
          <cell r="D472"/>
          <cell r="E472"/>
          <cell r="F472"/>
          <cell r="G472"/>
          <cell r="H472"/>
          <cell r="I472"/>
          <cell r="J472"/>
          <cell r="K472"/>
          <cell r="L472"/>
          <cell r="M472"/>
          <cell r="N472"/>
          <cell r="O472"/>
          <cell r="P472"/>
          <cell r="Q472"/>
          <cell r="R472"/>
          <cell r="S472"/>
          <cell r="T472"/>
          <cell r="U472"/>
          <cell r="V472"/>
          <cell r="W472"/>
          <cell r="X472"/>
          <cell r="Y472"/>
          <cell r="Z472"/>
          <cell r="AA472"/>
          <cell r="AB472"/>
          <cell r="AC472"/>
          <cell r="AD472"/>
          <cell r="AE472"/>
          <cell r="AF472"/>
          <cell r="AG472"/>
          <cell r="AH472"/>
          <cell r="AI472"/>
          <cell r="AJ472"/>
          <cell r="AK472"/>
          <cell r="AL472"/>
          <cell r="AM472"/>
          <cell r="AN472"/>
          <cell r="AO472"/>
          <cell r="AP472"/>
          <cell r="AQ472"/>
          <cell r="AR472"/>
          <cell r="AS472"/>
          <cell r="AT472"/>
          <cell r="AV472"/>
          <cell r="AW472"/>
          <cell r="AX472"/>
          <cell r="BA472"/>
          <cell r="BB472"/>
          <cell r="BC472"/>
          <cell r="BD472"/>
          <cell r="BE472"/>
          <cell r="BF472"/>
          <cell r="BG472"/>
          <cell r="BH472"/>
          <cell r="BI472"/>
          <cell r="BJ472"/>
          <cell r="BK472"/>
          <cell r="BL472"/>
          <cell r="BM472"/>
          <cell r="BN472"/>
          <cell r="BO472"/>
          <cell r="BP472"/>
          <cell r="BQ472"/>
          <cell r="BR472"/>
          <cell r="BS472"/>
          <cell r="BT472"/>
          <cell r="BU472"/>
          <cell r="BV472"/>
          <cell r="BW472"/>
          <cell r="BX472"/>
          <cell r="BY472"/>
          <cell r="BZ472"/>
          <cell r="CA472"/>
          <cell r="CB472"/>
          <cell r="CC472"/>
          <cell r="CD472"/>
          <cell r="CE472"/>
          <cell r="CF472"/>
          <cell r="CG472"/>
          <cell r="CH472"/>
          <cell r="CN472"/>
          <cell r="CO472"/>
          <cell r="CP472"/>
          <cell r="CQ472"/>
          <cell r="CS472"/>
          <cell r="CT472"/>
          <cell r="CU472"/>
          <cell r="CV472"/>
          <cell r="CW472"/>
          <cell r="EE472"/>
          <cell r="EF472"/>
          <cell r="EH472"/>
          <cell r="EI472"/>
          <cell r="EJ472"/>
          <cell r="EK472"/>
          <cell r="EL472"/>
          <cell r="EM472"/>
        </row>
        <row r="473">
          <cell r="A473"/>
          <cell r="B473"/>
          <cell r="C473"/>
          <cell r="D473"/>
          <cell r="E473"/>
          <cell r="F473"/>
          <cell r="G473"/>
          <cell r="H473"/>
          <cell r="I473"/>
          <cell r="J473"/>
          <cell r="K473"/>
          <cell r="L473"/>
          <cell r="M473"/>
          <cell r="N473"/>
          <cell r="O473"/>
          <cell r="P473"/>
          <cell r="Q473"/>
          <cell r="R473"/>
          <cell r="S473"/>
          <cell r="T473"/>
          <cell r="U473"/>
          <cell r="V473"/>
          <cell r="W473"/>
          <cell r="X473"/>
          <cell r="Y473"/>
          <cell r="Z473"/>
          <cell r="AA473"/>
          <cell r="AB473"/>
          <cell r="AC473"/>
          <cell r="AD473"/>
          <cell r="AE473"/>
          <cell r="AF473"/>
          <cell r="AG473"/>
          <cell r="AH473"/>
          <cell r="AI473"/>
          <cell r="AJ473"/>
          <cell r="AK473"/>
          <cell r="AL473"/>
          <cell r="AM473"/>
          <cell r="AN473"/>
          <cell r="AO473"/>
          <cell r="AP473"/>
          <cell r="AQ473"/>
          <cell r="AR473"/>
          <cell r="AS473"/>
          <cell r="AT473"/>
          <cell r="AV473"/>
          <cell r="AW473"/>
          <cell r="AX473"/>
          <cell r="BA473"/>
          <cell r="BB473"/>
          <cell r="BC473"/>
          <cell r="BD473"/>
          <cell r="BE473"/>
          <cell r="BF473"/>
          <cell r="BG473"/>
          <cell r="BH473"/>
          <cell r="BI473"/>
          <cell r="BJ473"/>
          <cell r="BK473"/>
          <cell r="BL473"/>
          <cell r="BM473"/>
          <cell r="BN473"/>
          <cell r="BO473"/>
          <cell r="BP473"/>
          <cell r="BQ473"/>
          <cell r="BR473"/>
          <cell r="BS473"/>
          <cell r="BT473"/>
          <cell r="BU473"/>
          <cell r="BV473"/>
          <cell r="BW473"/>
          <cell r="BX473"/>
          <cell r="BY473"/>
          <cell r="BZ473"/>
          <cell r="CA473"/>
          <cell r="CB473"/>
          <cell r="CC473"/>
          <cell r="CD473"/>
          <cell r="CE473"/>
          <cell r="CF473"/>
          <cell r="CG473"/>
          <cell r="CH473"/>
          <cell r="CN473"/>
          <cell r="CO473"/>
          <cell r="CP473"/>
          <cell r="CQ473"/>
          <cell r="CS473"/>
          <cell r="CT473"/>
          <cell r="CU473"/>
          <cell r="CV473"/>
          <cell r="CW473"/>
          <cell r="EE473"/>
          <cell r="EF473"/>
          <cell r="EH473"/>
          <cell r="EI473"/>
          <cell r="EJ473"/>
          <cell r="EK473"/>
          <cell r="EL473"/>
          <cell r="EM473"/>
        </row>
        <row r="474">
          <cell r="A474"/>
          <cell r="B474"/>
          <cell r="C474"/>
          <cell r="D474"/>
          <cell r="E474"/>
          <cell r="F474"/>
          <cell r="G474"/>
          <cell r="H474"/>
          <cell r="I474"/>
          <cell r="J474"/>
          <cell r="K474"/>
          <cell r="L474"/>
          <cell r="M474"/>
          <cell r="N474"/>
          <cell r="O474"/>
          <cell r="P474"/>
          <cell r="Q474"/>
          <cell r="R474"/>
          <cell r="S474"/>
          <cell r="T474"/>
          <cell r="U474"/>
          <cell r="V474"/>
          <cell r="W474"/>
          <cell r="X474"/>
          <cell r="Y474"/>
          <cell r="Z474"/>
          <cell r="AA474"/>
          <cell r="AB474"/>
          <cell r="AC474"/>
          <cell r="AD474"/>
          <cell r="AE474"/>
          <cell r="AF474"/>
          <cell r="AG474"/>
          <cell r="AH474"/>
          <cell r="AI474"/>
          <cell r="AJ474"/>
          <cell r="AK474"/>
          <cell r="AL474"/>
          <cell r="AM474"/>
          <cell r="AN474"/>
          <cell r="AO474"/>
          <cell r="AP474"/>
          <cell r="AQ474"/>
          <cell r="AR474"/>
          <cell r="AS474"/>
          <cell r="AT474"/>
          <cell r="AV474"/>
          <cell r="AW474"/>
          <cell r="AX474"/>
          <cell r="BA474"/>
          <cell r="BB474"/>
          <cell r="BC474"/>
          <cell r="BD474"/>
          <cell r="BE474"/>
          <cell r="BF474"/>
          <cell r="BG474"/>
          <cell r="BH474"/>
          <cell r="BI474"/>
          <cell r="BJ474"/>
          <cell r="BK474"/>
          <cell r="BL474"/>
          <cell r="BM474"/>
          <cell r="BN474"/>
          <cell r="BO474"/>
          <cell r="BP474"/>
          <cell r="BQ474"/>
          <cell r="BR474"/>
          <cell r="BS474"/>
          <cell r="BT474"/>
          <cell r="BU474"/>
          <cell r="BV474"/>
          <cell r="BW474"/>
          <cell r="BX474"/>
          <cell r="BY474"/>
          <cell r="BZ474"/>
          <cell r="CA474"/>
          <cell r="CB474"/>
          <cell r="CC474"/>
          <cell r="CD474"/>
          <cell r="CE474"/>
          <cell r="CF474"/>
          <cell r="CG474"/>
          <cell r="CH474"/>
          <cell r="CN474"/>
          <cell r="CO474"/>
          <cell r="CP474"/>
          <cell r="CQ474"/>
          <cell r="CS474"/>
          <cell r="CT474"/>
          <cell r="CU474"/>
          <cell r="CV474"/>
          <cell r="CW474"/>
          <cell r="EE474"/>
          <cell r="EF474"/>
          <cell r="EH474"/>
          <cell r="EI474"/>
          <cell r="EJ474"/>
          <cell r="EK474"/>
          <cell r="EL474"/>
          <cell r="EM474"/>
        </row>
        <row r="475">
          <cell r="A475"/>
          <cell r="B475"/>
          <cell r="C475"/>
          <cell r="D475"/>
          <cell r="E475"/>
          <cell r="F475"/>
          <cell r="G475"/>
          <cell r="H475"/>
          <cell r="I475"/>
          <cell r="J475"/>
          <cell r="K475"/>
          <cell r="L475"/>
          <cell r="M475"/>
          <cell r="N475"/>
          <cell r="O475"/>
          <cell r="P475"/>
          <cell r="Q475"/>
          <cell r="R475"/>
          <cell r="S475"/>
          <cell r="T475"/>
          <cell r="U475"/>
          <cell r="V475"/>
          <cell r="W475"/>
          <cell r="X475"/>
          <cell r="Y475"/>
          <cell r="Z475"/>
          <cell r="AA475"/>
          <cell r="AB475"/>
          <cell r="AC475"/>
          <cell r="AD475"/>
          <cell r="AE475"/>
          <cell r="AF475"/>
          <cell r="AG475"/>
          <cell r="AH475"/>
          <cell r="AI475"/>
          <cell r="AJ475"/>
          <cell r="AK475"/>
          <cell r="AL475"/>
          <cell r="AM475"/>
          <cell r="AN475"/>
          <cell r="AO475"/>
          <cell r="AP475"/>
          <cell r="AQ475"/>
          <cell r="AR475"/>
          <cell r="AS475"/>
          <cell r="AT475"/>
          <cell r="AV475"/>
          <cell r="AW475"/>
          <cell r="AX475"/>
          <cell r="BA475"/>
          <cell r="BB475"/>
          <cell r="BC475"/>
          <cell r="BD475"/>
          <cell r="BE475"/>
          <cell r="BF475"/>
          <cell r="BG475"/>
          <cell r="BH475"/>
          <cell r="BI475"/>
          <cell r="BJ475"/>
          <cell r="BK475"/>
          <cell r="BL475"/>
          <cell r="BM475"/>
          <cell r="BN475"/>
          <cell r="BO475"/>
          <cell r="BP475"/>
          <cell r="BQ475"/>
          <cell r="BR475"/>
          <cell r="BS475"/>
          <cell r="BT475"/>
          <cell r="BU475"/>
          <cell r="BV475"/>
          <cell r="BW475"/>
          <cell r="BX475"/>
          <cell r="BY475"/>
          <cell r="BZ475"/>
          <cell r="CA475"/>
          <cell r="CB475"/>
          <cell r="CC475"/>
          <cell r="CD475"/>
          <cell r="CE475"/>
          <cell r="CF475"/>
          <cell r="CG475"/>
          <cell r="CH475"/>
          <cell r="CN475"/>
          <cell r="CO475"/>
          <cell r="CP475"/>
          <cell r="CQ475"/>
          <cell r="CS475"/>
          <cell r="CT475"/>
          <cell r="CU475"/>
          <cell r="CV475"/>
          <cell r="CW475"/>
          <cell r="EE475"/>
          <cell r="EF475"/>
          <cell r="EH475"/>
          <cell r="EI475"/>
          <cell r="EJ475"/>
          <cell r="EK475"/>
          <cell r="EL475"/>
          <cell r="EM475"/>
        </row>
        <row r="476">
          <cell r="A476"/>
          <cell r="B476"/>
          <cell r="C476"/>
          <cell r="D476"/>
          <cell r="E476"/>
          <cell r="F476"/>
          <cell r="G476"/>
          <cell r="H476"/>
          <cell r="I476"/>
          <cell r="J476"/>
          <cell r="K476"/>
          <cell r="L476"/>
          <cell r="M476"/>
          <cell r="N476"/>
          <cell r="O476"/>
          <cell r="P476"/>
          <cell r="Q476"/>
          <cell r="R476"/>
          <cell r="S476"/>
          <cell r="T476"/>
          <cell r="U476"/>
          <cell r="V476"/>
          <cell r="W476"/>
          <cell r="X476"/>
          <cell r="Y476"/>
          <cell r="Z476"/>
          <cell r="AA476"/>
          <cell r="AB476"/>
          <cell r="AC476"/>
          <cell r="AD476"/>
          <cell r="AE476"/>
          <cell r="AF476"/>
          <cell r="AG476"/>
          <cell r="AH476"/>
          <cell r="AI476"/>
          <cell r="AJ476"/>
          <cell r="AK476"/>
          <cell r="AL476"/>
          <cell r="AM476"/>
          <cell r="AN476"/>
          <cell r="AO476"/>
          <cell r="AP476"/>
          <cell r="AQ476"/>
          <cell r="AR476"/>
          <cell r="AS476"/>
          <cell r="AT476"/>
          <cell r="AV476"/>
          <cell r="AW476"/>
          <cell r="AX476"/>
          <cell r="BA476"/>
          <cell r="BB476"/>
          <cell r="BC476"/>
          <cell r="BD476"/>
          <cell r="BE476"/>
          <cell r="BF476"/>
          <cell r="BG476"/>
          <cell r="BH476"/>
          <cell r="BI476"/>
          <cell r="BJ476"/>
          <cell r="BK476"/>
          <cell r="BL476"/>
          <cell r="BM476"/>
          <cell r="BN476"/>
          <cell r="BO476"/>
          <cell r="BP476"/>
          <cell r="BQ476"/>
          <cell r="BR476"/>
          <cell r="BS476"/>
          <cell r="BT476"/>
          <cell r="BU476"/>
          <cell r="BV476"/>
          <cell r="BW476"/>
          <cell r="BX476"/>
          <cell r="BY476"/>
          <cell r="BZ476"/>
          <cell r="CA476"/>
          <cell r="CB476"/>
          <cell r="CC476"/>
          <cell r="CD476"/>
          <cell r="CE476"/>
          <cell r="CF476"/>
          <cell r="CG476"/>
          <cell r="CH476"/>
          <cell r="CN476"/>
          <cell r="CO476"/>
          <cell r="CP476"/>
          <cell r="CQ476"/>
          <cell r="CS476"/>
          <cell r="CT476"/>
          <cell r="CU476"/>
          <cell r="CV476"/>
          <cell r="CW476"/>
          <cell r="EE476"/>
          <cell r="EF476"/>
          <cell r="EH476"/>
          <cell r="EI476"/>
          <cell r="EJ476"/>
          <cell r="EK476"/>
          <cell r="EL476"/>
          <cell r="EM476"/>
        </row>
        <row r="477">
          <cell r="A477"/>
          <cell r="B477"/>
          <cell r="C477"/>
          <cell r="D477"/>
          <cell r="E477"/>
          <cell r="F477"/>
          <cell r="G477"/>
          <cell r="H477"/>
          <cell r="I477"/>
          <cell r="J477"/>
          <cell r="K477"/>
          <cell r="L477"/>
          <cell r="M477"/>
          <cell r="N477"/>
          <cell r="O477"/>
          <cell r="P477"/>
          <cell r="Q477"/>
          <cell r="R477"/>
          <cell r="S477"/>
          <cell r="T477"/>
          <cell r="U477"/>
          <cell r="V477"/>
          <cell r="W477"/>
          <cell r="X477"/>
          <cell r="Y477"/>
          <cell r="Z477"/>
          <cell r="AA477"/>
          <cell r="AB477"/>
          <cell r="AC477"/>
          <cell r="AD477"/>
          <cell r="AE477"/>
          <cell r="AF477"/>
          <cell r="AG477"/>
          <cell r="AH477"/>
          <cell r="AI477"/>
          <cell r="AJ477"/>
          <cell r="AK477"/>
          <cell r="AL477"/>
          <cell r="AM477"/>
          <cell r="AN477"/>
          <cell r="AO477"/>
          <cell r="AP477"/>
          <cell r="AQ477"/>
          <cell r="AR477"/>
          <cell r="AS477"/>
          <cell r="AT477"/>
          <cell r="AV477"/>
          <cell r="AW477"/>
          <cell r="AX477"/>
          <cell r="BA477"/>
          <cell r="BB477"/>
          <cell r="BC477"/>
          <cell r="BD477"/>
          <cell r="BE477"/>
          <cell r="BF477"/>
          <cell r="BG477"/>
          <cell r="BH477"/>
          <cell r="BI477"/>
          <cell r="BJ477"/>
          <cell r="BK477"/>
          <cell r="BL477"/>
          <cell r="BM477"/>
          <cell r="BN477"/>
          <cell r="BO477"/>
          <cell r="BP477"/>
          <cell r="BQ477"/>
          <cell r="BR477"/>
          <cell r="BS477"/>
          <cell r="BT477"/>
          <cell r="BU477"/>
          <cell r="BV477"/>
          <cell r="BW477"/>
          <cell r="BX477"/>
          <cell r="BY477"/>
          <cell r="BZ477"/>
          <cell r="CA477"/>
          <cell r="CB477"/>
          <cell r="CC477"/>
          <cell r="CD477"/>
          <cell r="CE477"/>
          <cell r="CF477"/>
          <cell r="CG477"/>
          <cell r="CH477"/>
          <cell r="CN477"/>
          <cell r="CO477"/>
          <cell r="CP477"/>
          <cell r="CQ477"/>
          <cell r="CS477"/>
          <cell r="CT477"/>
          <cell r="CU477"/>
          <cell r="CV477"/>
          <cell r="CW477"/>
          <cell r="EE477"/>
          <cell r="EF477"/>
          <cell r="EH477"/>
          <cell r="EI477"/>
          <cell r="EJ477"/>
          <cell r="EK477"/>
          <cell r="EL477"/>
          <cell r="EM477"/>
        </row>
        <row r="478">
          <cell r="A478"/>
          <cell r="B478"/>
          <cell r="C478"/>
          <cell r="D478"/>
          <cell r="E478"/>
          <cell r="F478"/>
          <cell r="G478"/>
          <cell r="H478"/>
          <cell r="I478"/>
          <cell r="J478"/>
          <cell r="K478"/>
          <cell r="L478"/>
          <cell r="M478"/>
          <cell r="N478"/>
          <cell r="O478"/>
          <cell r="P478"/>
          <cell r="Q478"/>
          <cell r="R478"/>
          <cell r="S478"/>
          <cell r="T478"/>
          <cell r="U478"/>
          <cell r="V478"/>
          <cell r="W478"/>
          <cell r="X478"/>
          <cell r="Y478"/>
          <cell r="Z478"/>
          <cell r="AA478"/>
          <cell r="AB478"/>
          <cell r="AC478"/>
          <cell r="AD478"/>
          <cell r="AE478"/>
          <cell r="AF478"/>
          <cell r="AG478"/>
          <cell r="AH478"/>
          <cell r="AI478"/>
          <cell r="AJ478"/>
          <cell r="AK478"/>
          <cell r="AL478"/>
          <cell r="AM478"/>
          <cell r="AN478"/>
          <cell r="AO478"/>
          <cell r="AP478"/>
          <cell r="AQ478"/>
          <cell r="AR478"/>
          <cell r="AS478"/>
          <cell r="AT478"/>
          <cell r="AV478"/>
          <cell r="AW478"/>
          <cell r="AX478"/>
          <cell r="BA478"/>
          <cell r="BB478"/>
          <cell r="BC478"/>
          <cell r="BD478"/>
          <cell r="BE478"/>
          <cell r="BF478"/>
          <cell r="BG478"/>
          <cell r="BH478"/>
          <cell r="BI478"/>
          <cell r="BJ478"/>
          <cell r="BK478"/>
          <cell r="BL478"/>
          <cell r="BM478"/>
          <cell r="BN478"/>
          <cell r="BO478"/>
          <cell r="BP478"/>
          <cell r="BQ478"/>
          <cell r="BR478"/>
          <cell r="BS478"/>
          <cell r="BT478"/>
          <cell r="BU478"/>
          <cell r="BV478"/>
          <cell r="BW478"/>
          <cell r="BX478"/>
          <cell r="BY478"/>
          <cell r="BZ478"/>
          <cell r="CA478"/>
          <cell r="CB478"/>
          <cell r="CC478"/>
          <cell r="CD478"/>
          <cell r="CE478"/>
          <cell r="CF478"/>
          <cell r="CG478"/>
          <cell r="CH478"/>
          <cell r="CN478"/>
          <cell r="CO478"/>
          <cell r="CP478"/>
          <cell r="CQ478"/>
          <cell r="CS478"/>
          <cell r="CT478"/>
          <cell r="CU478"/>
          <cell r="CV478"/>
          <cell r="CW478"/>
          <cell r="EE478"/>
          <cell r="EF478"/>
          <cell r="EH478"/>
          <cell r="EI478"/>
          <cell r="EJ478"/>
          <cell r="EK478"/>
          <cell r="EL478"/>
          <cell r="EM478"/>
        </row>
        <row r="479">
          <cell r="A479"/>
          <cell r="B479"/>
          <cell r="C479"/>
          <cell r="D479"/>
          <cell r="E479"/>
          <cell r="F479"/>
          <cell r="G479"/>
          <cell r="H479"/>
          <cell r="I479"/>
          <cell r="J479"/>
          <cell r="K479"/>
          <cell r="L479"/>
          <cell r="M479"/>
          <cell r="N479"/>
          <cell r="O479"/>
          <cell r="P479"/>
          <cell r="Q479"/>
          <cell r="R479"/>
          <cell r="S479"/>
          <cell r="T479"/>
          <cell r="U479"/>
          <cell r="V479"/>
          <cell r="W479"/>
          <cell r="X479"/>
          <cell r="Y479"/>
          <cell r="Z479"/>
          <cell r="AA479"/>
          <cell r="AB479"/>
          <cell r="AC479"/>
          <cell r="AD479"/>
          <cell r="AE479"/>
          <cell r="AF479"/>
          <cell r="AG479"/>
          <cell r="AH479"/>
          <cell r="AI479"/>
          <cell r="AJ479"/>
          <cell r="AK479"/>
          <cell r="AL479"/>
          <cell r="AM479"/>
          <cell r="AN479"/>
          <cell r="AO479"/>
          <cell r="AP479"/>
          <cell r="AQ479"/>
          <cell r="AR479"/>
          <cell r="AS479"/>
          <cell r="AT479"/>
          <cell r="AV479"/>
          <cell r="AW479"/>
          <cell r="AX479"/>
          <cell r="BA479"/>
          <cell r="BB479"/>
          <cell r="BC479"/>
          <cell r="BD479"/>
          <cell r="BE479"/>
          <cell r="BF479"/>
          <cell r="BG479"/>
          <cell r="BH479"/>
          <cell r="BI479"/>
          <cell r="BJ479"/>
          <cell r="BK479"/>
          <cell r="BL479"/>
          <cell r="BM479"/>
          <cell r="BN479"/>
          <cell r="BO479"/>
          <cell r="BP479"/>
          <cell r="BQ479"/>
          <cell r="BR479"/>
          <cell r="BS479"/>
          <cell r="BT479"/>
          <cell r="BU479"/>
          <cell r="BV479"/>
          <cell r="BW479"/>
          <cell r="BX479"/>
          <cell r="BY479"/>
          <cell r="BZ479"/>
          <cell r="CA479"/>
          <cell r="CB479"/>
          <cell r="CC479"/>
          <cell r="CD479"/>
          <cell r="CE479"/>
          <cell r="CF479"/>
          <cell r="CG479"/>
          <cell r="CH479"/>
          <cell r="CN479"/>
          <cell r="CO479"/>
          <cell r="CP479"/>
          <cell r="CQ479"/>
          <cell r="CS479"/>
          <cell r="CT479"/>
          <cell r="CU479"/>
          <cell r="CV479"/>
          <cell r="CW479"/>
          <cell r="EE479"/>
          <cell r="EF479"/>
          <cell r="EH479"/>
          <cell r="EI479"/>
          <cell r="EJ479"/>
          <cell r="EK479"/>
          <cell r="EL479"/>
          <cell r="EM479"/>
        </row>
        <row r="480">
          <cell r="A480"/>
          <cell r="B480"/>
          <cell r="C480"/>
          <cell r="D480"/>
          <cell r="E480"/>
          <cell r="F480"/>
          <cell r="G480"/>
          <cell r="H480"/>
          <cell r="I480"/>
          <cell r="J480"/>
          <cell r="K480"/>
          <cell r="L480"/>
          <cell r="M480"/>
          <cell r="N480"/>
          <cell r="O480"/>
          <cell r="P480"/>
          <cell r="Q480"/>
          <cell r="R480"/>
          <cell r="S480"/>
          <cell r="T480"/>
          <cell r="U480"/>
          <cell r="V480"/>
          <cell r="W480"/>
          <cell r="X480"/>
          <cell r="Y480"/>
          <cell r="Z480"/>
          <cell r="AA480"/>
          <cell r="AB480"/>
          <cell r="AC480"/>
          <cell r="AD480"/>
          <cell r="AE480"/>
          <cell r="AF480"/>
          <cell r="AG480"/>
          <cell r="AH480"/>
          <cell r="AI480"/>
          <cell r="AJ480"/>
          <cell r="AK480"/>
          <cell r="AL480"/>
          <cell r="AM480"/>
          <cell r="AN480"/>
          <cell r="AO480"/>
          <cell r="AP480"/>
          <cell r="AQ480"/>
          <cell r="AR480"/>
          <cell r="AS480"/>
          <cell r="AT480"/>
          <cell r="AV480"/>
          <cell r="AW480"/>
          <cell r="AX480"/>
          <cell r="BA480"/>
          <cell r="BB480"/>
          <cell r="BC480"/>
          <cell r="BD480"/>
          <cell r="BE480"/>
          <cell r="BF480"/>
          <cell r="BG480"/>
          <cell r="BH480"/>
          <cell r="BI480"/>
          <cell r="BJ480"/>
          <cell r="BK480"/>
          <cell r="BL480"/>
          <cell r="BM480"/>
          <cell r="BN480"/>
          <cell r="BO480"/>
          <cell r="BP480"/>
          <cell r="BQ480"/>
          <cell r="BR480"/>
          <cell r="BS480"/>
          <cell r="BT480"/>
          <cell r="BU480"/>
          <cell r="BV480"/>
          <cell r="BW480"/>
          <cell r="BX480"/>
          <cell r="BY480"/>
          <cell r="BZ480"/>
          <cell r="CA480"/>
          <cell r="CB480"/>
          <cell r="CC480"/>
          <cell r="CD480"/>
          <cell r="CE480"/>
          <cell r="CF480"/>
          <cell r="CG480"/>
          <cell r="CH480"/>
          <cell r="CN480"/>
          <cell r="CO480"/>
          <cell r="CP480"/>
          <cell r="CQ480"/>
          <cell r="CS480"/>
          <cell r="CT480"/>
          <cell r="CU480"/>
          <cell r="CV480"/>
          <cell r="CW480"/>
          <cell r="EE480"/>
          <cell r="EF480"/>
          <cell r="EH480"/>
          <cell r="EI480"/>
          <cell r="EJ480"/>
          <cell r="EK480"/>
          <cell r="EL480"/>
          <cell r="EM480"/>
        </row>
        <row r="481">
          <cell r="A481"/>
          <cell r="B481"/>
          <cell r="C481"/>
          <cell r="D481"/>
          <cell r="E481"/>
          <cell r="F481"/>
          <cell r="G481"/>
          <cell r="H481"/>
          <cell r="I481"/>
          <cell r="J481"/>
          <cell r="K481"/>
          <cell r="L481"/>
          <cell r="M481"/>
          <cell r="N481"/>
          <cell r="O481"/>
          <cell r="P481"/>
          <cell r="Q481"/>
          <cell r="R481"/>
          <cell r="S481"/>
          <cell r="T481"/>
          <cell r="U481"/>
          <cell r="V481"/>
          <cell r="W481"/>
          <cell r="X481"/>
          <cell r="Y481"/>
          <cell r="Z481"/>
          <cell r="AA481"/>
          <cell r="AB481"/>
          <cell r="AC481"/>
          <cell r="AD481"/>
          <cell r="AE481"/>
          <cell r="AF481"/>
          <cell r="AG481"/>
          <cell r="AH481"/>
          <cell r="AI481"/>
          <cell r="AJ481"/>
          <cell r="AK481"/>
          <cell r="AL481"/>
          <cell r="AM481"/>
          <cell r="AN481"/>
          <cell r="AO481"/>
          <cell r="AP481"/>
          <cell r="AQ481"/>
          <cell r="AR481"/>
          <cell r="AS481"/>
          <cell r="AT481"/>
          <cell r="AV481"/>
          <cell r="AW481"/>
          <cell r="AX481"/>
          <cell r="BA481"/>
          <cell r="BB481"/>
          <cell r="BC481"/>
          <cell r="BD481"/>
          <cell r="BE481"/>
          <cell r="BF481"/>
          <cell r="BG481"/>
          <cell r="BH481"/>
          <cell r="BI481"/>
          <cell r="BJ481"/>
          <cell r="BK481"/>
          <cell r="BL481"/>
          <cell r="BM481"/>
          <cell r="BN481"/>
          <cell r="BO481"/>
          <cell r="BP481"/>
          <cell r="BQ481"/>
          <cell r="BR481"/>
          <cell r="BS481"/>
          <cell r="BT481"/>
          <cell r="BU481"/>
          <cell r="BV481"/>
          <cell r="BW481"/>
          <cell r="BX481"/>
          <cell r="BY481"/>
          <cell r="BZ481"/>
          <cell r="CA481"/>
          <cell r="CB481"/>
          <cell r="CC481"/>
          <cell r="CD481"/>
          <cell r="CE481"/>
          <cell r="CF481"/>
          <cell r="CG481"/>
          <cell r="CH481"/>
          <cell r="CN481"/>
          <cell r="CO481"/>
          <cell r="CP481"/>
          <cell r="CQ481"/>
          <cell r="CS481"/>
          <cell r="CT481"/>
          <cell r="CU481"/>
          <cell r="CV481"/>
          <cell r="CW481"/>
          <cell r="EE481"/>
          <cell r="EF481"/>
          <cell r="EH481"/>
          <cell r="EI481"/>
          <cell r="EJ481"/>
          <cell r="EK481"/>
          <cell r="EL481"/>
          <cell r="EM481"/>
        </row>
        <row r="482">
          <cell r="A482"/>
          <cell r="B482"/>
          <cell r="C482"/>
          <cell r="D482"/>
          <cell r="E482"/>
          <cell r="F482"/>
          <cell r="G482"/>
          <cell r="H482"/>
          <cell r="I482"/>
          <cell r="J482"/>
          <cell r="K482"/>
          <cell r="L482"/>
          <cell r="M482"/>
          <cell r="N482"/>
          <cell r="O482"/>
          <cell r="P482"/>
          <cell r="Q482"/>
          <cell r="R482"/>
          <cell r="S482"/>
          <cell r="T482"/>
          <cell r="U482"/>
          <cell r="V482"/>
          <cell r="W482"/>
          <cell r="X482"/>
          <cell r="Y482"/>
          <cell r="Z482"/>
          <cell r="AA482"/>
          <cell r="AB482"/>
          <cell r="AC482"/>
          <cell r="AD482"/>
          <cell r="AE482"/>
          <cell r="AF482"/>
          <cell r="AG482"/>
          <cell r="AH482"/>
          <cell r="AI482"/>
          <cell r="AJ482"/>
          <cell r="AK482"/>
          <cell r="AL482"/>
          <cell r="AM482"/>
          <cell r="AN482"/>
          <cell r="AO482"/>
          <cell r="AP482"/>
          <cell r="AQ482"/>
          <cell r="AR482"/>
          <cell r="AS482"/>
          <cell r="AT482"/>
          <cell r="AV482"/>
          <cell r="AW482"/>
          <cell r="AX482"/>
          <cell r="BA482"/>
          <cell r="BB482"/>
          <cell r="BC482"/>
          <cell r="BD482"/>
          <cell r="BE482"/>
          <cell r="BF482"/>
          <cell r="BG482"/>
          <cell r="BH482"/>
          <cell r="BI482"/>
          <cell r="BJ482"/>
          <cell r="BK482"/>
          <cell r="BL482"/>
          <cell r="BM482"/>
          <cell r="BN482"/>
          <cell r="BO482"/>
          <cell r="BP482"/>
          <cell r="BQ482"/>
          <cell r="BR482"/>
          <cell r="BS482"/>
          <cell r="BT482"/>
          <cell r="BU482"/>
          <cell r="BV482"/>
          <cell r="BW482"/>
          <cell r="BX482"/>
          <cell r="BY482"/>
          <cell r="BZ482"/>
          <cell r="CA482"/>
          <cell r="CB482"/>
          <cell r="CC482"/>
          <cell r="CD482"/>
          <cell r="CE482"/>
          <cell r="CF482"/>
          <cell r="CG482"/>
          <cell r="CH482"/>
          <cell r="CN482"/>
          <cell r="CO482"/>
          <cell r="CP482"/>
          <cell r="CQ482"/>
          <cell r="CS482"/>
          <cell r="CT482"/>
          <cell r="CU482"/>
          <cell r="CV482"/>
          <cell r="CW482"/>
          <cell r="EE482"/>
          <cell r="EF482"/>
          <cell r="EH482"/>
          <cell r="EI482"/>
          <cell r="EJ482"/>
          <cell r="EK482"/>
          <cell r="EL482"/>
          <cell r="EM482"/>
        </row>
        <row r="483">
          <cell r="A483"/>
          <cell r="B483"/>
          <cell r="C483"/>
          <cell r="D483"/>
          <cell r="E483"/>
          <cell r="F483"/>
          <cell r="G483"/>
          <cell r="H483"/>
          <cell r="I483"/>
          <cell r="J483"/>
          <cell r="K483"/>
          <cell r="L483"/>
          <cell r="M483"/>
          <cell r="N483"/>
          <cell r="O483"/>
          <cell r="P483"/>
          <cell r="Q483"/>
          <cell r="R483"/>
          <cell r="S483"/>
          <cell r="T483"/>
          <cell r="U483"/>
          <cell r="V483"/>
          <cell r="W483"/>
          <cell r="X483"/>
          <cell r="Y483"/>
          <cell r="Z483"/>
          <cell r="AA483"/>
          <cell r="AB483"/>
          <cell r="AC483"/>
          <cell r="AD483"/>
          <cell r="AE483"/>
          <cell r="AF483"/>
          <cell r="AG483"/>
          <cell r="AH483"/>
          <cell r="AI483"/>
          <cell r="AJ483"/>
          <cell r="AK483"/>
          <cell r="AL483"/>
          <cell r="AM483"/>
          <cell r="AN483"/>
          <cell r="AO483"/>
          <cell r="AP483"/>
          <cell r="AQ483"/>
          <cell r="AR483"/>
          <cell r="AS483"/>
          <cell r="AT483"/>
          <cell r="AV483"/>
          <cell r="AW483"/>
          <cell r="AX483"/>
          <cell r="BA483"/>
          <cell r="BB483"/>
          <cell r="BC483"/>
          <cell r="BD483"/>
          <cell r="BE483"/>
          <cell r="BF483"/>
          <cell r="BG483"/>
          <cell r="BH483"/>
          <cell r="BI483"/>
          <cell r="BJ483"/>
          <cell r="BK483"/>
          <cell r="BL483"/>
          <cell r="BM483"/>
          <cell r="BN483"/>
          <cell r="BO483"/>
          <cell r="BP483"/>
          <cell r="BQ483"/>
          <cell r="BR483"/>
          <cell r="BS483"/>
          <cell r="BT483"/>
          <cell r="BU483"/>
          <cell r="BV483"/>
          <cell r="BW483"/>
          <cell r="BX483"/>
          <cell r="BY483"/>
          <cell r="BZ483"/>
          <cell r="CA483"/>
          <cell r="CB483"/>
          <cell r="CC483"/>
          <cell r="CD483"/>
          <cell r="CE483"/>
          <cell r="CF483"/>
          <cell r="CG483"/>
          <cell r="CH483"/>
          <cell r="CN483"/>
          <cell r="CO483"/>
          <cell r="CP483"/>
          <cell r="CQ483"/>
          <cell r="CS483"/>
          <cell r="CT483"/>
          <cell r="CU483"/>
          <cell r="CV483"/>
          <cell r="CW483"/>
          <cell r="EE483"/>
          <cell r="EF483"/>
          <cell r="EH483"/>
          <cell r="EI483"/>
          <cell r="EJ483"/>
          <cell r="EK483"/>
          <cell r="EL483"/>
          <cell r="EM483"/>
        </row>
        <row r="484">
          <cell r="A484"/>
          <cell r="B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cell r="AJ484"/>
          <cell r="AK484"/>
          <cell r="AL484"/>
          <cell r="AM484"/>
          <cell r="AN484"/>
          <cell r="AO484"/>
          <cell r="AP484"/>
          <cell r="AQ484"/>
          <cell r="AR484"/>
          <cell r="AS484"/>
          <cell r="AT484"/>
          <cell r="AV484"/>
          <cell r="AW484"/>
          <cell r="AX484"/>
          <cell r="BA484"/>
          <cell r="BB484"/>
          <cell r="BC484"/>
          <cell r="BD484"/>
          <cell r="BE484"/>
          <cell r="BF484"/>
          <cell r="BG484"/>
          <cell r="BH484"/>
          <cell r="BI484"/>
          <cell r="BJ484"/>
          <cell r="BK484"/>
          <cell r="BL484"/>
          <cell r="BM484"/>
          <cell r="BN484"/>
          <cell r="BO484"/>
          <cell r="BP484"/>
          <cell r="BQ484"/>
          <cell r="BR484"/>
          <cell r="BS484"/>
          <cell r="BT484"/>
          <cell r="BU484"/>
          <cell r="BV484"/>
          <cell r="BW484"/>
          <cell r="BX484"/>
          <cell r="BY484"/>
          <cell r="BZ484"/>
          <cell r="CA484"/>
          <cell r="CB484"/>
          <cell r="CC484"/>
          <cell r="CD484"/>
          <cell r="CE484"/>
          <cell r="CF484"/>
          <cell r="CG484"/>
          <cell r="CH484"/>
          <cell r="CN484"/>
          <cell r="CO484"/>
          <cell r="CP484"/>
          <cell r="CQ484"/>
          <cell r="CS484"/>
          <cell r="CT484"/>
          <cell r="CU484"/>
          <cell r="CV484"/>
          <cell r="CW484"/>
          <cell r="EE484"/>
          <cell r="EF484"/>
          <cell r="EH484"/>
          <cell r="EI484"/>
          <cell r="EJ484"/>
          <cell r="EK484"/>
          <cell r="EL484"/>
          <cell r="EM484"/>
        </row>
        <row r="485">
          <cell r="A485"/>
          <cell r="B485"/>
          <cell r="C485"/>
          <cell r="D485"/>
          <cell r="E485"/>
          <cell r="F485"/>
          <cell r="G485"/>
          <cell r="H485"/>
          <cell r="I485"/>
          <cell r="J485"/>
          <cell r="K485"/>
          <cell r="L485"/>
          <cell r="M485"/>
          <cell r="N485"/>
          <cell r="O485"/>
          <cell r="P485"/>
          <cell r="Q485"/>
          <cell r="R485"/>
          <cell r="S485"/>
          <cell r="T485"/>
          <cell r="U485"/>
          <cell r="V485"/>
          <cell r="W485"/>
          <cell r="X485"/>
          <cell r="Y485"/>
          <cell r="Z485"/>
          <cell r="AA485"/>
          <cell r="AB485"/>
          <cell r="AC485"/>
          <cell r="AD485"/>
          <cell r="AE485"/>
          <cell r="AF485"/>
          <cell r="AG485"/>
          <cell r="AH485"/>
          <cell r="AI485"/>
          <cell r="AJ485"/>
          <cell r="AK485"/>
          <cell r="AL485"/>
          <cell r="AM485"/>
          <cell r="AN485"/>
          <cell r="AO485"/>
          <cell r="AP485"/>
          <cell r="AQ485"/>
          <cell r="AR485"/>
          <cell r="AS485"/>
          <cell r="AT485"/>
          <cell r="AV485"/>
          <cell r="AW485"/>
          <cell r="AX485"/>
          <cell r="BA485"/>
          <cell r="BB485"/>
          <cell r="BC485"/>
          <cell r="BD485"/>
          <cell r="BE485"/>
          <cell r="BF485"/>
          <cell r="BG485"/>
          <cell r="BH485"/>
          <cell r="BI485"/>
          <cell r="BJ485"/>
          <cell r="BK485"/>
          <cell r="BL485"/>
          <cell r="BM485"/>
          <cell r="BN485"/>
          <cell r="BO485"/>
          <cell r="BP485"/>
          <cell r="BQ485"/>
          <cell r="BR485"/>
          <cell r="BS485"/>
          <cell r="BT485"/>
          <cell r="BU485"/>
          <cell r="BV485"/>
          <cell r="BW485"/>
          <cell r="BX485"/>
          <cell r="BY485"/>
          <cell r="BZ485"/>
          <cell r="CA485"/>
          <cell r="CB485"/>
          <cell r="CC485"/>
          <cell r="CD485"/>
          <cell r="CE485"/>
          <cell r="CF485"/>
          <cell r="CG485"/>
          <cell r="CH485"/>
          <cell r="CN485"/>
          <cell r="CO485"/>
          <cell r="CP485"/>
          <cell r="CQ485"/>
          <cell r="CS485"/>
          <cell r="CT485"/>
          <cell r="CU485"/>
          <cell r="CV485"/>
          <cell r="CW485"/>
          <cell r="EE485"/>
          <cell r="EF485"/>
          <cell r="EH485"/>
          <cell r="EI485"/>
          <cell r="EJ485"/>
          <cell r="EK485"/>
          <cell r="EL485"/>
          <cell r="EM485"/>
        </row>
        <row r="486">
          <cell r="A486"/>
          <cell r="B486"/>
          <cell r="C486"/>
          <cell r="D486"/>
          <cell r="E486"/>
          <cell r="F486"/>
          <cell r="G486"/>
          <cell r="H486"/>
          <cell r="I486"/>
          <cell r="J486"/>
          <cell r="K486"/>
          <cell r="L486"/>
          <cell r="M486"/>
          <cell r="N486"/>
          <cell r="O486"/>
          <cell r="P486"/>
          <cell r="Q486"/>
          <cell r="R486"/>
          <cell r="S486"/>
          <cell r="T486"/>
          <cell r="U486"/>
          <cell r="V486"/>
          <cell r="W486"/>
          <cell r="X486"/>
          <cell r="Y486"/>
          <cell r="Z486"/>
          <cell r="AA486"/>
          <cell r="AB486"/>
          <cell r="AC486"/>
          <cell r="AD486"/>
          <cell r="AE486"/>
          <cell r="AF486"/>
          <cell r="AG486"/>
          <cell r="AH486"/>
          <cell r="AI486"/>
          <cell r="AJ486"/>
          <cell r="AK486"/>
          <cell r="AL486"/>
          <cell r="AM486"/>
          <cell r="AN486"/>
          <cell r="AO486"/>
          <cell r="AP486"/>
          <cell r="AQ486"/>
          <cell r="AR486"/>
          <cell r="AS486"/>
          <cell r="AT486"/>
          <cell r="AV486"/>
          <cell r="AW486"/>
          <cell r="AX486"/>
          <cell r="BA486"/>
          <cell r="BB486"/>
          <cell r="BC486"/>
          <cell r="BD486"/>
          <cell r="BE486"/>
          <cell r="BF486"/>
          <cell r="BG486"/>
          <cell r="BH486"/>
          <cell r="BI486"/>
          <cell r="BJ486"/>
          <cell r="BK486"/>
          <cell r="BL486"/>
          <cell r="BM486"/>
          <cell r="BN486"/>
          <cell r="BO486"/>
          <cell r="BP486"/>
          <cell r="BQ486"/>
          <cell r="BR486"/>
          <cell r="BS486"/>
          <cell r="BT486"/>
          <cell r="BU486"/>
          <cell r="BV486"/>
          <cell r="BW486"/>
          <cell r="BX486"/>
          <cell r="BY486"/>
          <cell r="BZ486"/>
          <cell r="CA486"/>
          <cell r="CB486"/>
          <cell r="CC486"/>
          <cell r="CD486"/>
          <cell r="CE486"/>
          <cell r="CF486"/>
          <cell r="CG486"/>
          <cell r="CH486"/>
          <cell r="CN486"/>
          <cell r="CO486"/>
          <cell r="CP486"/>
          <cell r="CQ486"/>
          <cell r="CS486"/>
          <cell r="CT486"/>
          <cell r="CU486"/>
          <cell r="CV486"/>
          <cell r="CW486"/>
          <cell r="EE486"/>
          <cell r="EF486"/>
          <cell r="EH486"/>
          <cell r="EI486"/>
          <cell r="EJ486"/>
          <cell r="EK486"/>
          <cell r="EL486"/>
          <cell r="EM486"/>
        </row>
        <row r="487">
          <cell r="A487"/>
          <cell r="B487"/>
          <cell r="C487"/>
          <cell r="D487"/>
          <cell r="E487"/>
          <cell r="F487"/>
          <cell r="G487"/>
          <cell r="H487"/>
          <cell r="I487"/>
          <cell r="J487"/>
          <cell r="K487"/>
          <cell r="L487"/>
          <cell r="M487"/>
          <cell r="N487"/>
          <cell r="O487"/>
          <cell r="P487"/>
          <cell r="Q487"/>
          <cell r="R487"/>
          <cell r="S487"/>
          <cell r="T487"/>
          <cell r="U487"/>
          <cell r="V487"/>
          <cell r="W487"/>
          <cell r="X487"/>
          <cell r="Y487"/>
          <cell r="Z487"/>
          <cell r="AA487"/>
          <cell r="AB487"/>
          <cell r="AC487"/>
          <cell r="AD487"/>
          <cell r="AE487"/>
          <cell r="AF487"/>
          <cell r="AG487"/>
          <cell r="AH487"/>
          <cell r="AI487"/>
          <cell r="AJ487"/>
          <cell r="AK487"/>
          <cell r="AL487"/>
          <cell r="AM487"/>
          <cell r="AN487"/>
          <cell r="AO487"/>
          <cell r="AP487"/>
          <cell r="AQ487"/>
          <cell r="AR487"/>
          <cell r="AS487"/>
          <cell r="AT487"/>
          <cell r="AV487"/>
          <cell r="AW487"/>
          <cell r="AX487"/>
          <cell r="BA487"/>
          <cell r="BB487"/>
          <cell r="BC487"/>
          <cell r="BD487"/>
          <cell r="BE487"/>
          <cell r="BF487"/>
          <cell r="BG487"/>
          <cell r="BH487"/>
          <cell r="BI487"/>
          <cell r="BJ487"/>
          <cell r="BK487"/>
          <cell r="BL487"/>
          <cell r="BM487"/>
          <cell r="BN487"/>
          <cell r="BO487"/>
          <cell r="BP487"/>
          <cell r="BQ487"/>
          <cell r="BR487"/>
          <cell r="BS487"/>
          <cell r="BT487"/>
          <cell r="BU487"/>
          <cell r="BV487"/>
          <cell r="BW487"/>
          <cell r="BX487"/>
          <cell r="BY487"/>
          <cell r="BZ487"/>
          <cell r="CA487"/>
          <cell r="CB487"/>
          <cell r="CC487"/>
          <cell r="CD487"/>
          <cell r="CE487"/>
          <cell r="CF487"/>
          <cell r="CG487"/>
          <cell r="CH487"/>
          <cell r="CN487"/>
          <cell r="CO487"/>
          <cell r="CP487"/>
          <cell r="CQ487"/>
          <cell r="CS487"/>
          <cell r="CT487"/>
          <cell r="CU487"/>
          <cell r="CV487"/>
          <cell r="CW487"/>
          <cell r="EE487"/>
          <cell r="EF487"/>
          <cell r="EH487"/>
          <cell r="EI487"/>
          <cell r="EJ487"/>
          <cell r="EK487"/>
          <cell r="EL487"/>
          <cell r="EM487"/>
        </row>
        <row r="488">
          <cell r="A488"/>
          <cell r="B488"/>
          <cell r="C488"/>
          <cell r="D488"/>
          <cell r="E488"/>
          <cell r="F488"/>
          <cell r="G488"/>
          <cell r="H488"/>
          <cell r="I488"/>
          <cell r="J488"/>
          <cell r="K488"/>
          <cell r="L488"/>
          <cell r="M488"/>
          <cell r="N488"/>
          <cell r="O488"/>
          <cell r="P488"/>
          <cell r="Q488"/>
          <cell r="R488"/>
          <cell r="S488"/>
          <cell r="T488"/>
          <cell r="U488"/>
          <cell r="V488"/>
          <cell r="W488"/>
          <cell r="X488"/>
          <cell r="Y488"/>
          <cell r="Z488"/>
          <cell r="AA488"/>
          <cell r="AB488"/>
          <cell r="AC488"/>
          <cell r="AD488"/>
          <cell r="AE488"/>
          <cell r="AF488"/>
          <cell r="AG488"/>
          <cell r="AH488"/>
          <cell r="AI488"/>
          <cell r="AJ488"/>
          <cell r="AK488"/>
          <cell r="AL488"/>
          <cell r="AM488"/>
          <cell r="AN488"/>
          <cell r="AO488"/>
          <cell r="AP488"/>
          <cell r="AQ488"/>
          <cell r="AR488"/>
          <cell r="AS488"/>
          <cell r="AT488"/>
          <cell r="AV488"/>
          <cell r="AW488"/>
          <cell r="AX488"/>
          <cell r="BA488"/>
          <cell r="BB488"/>
          <cell r="BC488"/>
          <cell r="BD488"/>
          <cell r="BE488"/>
          <cell r="BF488"/>
          <cell r="BG488"/>
          <cell r="BH488"/>
          <cell r="BI488"/>
          <cell r="BJ488"/>
          <cell r="BK488"/>
          <cell r="BL488"/>
          <cell r="BM488"/>
          <cell r="BN488"/>
          <cell r="BO488"/>
          <cell r="BP488"/>
          <cell r="BQ488"/>
          <cell r="BR488"/>
          <cell r="BS488"/>
          <cell r="BT488"/>
          <cell r="BU488"/>
          <cell r="BV488"/>
          <cell r="BW488"/>
          <cell r="BX488"/>
          <cell r="BY488"/>
          <cell r="BZ488"/>
          <cell r="CA488"/>
          <cell r="CB488"/>
          <cell r="CC488"/>
          <cell r="CD488"/>
          <cell r="CE488"/>
          <cell r="CF488"/>
          <cell r="CG488"/>
          <cell r="CH488"/>
          <cell r="CN488"/>
          <cell r="CO488"/>
          <cell r="CP488"/>
          <cell r="CQ488"/>
          <cell r="CS488"/>
          <cell r="CT488"/>
          <cell r="CU488"/>
          <cell r="CV488"/>
          <cell r="CW488"/>
          <cell r="EE488"/>
          <cell r="EF488"/>
          <cell r="EH488"/>
          <cell r="EI488"/>
          <cell r="EJ488"/>
          <cell r="EK488"/>
          <cell r="EL488"/>
          <cell r="EM488"/>
        </row>
        <row r="489">
          <cell r="A489"/>
          <cell r="B489"/>
          <cell r="C489"/>
          <cell r="D489"/>
          <cell r="E489"/>
          <cell r="F489"/>
          <cell r="G489"/>
          <cell r="H489"/>
          <cell r="I489"/>
          <cell r="J489"/>
          <cell r="K489"/>
          <cell r="L489"/>
          <cell r="M489"/>
          <cell r="N489"/>
          <cell r="O489"/>
          <cell r="P489"/>
          <cell r="Q489"/>
          <cell r="R489"/>
          <cell r="S489"/>
          <cell r="T489"/>
          <cell r="U489"/>
          <cell r="V489"/>
          <cell r="W489"/>
          <cell r="X489"/>
          <cell r="Y489"/>
          <cell r="Z489"/>
          <cell r="AA489"/>
          <cell r="AB489"/>
          <cell r="AC489"/>
          <cell r="AD489"/>
          <cell r="AE489"/>
          <cell r="AF489"/>
          <cell r="AG489"/>
          <cell r="AH489"/>
          <cell r="AI489"/>
          <cell r="AJ489"/>
          <cell r="AK489"/>
          <cell r="AL489"/>
          <cell r="AM489"/>
          <cell r="AN489"/>
          <cell r="AO489"/>
          <cell r="AP489"/>
          <cell r="AQ489"/>
          <cell r="AR489"/>
          <cell r="AS489"/>
          <cell r="AT489"/>
          <cell r="AV489"/>
          <cell r="AW489"/>
          <cell r="AX489"/>
          <cell r="BA489"/>
          <cell r="BB489"/>
          <cell r="BC489"/>
          <cell r="BD489"/>
          <cell r="BE489"/>
          <cell r="BF489"/>
          <cell r="BG489"/>
          <cell r="BH489"/>
          <cell r="BI489"/>
          <cell r="BJ489"/>
          <cell r="BK489"/>
          <cell r="BL489"/>
          <cell r="BM489"/>
          <cell r="BN489"/>
          <cell r="BO489"/>
          <cell r="BP489"/>
          <cell r="BQ489"/>
          <cell r="BR489"/>
          <cell r="BS489"/>
          <cell r="BT489"/>
          <cell r="BU489"/>
          <cell r="BV489"/>
          <cell r="BW489"/>
          <cell r="BX489"/>
          <cell r="BY489"/>
          <cell r="BZ489"/>
          <cell r="CA489"/>
          <cell r="CB489"/>
          <cell r="CC489"/>
          <cell r="CD489"/>
          <cell r="CE489"/>
          <cell r="CF489"/>
          <cell r="CG489"/>
          <cell r="CH489"/>
          <cell r="CN489"/>
          <cell r="CO489"/>
          <cell r="CP489"/>
          <cell r="CQ489"/>
          <cell r="CS489"/>
          <cell r="CT489"/>
          <cell r="CU489"/>
          <cell r="CV489"/>
          <cell r="CW489"/>
          <cell r="EE489"/>
          <cell r="EF489"/>
          <cell r="EH489"/>
          <cell r="EI489"/>
          <cell r="EJ489"/>
          <cell r="EK489"/>
          <cell r="EL489"/>
          <cell r="EM489"/>
        </row>
        <row r="490">
          <cell r="A490"/>
          <cell r="B490"/>
          <cell r="C490"/>
          <cell r="D490"/>
          <cell r="E490"/>
          <cell r="F490"/>
          <cell r="G490"/>
          <cell r="H490"/>
          <cell r="I490"/>
          <cell r="J490"/>
          <cell r="K490"/>
          <cell r="L490"/>
          <cell r="M490"/>
          <cell r="N490"/>
          <cell r="O490"/>
          <cell r="P490"/>
          <cell r="Q490"/>
          <cell r="R490"/>
          <cell r="S490"/>
          <cell r="T490"/>
          <cell r="U490"/>
          <cell r="V490"/>
          <cell r="W490"/>
          <cell r="X490"/>
          <cell r="Y490"/>
          <cell r="Z490"/>
          <cell r="AA490"/>
          <cell r="AB490"/>
          <cell r="AC490"/>
          <cell r="AD490"/>
          <cell r="AE490"/>
          <cell r="AF490"/>
          <cell r="AG490"/>
          <cell r="AH490"/>
          <cell r="AI490"/>
          <cell r="AJ490"/>
          <cell r="AK490"/>
          <cell r="AL490"/>
          <cell r="AM490"/>
          <cell r="AN490"/>
          <cell r="AO490"/>
          <cell r="AP490"/>
          <cell r="AQ490"/>
          <cell r="AR490"/>
          <cell r="AS490"/>
          <cell r="AT490"/>
          <cell r="AV490"/>
          <cell r="AW490"/>
          <cell r="AX490"/>
          <cell r="BA490"/>
          <cell r="BB490"/>
          <cell r="BC490"/>
          <cell r="BD490"/>
          <cell r="BE490"/>
          <cell r="BF490"/>
          <cell r="BG490"/>
          <cell r="BH490"/>
          <cell r="BI490"/>
          <cell r="BJ490"/>
          <cell r="BK490"/>
          <cell r="BL490"/>
          <cell r="BM490"/>
          <cell r="BN490"/>
          <cell r="BO490"/>
          <cell r="BP490"/>
          <cell r="BQ490"/>
          <cell r="BR490"/>
          <cell r="BS490"/>
          <cell r="BT490"/>
          <cell r="BU490"/>
          <cell r="BV490"/>
          <cell r="BW490"/>
          <cell r="BX490"/>
          <cell r="BY490"/>
          <cell r="BZ490"/>
          <cell r="CA490"/>
          <cell r="CB490"/>
          <cell r="CC490"/>
          <cell r="CD490"/>
          <cell r="CE490"/>
          <cell r="CF490"/>
          <cell r="CG490"/>
          <cell r="CH490"/>
          <cell r="CN490"/>
          <cell r="CO490"/>
          <cell r="CP490"/>
          <cell r="CQ490"/>
          <cell r="CS490"/>
          <cell r="CT490"/>
          <cell r="CU490"/>
          <cell r="CV490"/>
          <cell r="CW490"/>
          <cell r="EE490"/>
          <cell r="EF490"/>
          <cell r="EH490"/>
          <cell r="EI490"/>
          <cell r="EJ490"/>
          <cell r="EK490"/>
          <cell r="EL490"/>
          <cell r="EM490"/>
        </row>
        <row r="491">
          <cell r="A491"/>
          <cell r="B491"/>
          <cell r="C491"/>
          <cell r="D491"/>
          <cell r="E491"/>
          <cell r="F491"/>
          <cell r="G491"/>
          <cell r="H491"/>
          <cell r="I491"/>
          <cell r="J491"/>
          <cell r="K491"/>
          <cell r="L491"/>
          <cell r="M491"/>
          <cell r="N491"/>
          <cell r="O491"/>
          <cell r="P491"/>
          <cell r="Q491"/>
          <cell r="R491"/>
          <cell r="S491"/>
          <cell r="T491"/>
          <cell r="U491"/>
          <cell r="V491"/>
          <cell r="W491"/>
          <cell r="X491"/>
          <cell r="Y491"/>
          <cell r="Z491"/>
          <cell r="AA491"/>
          <cell r="AB491"/>
          <cell r="AC491"/>
          <cell r="AD491"/>
          <cell r="AE491"/>
          <cell r="AF491"/>
          <cell r="AG491"/>
          <cell r="AH491"/>
          <cell r="AI491"/>
          <cell r="AJ491"/>
          <cell r="AK491"/>
          <cell r="AL491"/>
          <cell r="AM491"/>
          <cell r="AN491"/>
          <cell r="AO491"/>
          <cell r="AP491"/>
          <cell r="AQ491"/>
          <cell r="AR491"/>
          <cell r="AS491"/>
          <cell r="AT491"/>
          <cell r="AV491"/>
          <cell r="AW491"/>
          <cell r="AX491"/>
          <cell r="BA491"/>
          <cell r="BB491"/>
          <cell r="BC491"/>
          <cell r="BD491"/>
          <cell r="BE491"/>
          <cell r="BF491"/>
          <cell r="BG491"/>
          <cell r="BH491"/>
          <cell r="BI491"/>
          <cell r="BJ491"/>
          <cell r="BK491"/>
          <cell r="BL491"/>
          <cell r="BM491"/>
          <cell r="BN491"/>
          <cell r="BO491"/>
          <cell r="BP491"/>
          <cell r="BQ491"/>
          <cell r="BR491"/>
          <cell r="BS491"/>
          <cell r="BT491"/>
          <cell r="BU491"/>
          <cell r="BV491"/>
          <cell r="BW491"/>
          <cell r="BX491"/>
          <cell r="BY491"/>
          <cell r="BZ491"/>
          <cell r="CA491"/>
          <cell r="CB491"/>
          <cell r="CC491"/>
          <cell r="CD491"/>
          <cell r="CE491"/>
          <cell r="CF491"/>
          <cell r="CG491"/>
          <cell r="CH491"/>
          <cell r="CN491"/>
          <cell r="CO491"/>
          <cell r="CP491"/>
          <cell r="CQ491"/>
          <cell r="CS491"/>
          <cell r="CT491"/>
          <cell r="CU491"/>
          <cell r="CV491"/>
          <cell r="CW491"/>
          <cell r="EE491"/>
          <cell r="EF491"/>
          <cell r="EH491"/>
          <cell r="EI491"/>
          <cell r="EJ491"/>
          <cell r="EK491"/>
          <cell r="EL491"/>
          <cell r="EM491"/>
        </row>
        <row r="492">
          <cell r="A492"/>
          <cell r="B492"/>
          <cell r="C492"/>
          <cell r="D492"/>
          <cell r="E492"/>
          <cell r="F492"/>
          <cell r="G492"/>
          <cell r="H492"/>
          <cell r="I492"/>
          <cell r="J492"/>
          <cell r="K492"/>
          <cell r="L492"/>
          <cell r="M492"/>
          <cell r="N492"/>
          <cell r="O492"/>
          <cell r="P492"/>
          <cell r="Q492"/>
          <cell r="R492"/>
          <cell r="S492"/>
          <cell r="T492"/>
          <cell r="U492"/>
          <cell r="V492"/>
          <cell r="W492"/>
          <cell r="X492"/>
          <cell r="Y492"/>
          <cell r="Z492"/>
          <cell r="AA492"/>
          <cell r="AB492"/>
          <cell r="AC492"/>
          <cell r="AD492"/>
          <cell r="AE492"/>
          <cell r="AF492"/>
          <cell r="AG492"/>
          <cell r="AH492"/>
          <cell r="AI492"/>
          <cell r="AJ492"/>
          <cell r="AK492"/>
          <cell r="AL492"/>
          <cell r="AM492"/>
          <cell r="AN492"/>
          <cell r="AO492"/>
          <cell r="AP492"/>
          <cell r="AQ492"/>
          <cell r="AR492"/>
          <cell r="AS492"/>
          <cell r="AT492"/>
          <cell r="AV492"/>
          <cell r="AW492"/>
          <cell r="AX492"/>
          <cell r="BA492"/>
          <cell r="BB492"/>
          <cell r="BC492"/>
          <cell r="BD492"/>
          <cell r="BE492"/>
          <cell r="BF492"/>
          <cell r="BG492"/>
          <cell r="BH492"/>
          <cell r="BI492"/>
          <cell r="BJ492"/>
          <cell r="BK492"/>
          <cell r="BL492"/>
          <cell r="BM492"/>
          <cell r="BN492"/>
          <cell r="BO492"/>
          <cell r="BP492"/>
          <cell r="BQ492"/>
          <cell r="BR492"/>
          <cell r="BS492"/>
          <cell r="BT492"/>
          <cell r="BU492"/>
          <cell r="BV492"/>
          <cell r="BW492"/>
          <cell r="BX492"/>
          <cell r="BY492"/>
          <cell r="BZ492"/>
          <cell r="CA492"/>
          <cell r="CB492"/>
          <cell r="CC492"/>
          <cell r="CD492"/>
          <cell r="CE492"/>
          <cell r="CF492"/>
          <cell r="CG492"/>
          <cell r="CH492"/>
          <cell r="CN492"/>
          <cell r="CO492"/>
          <cell r="CP492"/>
          <cell r="CQ492"/>
          <cell r="CS492"/>
          <cell r="CT492"/>
          <cell r="CU492"/>
          <cell r="CV492"/>
          <cell r="CW492"/>
          <cell r="EE492"/>
          <cell r="EF492"/>
          <cell r="EH492"/>
          <cell r="EI492"/>
          <cell r="EJ492"/>
          <cell r="EK492"/>
          <cell r="EL492"/>
          <cell r="EM492"/>
        </row>
        <row r="493">
          <cell r="A493"/>
          <cell r="B493"/>
          <cell r="C493"/>
          <cell r="D493"/>
          <cell r="E493"/>
          <cell r="F493"/>
          <cell r="G493"/>
          <cell r="H493"/>
          <cell r="I493"/>
          <cell r="J493"/>
          <cell r="K493"/>
          <cell r="L493"/>
          <cell r="M493"/>
          <cell r="N493"/>
          <cell r="O493"/>
          <cell r="P493"/>
          <cell r="Q493"/>
          <cell r="R493"/>
          <cell r="S493"/>
          <cell r="T493"/>
          <cell r="U493"/>
          <cell r="V493"/>
          <cell r="W493"/>
          <cell r="X493"/>
          <cell r="Y493"/>
          <cell r="Z493"/>
          <cell r="AA493"/>
          <cell r="AB493"/>
          <cell r="AC493"/>
          <cell r="AD493"/>
          <cell r="AE493"/>
          <cell r="AF493"/>
          <cell r="AG493"/>
          <cell r="AH493"/>
          <cell r="AI493"/>
          <cell r="AJ493"/>
          <cell r="AK493"/>
          <cell r="AL493"/>
          <cell r="AM493"/>
          <cell r="AN493"/>
          <cell r="AO493"/>
          <cell r="AP493"/>
          <cell r="AQ493"/>
          <cell r="AR493"/>
          <cell r="AS493"/>
          <cell r="AT493"/>
          <cell r="AV493"/>
          <cell r="AW493"/>
          <cell r="AX493"/>
          <cell r="BA493"/>
          <cell r="BB493"/>
          <cell r="BC493"/>
          <cell r="BD493"/>
          <cell r="BE493"/>
          <cell r="BF493"/>
          <cell r="BG493"/>
          <cell r="BH493"/>
          <cell r="BI493"/>
          <cell r="BJ493"/>
          <cell r="BK493"/>
          <cell r="BL493"/>
          <cell r="BM493"/>
          <cell r="BN493"/>
          <cell r="BO493"/>
          <cell r="BP493"/>
          <cell r="BQ493"/>
          <cell r="BR493"/>
          <cell r="BS493"/>
          <cell r="BT493"/>
          <cell r="BU493"/>
          <cell r="BV493"/>
          <cell r="BW493"/>
          <cell r="BX493"/>
          <cell r="BY493"/>
          <cell r="BZ493"/>
          <cell r="CA493"/>
          <cell r="CB493"/>
          <cell r="CC493"/>
          <cell r="CD493"/>
          <cell r="CE493"/>
          <cell r="CF493"/>
          <cell r="CG493"/>
          <cell r="CH493"/>
          <cell r="CN493"/>
          <cell r="CO493"/>
          <cell r="CP493"/>
          <cell r="CQ493"/>
          <cell r="CS493"/>
          <cell r="CT493"/>
          <cell r="CU493"/>
          <cell r="CV493"/>
          <cell r="CW493"/>
          <cell r="EE493"/>
          <cell r="EF493"/>
          <cell r="EH493"/>
          <cell r="EI493"/>
          <cell r="EJ493"/>
          <cell r="EK493"/>
          <cell r="EL493"/>
          <cell r="EM493"/>
        </row>
        <row r="494">
          <cell r="A494"/>
          <cell r="B494"/>
          <cell r="C494"/>
          <cell r="D494"/>
          <cell r="E494"/>
          <cell r="F494"/>
          <cell r="G494"/>
          <cell r="H494"/>
          <cell r="I494"/>
          <cell r="J494"/>
          <cell r="K494"/>
          <cell r="L494"/>
          <cell r="M494"/>
          <cell r="N494"/>
          <cell r="O494"/>
          <cell r="P494"/>
          <cell r="Q494"/>
          <cell r="R494"/>
          <cell r="S494"/>
          <cell r="T494"/>
          <cell r="U494"/>
          <cell r="V494"/>
          <cell r="W494"/>
          <cell r="X494"/>
          <cell r="Y494"/>
          <cell r="Z494"/>
          <cell r="AA494"/>
          <cell r="AB494"/>
          <cell r="AC494"/>
          <cell r="AD494"/>
          <cell r="AE494"/>
          <cell r="AF494"/>
          <cell r="AG494"/>
          <cell r="AH494"/>
          <cell r="AI494"/>
          <cell r="AJ494"/>
          <cell r="AK494"/>
          <cell r="AL494"/>
          <cell r="AM494"/>
          <cell r="AN494"/>
          <cell r="AO494"/>
          <cell r="AP494"/>
          <cell r="AQ494"/>
          <cell r="AR494"/>
          <cell r="AS494"/>
          <cell r="AT494"/>
          <cell r="AV494"/>
          <cell r="AW494"/>
          <cell r="AX494"/>
          <cell r="BA494"/>
          <cell r="BB494"/>
          <cell r="BC494"/>
          <cell r="BD494"/>
          <cell r="BE494"/>
          <cell r="BF494"/>
          <cell r="BG494"/>
          <cell r="BH494"/>
          <cell r="BI494"/>
          <cell r="BJ494"/>
          <cell r="BK494"/>
          <cell r="BL494"/>
          <cell r="BM494"/>
          <cell r="BN494"/>
          <cell r="BO494"/>
          <cell r="BP494"/>
          <cell r="BQ494"/>
          <cell r="BR494"/>
          <cell r="BS494"/>
          <cell r="BT494"/>
          <cell r="BU494"/>
          <cell r="BV494"/>
          <cell r="BW494"/>
          <cell r="BX494"/>
          <cell r="BY494"/>
          <cell r="BZ494"/>
          <cell r="CA494"/>
          <cell r="CB494"/>
          <cell r="CC494"/>
          <cell r="CD494"/>
          <cell r="CE494"/>
          <cell r="CF494"/>
          <cell r="CG494"/>
          <cell r="CH494"/>
          <cell r="CN494"/>
          <cell r="CO494"/>
          <cell r="CP494"/>
          <cell r="CQ494"/>
          <cell r="CS494"/>
          <cell r="CT494"/>
          <cell r="CU494"/>
          <cell r="CV494"/>
          <cell r="CW494"/>
          <cell r="EE494"/>
          <cell r="EF494"/>
          <cell r="EH494"/>
          <cell r="EI494"/>
          <cell r="EJ494"/>
          <cell r="EK494"/>
          <cell r="EL494"/>
          <cell r="EM494"/>
        </row>
        <row r="495">
          <cell r="A495"/>
          <cell r="B495"/>
          <cell r="C495"/>
          <cell r="D495"/>
          <cell r="E495"/>
          <cell r="F495"/>
          <cell r="G495"/>
          <cell r="H495"/>
          <cell r="I495"/>
          <cell r="J495"/>
          <cell r="K495"/>
          <cell r="L495"/>
          <cell r="M495"/>
          <cell r="N495"/>
          <cell r="O495"/>
          <cell r="P495"/>
          <cell r="Q495"/>
          <cell r="R495"/>
          <cell r="S495"/>
          <cell r="T495"/>
          <cell r="U495"/>
          <cell r="V495"/>
          <cell r="W495"/>
          <cell r="X495"/>
          <cell r="Y495"/>
          <cell r="Z495"/>
          <cell r="AA495"/>
          <cell r="AB495"/>
          <cell r="AC495"/>
          <cell r="AD495"/>
          <cell r="AE495"/>
          <cell r="AF495"/>
          <cell r="AG495"/>
          <cell r="AH495"/>
          <cell r="AI495"/>
          <cell r="AJ495"/>
          <cell r="AK495"/>
          <cell r="AL495"/>
          <cell r="AM495"/>
          <cell r="AN495"/>
          <cell r="AO495"/>
          <cell r="AP495"/>
          <cell r="AQ495"/>
          <cell r="AR495"/>
          <cell r="AS495"/>
          <cell r="AT495"/>
          <cell r="AV495"/>
          <cell r="AW495"/>
          <cell r="AX495"/>
          <cell r="BA495"/>
          <cell r="BB495"/>
          <cell r="BC495"/>
          <cell r="BD495"/>
          <cell r="BE495"/>
          <cell r="BF495"/>
          <cell r="BG495"/>
          <cell r="BH495"/>
          <cell r="BI495"/>
          <cell r="BJ495"/>
          <cell r="BK495"/>
          <cell r="BL495"/>
          <cell r="BM495"/>
          <cell r="BN495"/>
          <cell r="BO495"/>
          <cell r="BP495"/>
          <cell r="BQ495"/>
          <cell r="BR495"/>
          <cell r="BS495"/>
          <cell r="BT495"/>
          <cell r="BU495"/>
          <cell r="BV495"/>
          <cell r="BW495"/>
          <cell r="BX495"/>
          <cell r="BY495"/>
          <cell r="BZ495"/>
          <cell r="CA495"/>
          <cell r="CB495"/>
          <cell r="CC495"/>
          <cell r="CD495"/>
          <cell r="CE495"/>
          <cell r="CF495"/>
          <cell r="CG495"/>
          <cell r="CH495"/>
          <cell r="CN495"/>
          <cell r="CO495"/>
          <cell r="CP495"/>
          <cell r="CQ495"/>
          <cell r="CS495"/>
          <cell r="CT495"/>
          <cell r="CU495"/>
          <cell r="CV495"/>
          <cell r="CW495"/>
          <cell r="EE495"/>
          <cell r="EF495"/>
          <cell r="EH495"/>
          <cell r="EI495"/>
          <cell r="EJ495"/>
          <cell r="EK495"/>
          <cell r="EL495"/>
          <cell r="EM495"/>
        </row>
        <row r="496">
          <cell r="A496"/>
          <cell r="B496"/>
          <cell r="C496"/>
          <cell r="D496"/>
          <cell r="E496"/>
          <cell r="F496"/>
          <cell r="G496"/>
          <cell r="H496"/>
          <cell r="I496"/>
          <cell r="J496"/>
          <cell r="K496"/>
          <cell r="L496"/>
          <cell r="M496"/>
          <cell r="N496"/>
          <cell r="O496"/>
          <cell r="P496"/>
          <cell r="Q496"/>
          <cell r="R496"/>
          <cell r="S496"/>
          <cell r="T496"/>
          <cell r="U496"/>
          <cell r="V496"/>
          <cell r="W496"/>
          <cell r="X496"/>
          <cell r="Y496"/>
          <cell r="Z496"/>
          <cell r="AA496"/>
          <cell r="AB496"/>
          <cell r="AC496"/>
          <cell r="AD496"/>
          <cell r="AE496"/>
          <cell r="AF496"/>
          <cell r="AG496"/>
          <cell r="AH496"/>
          <cell r="AI496"/>
          <cell r="AJ496"/>
          <cell r="AK496"/>
          <cell r="AL496"/>
          <cell r="AM496"/>
          <cell r="AN496"/>
          <cell r="AO496"/>
          <cell r="AP496"/>
          <cell r="AQ496"/>
          <cell r="AR496"/>
          <cell r="AS496"/>
          <cell r="AT496"/>
          <cell r="AV496"/>
          <cell r="AW496"/>
          <cell r="AX496"/>
          <cell r="BA496"/>
          <cell r="BB496"/>
          <cell r="BC496"/>
          <cell r="BD496"/>
          <cell r="BE496"/>
          <cell r="BF496"/>
          <cell r="BG496"/>
          <cell r="BH496"/>
          <cell r="BI496"/>
          <cell r="BJ496"/>
          <cell r="BK496"/>
          <cell r="BL496"/>
          <cell r="BM496"/>
          <cell r="BN496"/>
          <cell r="BO496"/>
          <cell r="BP496"/>
          <cell r="BQ496"/>
          <cell r="BR496"/>
          <cell r="BS496"/>
          <cell r="BT496"/>
          <cell r="BU496"/>
          <cell r="BV496"/>
          <cell r="BW496"/>
          <cell r="BX496"/>
          <cell r="BY496"/>
          <cell r="BZ496"/>
          <cell r="CA496"/>
          <cell r="CB496"/>
          <cell r="CC496"/>
          <cell r="CD496"/>
          <cell r="CE496"/>
          <cell r="CF496"/>
          <cell r="CG496"/>
          <cell r="CH496"/>
          <cell r="CN496"/>
          <cell r="CO496"/>
          <cell r="CP496"/>
          <cell r="CQ496"/>
          <cell r="CS496"/>
          <cell r="CT496"/>
          <cell r="CU496"/>
          <cell r="CV496"/>
          <cell r="CW496"/>
          <cell r="EE496"/>
          <cell r="EF496"/>
          <cell r="EH496"/>
          <cell r="EI496"/>
          <cell r="EJ496"/>
          <cell r="EK496"/>
          <cell r="EL496"/>
          <cell r="EM496"/>
        </row>
        <row r="497">
          <cell r="A497"/>
          <cell r="B497"/>
          <cell r="C497"/>
          <cell r="D497"/>
          <cell r="E497"/>
          <cell r="F497"/>
          <cell r="G497"/>
          <cell r="H497"/>
          <cell r="I497"/>
          <cell r="J497"/>
          <cell r="K497"/>
          <cell r="L497"/>
          <cell r="M497"/>
          <cell r="N497"/>
          <cell r="O497"/>
          <cell r="P497"/>
          <cell r="Q497"/>
          <cell r="R497"/>
          <cell r="S497"/>
          <cell r="T497"/>
          <cell r="U497"/>
          <cell r="V497"/>
          <cell r="W497"/>
          <cell r="X497"/>
          <cell r="Y497"/>
          <cell r="Z497"/>
          <cell r="AA497"/>
          <cell r="AB497"/>
          <cell r="AC497"/>
          <cell r="AD497"/>
          <cell r="AE497"/>
          <cell r="AF497"/>
          <cell r="AG497"/>
          <cell r="AH497"/>
          <cell r="AI497"/>
          <cell r="AJ497"/>
          <cell r="AK497"/>
          <cell r="AL497"/>
          <cell r="AM497"/>
          <cell r="AN497"/>
          <cell r="AO497"/>
          <cell r="AP497"/>
          <cell r="AQ497"/>
          <cell r="AR497"/>
          <cell r="AS497"/>
          <cell r="AT497"/>
          <cell r="AV497"/>
          <cell r="AW497"/>
          <cell r="AX497"/>
          <cell r="BA497"/>
          <cell r="BB497"/>
          <cell r="BC497"/>
          <cell r="BD497"/>
          <cell r="BE497"/>
          <cell r="BF497"/>
          <cell r="BG497"/>
          <cell r="BH497"/>
          <cell r="BI497"/>
          <cell r="BJ497"/>
          <cell r="BK497"/>
          <cell r="BL497"/>
          <cell r="BM497"/>
          <cell r="BN497"/>
          <cell r="BO497"/>
          <cell r="BP497"/>
          <cell r="BQ497"/>
          <cell r="BR497"/>
          <cell r="BS497"/>
          <cell r="BT497"/>
          <cell r="BU497"/>
          <cell r="BV497"/>
          <cell r="BW497"/>
          <cell r="BX497"/>
          <cell r="BY497"/>
          <cell r="BZ497"/>
          <cell r="CA497"/>
          <cell r="CB497"/>
          <cell r="CC497"/>
          <cell r="CD497"/>
          <cell r="CE497"/>
          <cell r="CF497"/>
          <cell r="CG497"/>
          <cell r="CH497"/>
          <cell r="CN497"/>
          <cell r="CO497"/>
          <cell r="CP497"/>
          <cell r="CQ497"/>
          <cell r="CS497"/>
          <cell r="CT497"/>
          <cell r="CU497"/>
          <cell r="CV497"/>
          <cell r="CW497"/>
          <cell r="EE497"/>
          <cell r="EF497"/>
          <cell r="EH497"/>
          <cell r="EI497"/>
          <cell r="EJ497"/>
          <cell r="EK497"/>
          <cell r="EL497"/>
          <cell r="EM497"/>
        </row>
        <row r="498">
          <cell r="A498"/>
          <cell r="B498"/>
          <cell r="C498"/>
          <cell r="D498"/>
          <cell r="E498"/>
          <cell r="F498"/>
          <cell r="G498"/>
          <cell r="H498"/>
          <cell r="I498"/>
          <cell r="J498"/>
          <cell r="K498"/>
          <cell r="L498"/>
          <cell r="M498"/>
          <cell r="N498"/>
          <cell r="O498"/>
          <cell r="P498"/>
          <cell r="Q498"/>
          <cell r="R498"/>
          <cell r="S498"/>
          <cell r="T498"/>
          <cell r="U498"/>
          <cell r="V498"/>
          <cell r="W498"/>
          <cell r="X498"/>
          <cell r="Y498"/>
          <cell r="Z498"/>
          <cell r="AA498"/>
          <cell r="AB498"/>
          <cell r="AC498"/>
          <cell r="AD498"/>
          <cell r="AE498"/>
          <cell r="AF498"/>
          <cell r="AG498"/>
          <cell r="AH498"/>
          <cell r="AI498"/>
          <cell r="AJ498"/>
          <cell r="AK498"/>
          <cell r="AL498"/>
          <cell r="AM498"/>
          <cell r="AN498"/>
          <cell r="AO498"/>
          <cell r="AP498"/>
          <cell r="AQ498"/>
          <cell r="AR498"/>
          <cell r="AS498"/>
          <cell r="AT498"/>
          <cell r="AV498"/>
          <cell r="AW498"/>
          <cell r="AX498"/>
          <cell r="BA498"/>
          <cell r="BB498"/>
          <cell r="BC498"/>
          <cell r="BD498"/>
          <cell r="BE498"/>
          <cell r="BF498"/>
          <cell r="BG498"/>
          <cell r="BH498"/>
          <cell r="BI498"/>
          <cell r="BJ498"/>
          <cell r="BK498"/>
          <cell r="BL498"/>
          <cell r="BM498"/>
          <cell r="BN498"/>
          <cell r="BO498"/>
          <cell r="BP498"/>
          <cell r="BQ498"/>
          <cell r="BR498"/>
          <cell r="BS498"/>
          <cell r="BT498"/>
          <cell r="BU498"/>
          <cell r="BV498"/>
          <cell r="BW498"/>
          <cell r="BX498"/>
          <cell r="BY498"/>
          <cell r="BZ498"/>
          <cell r="CA498"/>
          <cell r="CB498"/>
          <cell r="CC498"/>
          <cell r="CD498"/>
          <cell r="CE498"/>
          <cell r="CF498"/>
          <cell r="CG498"/>
          <cell r="CH498"/>
          <cell r="CN498"/>
          <cell r="CO498"/>
          <cell r="CP498"/>
          <cell r="CQ498"/>
          <cell r="CS498"/>
          <cell r="CT498"/>
          <cell r="CU498"/>
          <cell r="CV498"/>
          <cell r="CW498"/>
          <cell r="EE498"/>
          <cell r="EF498"/>
          <cell r="EH498"/>
          <cell r="EI498"/>
          <cell r="EJ498"/>
          <cell r="EK498"/>
          <cell r="EL498"/>
          <cell r="EM498"/>
        </row>
        <row r="499">
          <cell r="A499"/>
          <cell r="B499"/>
          <cell r="C499"/>
          <cell r="D499"/>
          <cell r="E499"/>
          <cell r="F499"/>
          <cell r="G499"/>
          <cell r="H499"/>
          <cell r="I499"/>
          <cell r="J499"/>
          <cell r="K499"/>
          <cell r="L499"/>
          <cell r="M499"/>
          <cell r="N499"/>
          <cell r="O499"/>
          <cell r="P499"/>
          <cell r="Q499"/>
          <cell r="R499"/>
          <cell r="S499"/>
          <cell r="T499"/>
          <cell r="U499"/>
          <cell r="V499"/>
          <cell r="W499"/>
          <cell r="X499"/>
          <cell r="Y499"/>
          <cell r="Z499"/>
          <cell r="AA499"/>
          <cell r="AB499"/>
          <cell r="AC499"/>
          <cell r="AD499"/>
          <cell r="AE499"/>
          <cell r="AF499"/>
          <cell r="AG499"/>
          <cell r="AH499"/>
          <cell r="AI499"/>
          <cell r="AJ499"/>
          <cell r="AK499"/>
          <cell r="AL499"/>
          <cell r="AM499"/>
          <cell r="AN499"/>
          <cell r="AO499"/>
          <cell r="AP499"/>
          <cell r="AQ499"/>
          <cell r="AR499"/>
          <cell r="AS499"/>
          <cell r="AT499"/>
          <cell r="AV499"/>
          <cell r="AW499"/>
          <cell r="AX499"/>
          <cell r="BA499"/>
          <cell r="BB499"/>
          <cell r="BC499"/>
          <cell r="BD499"/>
          <cell r="BE499"/>
          <cell r="BF499"/>
          <cell r="BG499"/>
          <cell r="BH499"/>
          <cell r="BI499"/>
          <cell r="BJ499"/>
          <cell r="BK499"/>
          <cell r="BL499"/>
          <cell r="BM499"/>
          <cell r="BN499"/>
          <cell r="BO499"/>
          <cell r="BP499"/>
          <cell r="BQ499"/>
          <cell r="BR499"/>
          <cell r="BS499"/>
          <cell r="BT499"/>
          <cell r="BU499"/>
          <cell r="BV499"/>
          <cell r="BW499"/>
          <cell r="BX499"/>
          <cell r="BY499"/>
          <cell r="BZ499"/>
          <cell r="CA499"/>
          <cell r="CB499"/>
          <cell r="CC499"/>
          <cell r="CD499"/>
          <cell r="CE499"/>
          <cell r="CF499"/>
          <cell r="CG499"/>
          <cell r="CH499"/>
          <cell r="CN499"/>
          <cell r="CO499"/>
          <cell r="CP499"/>
          <cell r="CQ499"/>
          <cell r="CS499"/>
          <cell r="CT499"/>
          <cell r="CU499"/>
          <cell r="CV499"/>
          <cell r="CW499"/>
          <cell r="EE499"/>
          <cell r="EF499"/>
          <cell r="EH499"/>
          <cell r="EI499"/>
          <cell r="EJ499"/>
          <cell r="EK499"/>
          <cell r="EL499"/>
          <cell r="EM499"/>
        </row>
        <row r="500">
          <cell r="A500"/>
          <cell r="B500"/>
          <cell r="C500"/>
          <cell r="D500"/>
          <cell r="E500"/>
          <cell r="F500"/>
          <cell r="G500"/>
          <cell r="H500"/>
          <cell r="I500"/>
          <cell r="J500"/>
          <cell r="K500"/>
          <cell r="L500"/>
          <cell r="M500"/>
          <cell r="N500"/>
          <cell r="O500"/>
          <cell r="P500"/>
          <cell r="Q500"/>
          <cell r="R500"/>
          <cell r="S500"/>
          <cell r="T500"/>
          <cell r="U500"/>
          <cell r="V500"/>
          <cell r="W500"/>
          <cell r="X500"/>
          <cell r="Y500"/>
          <cell r="Z500"/>
          <cell r="AA500"/>
          <cell r="AB500"/>
          <cell r="AC500"/>
          <cell r="AD500"/>
          <cell r="AE500"/>
          <cell r="AF500"/>
          <cell r="AG500"/>
          <cell r="AH500"/>
          <cell r="AI500"/>
          <cell r="AJ500"/>
          <cell r="AK500"/>
          <cell r="AL500"/>
          <cell r="AM500"/>
          <cell r="AN500"/>
          <cell r="AO500"/>
          <cell r="AP500"/>
          <cell r="AQ500"/>
          <cell r="AR500"/>
          <cell r="AS500"/>
          <cell r="AT500"/>
          <cell r="AV500"/>
          <cell r="AW500"/>
          <cell r="AX500"/>
          <cell r="BA500"/>
          <cell r="BB500"/>
          <cell r="BC500"/>
          <cell r="BD500"/>
          <cell r="BE500"/>
          <cell r="BF500"/>
          <cell r="BG500"/>
          <cell r="BH500"/>
          <cell r="BI500"/>
          <cell r="BJ500"/>
          <cell r="BK500"/>
          <cell r="BL500"/>
          <cell r="BM500"/>
          <cell r="BN500"/>
          <cell r="BO500"/>
          <cell r="BP500"/>
          <cell r="BQ500"/>
          <cell r="BR500"/>
          <cell r="BS500"/>
          <cell r="BT500"/>
          <cell r="BU500"/>
          <cell r="BV500"/>
          <cell r="BW500"/>
          <cell r="BX500"/>
          <cell r="BY500"/>
          <cell r="BZ500"/>
          <cell r="CA500"/>
          <cell r="CB500"/>
          <cell r="CC500"/>
          <cell r="CD500"/>
          <cell r="CE500"/>
          <cell r="CF500"/>
          <cell r="CG500"/>
          <cell r="CH500"/>
          <cell r="CN500"/>
          <cell r="CO500"/>
          <cell r="CP500"/>
          <cell r="CQ500"/>
          <cell r="CS500"/>
          <cell r="CT500"/>
          <cell r="CU500"/>
          <cell r="CV500"/>
          <cell r="CW500"/>
          <cell r="EE500"/>
          <cell r="EF500"/>
          <cell r="EH500"/>
          <cell r="EI500"/>
          <cell r="EJ500"/>
          <cell r="EK500"/>
          <cell r="EL500"/>
          <cell r="EM500"/>
        </row>
        <row r="501">
          <cell r="A501"/>
          <cell r="B501"/>
          <cell r="C501"/>
          <cell r="D501"/>
          <cell r="E501"/>
          <cell r="F501"/>
          <cell r="G501"/>
          <cell r="H501"/>
          <cell r="I501"/>
          <cell r="J501"/>
          <cell r="K501"/>
          <cell r="L501"/>
          <cell r="M501"/>
          <cell r="N501"/>
          <cell r="O501"/>
          <cell r="P501"/>
          <cell r="Q501"/>
          <cell r="R501"/>
          <cell r="S501"/>
          <cell r="T501"/>
          <cell r="U501"/>
          <cell r="V501"/>
          <cell r="W501"/>
          <cell r="X501"/>
          <cell r="Y501"/>
          <cell r="Z501"/>
          <cell r="AA501"/>
          <cell r="AB501"/>
          <cell r="AC501"/>
          <cell r="AD501"/>
          <cell r="AE501"/>
          <cell r="AF501"/>
          <cell r="AG501"/>
          <cell r="AH501"/>
          <cell r="AI501"/>
          <cell r="AJ501"/>
          <cell r="AK501"/>
          <cell r="AL501"/>
          <cell r="AM501"/>
          <cell r="AN501"/>
          <cell r="AO501"/>
          <cell r="AP501"/>
          <cell r="AQ501"/>
          <cell r="AR501"/>
          <cell r="AS501"/>
          <cell r="AT501"/>
          <cell r="AV501"/>
          <cell r="AW501"/>
          <cell r="AX501"/>
          <cell r="BA501"/>
          <cell r="BB501"/>
          <cell r="BC501"/>
          <cell r="BD501"/>
          <cell r="BE501"/>
          <cell r="BF501"/>
          <cell r="BG501"/>
          <cell r="BH501"/>
          <cell r="BI501"/>
          <cell r="BJ501"/>
          <cell r="BK501"/>
          <cell r="BL501"/>
          <cell r="BM501"/>
          <cell r="BN501"/>
          <cell r="BO501"/>
          <cell r="BP501"/>
          <cell r="BQ501"/>
          <cell r="BR501"/>
          <cell r="BS501"/>
          <cell r="BT501"/>
          <cell r="BU501"/>
          <cell r="BV501"/>
          <cell r="BW501"/>
          <cell r="BX501"/>
          <cell r="BY501"/>
          <cell r="BZ501"/>
          <cell r="CA501"/>
          <cell r="CB501"/>
          <cell r="CC501"/>
          <cell r="CD501"/>
          <cell r="CE501"/>
          <cell r="CF501"/>
          <cell r="CG501"/>
          <cell r="CH501"/>
          <cell r="CN501"/>
          <cell r="CO501"/>
          <cell r="CP501"/>
          <cell r="CQ501"/>
          <cell r="CS501"/>
          <cell r="CT501"/>
          <cell r="CU501"/>
          <cell r="CV501"/>
          <cell r="CW501"/>
          <cell r="EE501"/>
          <cell r="EF501"/>
          <cell r="EH501"/>
          <cell r="EI501"/>
          <cell r="EJ501"/>
          <cell r="EK501"/>
          <cell r="EL501"/>
          <cell r="EM501"/>
        </row>
        <row r="502">
          <cell r="A502"/>
          <cell r="B502"/>
          <cell r="C502"/>
          <cell r="D502"/>
          <cell r="E502"/>
          <cell r="F502"/>
          <cell r="G502"/>
          <cell r="H502"/>
          <cell r="I502"/>
          <cell r="J502"/>
          <cell r="K502"/>
          <cell r="L502"/>
          <cell r="M502"/>
          <cell r="N502"/>
          <cell r="O502"/>
          <cell r="P502"/>
          <cell r="Q502"/>
          <cell r="R502"/>
          <cell r="S502"/>
          <cell r="T502"/>
          <cell r="U502"/>
          <cell r="V502"/>
          <cell r="W502"/>
          <cell r="X502"/>
          <cell r="Y502"/>
          <cell r="Z502"/>
          <cell r="AA502"/>
          <cell r="AB502"/>
          <cell r="AC502"/>
          <cell r="AD502"/>
          <cell r="AE502"/>
          <cell r="AF502"/>
          <cell r="AG502"/>
          <cell r="AH502"/>
          <cell r="AI502"/>
          <cell r="AJ502"/>
          <cell r="AK502"/>
          <cell r="AL502"/>
          <cell r="AM502"/>
          <cell r="AN502"/>
          <cell r="AO502"/>
          <cell r="AP502"/>
          <cell r="AQ502"/>
          <cell r="AR502"/>
          <cell r="AS502"/>
          <cell r="AT502"/>
          <cell r="AV502"/>
          <cell r="AW502"/>
          <cell r="AX502"/>
          <cell r="BA502"/>
          <cell r="BB502"/>
          <cell r="BC502"/>
          <cell r="BD502"/>
          <cell r="BE502"/>
          <cell r="BF502"/>
          <cell r="BG502"/>
          <cell r="BH502"/>
          <cell r="BI502"/>
          <cell r="BJ502"/>
          <cell r="BK502"/>
          <cell r="BL502"/>
          <cell r="BM502"/>
          <cell r="BN502"/>
          <cell r="BO502"/>
          <cell r="BP502"/>
          <cell r="BQ502"/>
          <cell r="BR502"/>
          <cell r="BS502"/>
          <cell r="BT502"/>
          <cell r="BU502"/>
          <cell r="BV502"/>
          <cell r="BW502"/>
          <cell r="BX502"/>
          <cell r="BY502"/>
          <cell r="BZ502"/>
          <cell r="CA502"/>
          <cell r="CB502"/>
          <cell r="CC502"/>
          <cell r="CD502"/>
          <cell r="CE502"/>
          <cell r="CF502"/>
          <cell r="CG502"/>
          <cell r="CH502"/>
          <cell r="CN502"/>
          <cell r="CO502"/>
          <cell r="CP502"/>
          <cell r="CQ502"/>
          <cell r="CS502"/>
          <cell r="CT502"/>
          <cell r="CU502"/>
          <cell r="CV502"/>
          <cell r="CW502"/>
          <cell r="EE502"/>
          <cell r="EF502"/>
          <cell r="EH502"/>
          <cell r="EI502"/>
          <cell r="EJ502"/>
          <cell r="EK502"/>
          <cell r="EL502"/>
          <cell r="EM502"/>
        </row>
        <row r="503">
          <cell r="A503"/>
          <cell r="B503"/>
          <cell r="C503"/>
          <cell r="D503"/>
          <cell r="E503"/>
          <cell r="F503"/>
          <cell r="G503"/>
          <cell r="H503"/>
          <cell r="I503"/>
          <cell r="J503"/>
          <cell r="K503"/>
          <cell r="L503"/>
          <cell r="M503"/>
          <cell r="N503"/>
          <cell r="O503"/>
          <cell r="P503"/>
          <cell r="Q503"/>
          <cell r="R503"/>
          <cell r="S503"/>
          <cell r="T503"/>
          <cell r="U503"/>
          <cell r="V503"/>
          <cell r="W503"/>
          <cell r="X503"/>
          <cell r="Y503"/>
          <cell r="Z503"/>
          <cell r="AA503"/>
          <cell r="AB503"/>
          <cell r="AC503"/>
          <cell r="AD503"/>
          <cell r="AE503"/>
          <cell r="AF503"/>
          <cell r="AG503"/>
          <cell r="AH503"/>
          <cell r="AI503"/>
          <cell r="AJ503"/>
          <cell r="AK503"/>
          <cell r="AL503"/>
          <cell r="AM503"/>
          <cell r="AN503"/>
          <cell r="AO503"/>
          <cell r="AP503"/>
          <cell r="AQ503"/>
          <cell r="AR503"/>
          <cell r="AS503"/>
          <cell r="AT503"/>
          <cell r="AV503"/>
          <cell r="AW503"/>
          <cell r="AX503"/>
          <cell r="BA503"/>
          <cell r="BB503"/>
          <cell r="BC503"/>
          <cell r="BD503"/>
          <cell r="BE503"/>
          <cell r="BF503"/>
          <cell r="BG503"/>
          <cell r="BH503"/>
          <cell r="BI503"/>
          <cell r="BJ503"/>
          <cell r="BK503"/>
          <cell r="BL503"/>
          <cell r="BM503"/>
          <cell r="BN503"/>
          <cell r="BO503"/>
          <cell r="BP503"/>
          <cell r="BQ503"/>
          <cell r="BR503"/>
          <cell r="BS503"/>
          <cell r="BT503"/>
          <cell r="BU503"/>
          <cell r="BV503"/>
          <cell r="BW503"/>
          <cell r="BX503"/>
          <cell r="BY503"/>
          <cell r="BZ503"/>
          <cell r="CA503"/>
          <cell r="CB503"/>
          <cell r="CC503"/>
          <cell r="CD503"/>
          <cell r="CE503"/>
          <cell r="CF503"/>
          <cell r="CG503"/>
          <cell r="CH503"/>
          <cell r="CN503"/>
          <cell r="CO503"/>
          <cell r="CP503"/>
          <cell r="CQ503"/>
          <cell r="CS503"/>
          <cell r="CT503"/>
          <cell r="CU503"/>
          <cell r="CV503"/>
          <cell r="CW503"/>
          <cell r="EE503"/>
          <cell r="EF503"/>
          <cell r="EH503"/>
          <cell r="EI503"/>
          <cell r="EJ503"/>
          <cell r="EK503"/>
          <cell r="EL503"/>
          <cell r="EM503"/>
        </row>
        <row r="504">
          <cell r="A504"/>
          <cell r="B504"/>
          <cell r="C504"/>
          <cell r="D504"/>
          <cell r="E504"/>
          <cell r="F504"/>
          <cell r="G504"/>
          <cell r="H504"/>
          <cell r="I504"/>
          <cell r="J504"/>
          <cell r="K504"/>
          <cell r="L504"/>
          <cell r="M504"/>
          <cell r="N504"/>
          <cell r="O504"/>
          <cell r="P504"/>
          <cell r="Q504"/>
          <cell r="R504"/>
          <cell r="S504"/>
          <cell r="T504"/>
          <cell r="U504"/>
          <cell r="V504"/>
          <cell r="W504"/>
          <cell r="X504"/>
          <cell r="Y504"/>
          <cell r="Z504"/>
          <cell r="AA504"/>
          <cell r="AB504"/>
          <cell r="AC504"/>
          <cell r="AD504"/>
          <cell r="AE504"/>
          <cell r="AF504"/>
          <cell r="AG504"/>
          <cell r="AH504"/>
          <cell r="AI504"/>
          <cell r="AJ504"/>
          <cell r="AK504"/>
          <cell r="AL504"/>
          <cell r="AM504"/>
          <cell r="AN504"/>
          <cell r="AO504"/>
          <cell r="AP504"/>
          <cell r="AQ504"/>
          <cell r="AR504"/>
          <cell r="AS504"/>
          <cell r="AT504"/>
          <cell r="AV504"/>
          <cell r="AW504"/>
          <cell r="AX504"/>
          <cell r="BA504"/>
          <cell r="BB504"/>
          <cell r="BC504"/>
          <cell r="BD504"/>
          <cell r="BE504"/>
          <cell r="BF504"/>
          <cell r="BG504"/>
          <cell r="BH504"/>
          <cell r="BI504"/>
          <cell r="BJ504"/>
          <cell r="BK504"/>
          <cell r="BL504"/>
          <cell r="BM504"/>
          <cell r="BN504"/>
          <cell r="BO504"/>
          <cell r="BP504"/>
          <cell r="BQ504"/>
          <cell r="BR504"/>
          <cell r="BS504"/>
          <cell r="BT504"/>
          <cell r="BU504"/>
          <cell r="BV504"/>
          <cell r="BW504"/>
          <cell r="BX504"/>
          <cell r="BY504"/>
          <cell r="BZ504"/>
          <cell r="CA504"/>
          <cell r="CB504"/>
          <cell r="CC504"/>
          <cell r="CD504"/>
          <cell r="CE504"/>
          <cell r="CF504"/>
          <cell r="CG504"/>
          <cell r="CH504"/>
          <cell r="CN504"/>
          <cell r="CO504"/>
          <cell r="CP504"/>
          <cell r="CQ504"/>
          <cell r="CS504"/>
          <cell r="CT504"/>
          <cell r="CU504"/>
          <cell r="CV504"/>
          <cell r="CW504"/>
          <cell r="EE504"/>
          <cell r="EF504"/>
          <cell r="EH504"/>
          <cell r="EI504"/>
          <cell r="EJ504"/>
          <cell r="EK504"/>
          <cell r="EL504"/>
          <cell r="EM504"/>
        </row>
        <row r="505">
          <cell r="A505"/>
          <cell r="B505"/>
          <cell r="C505"/>
          <cell r="D505"/>
          <cell r="E505"/>
          <cell r="F505"/>
          <cell r="G505"/>
          <cell r="H505"/>
          <cell r="I505"/>
          <cell r="J505"/>
          <cell r="K505"/>
          <cell r="L505"/>
          <cell r="M505"/>
          <cell r="N505"/>
          <cell r="O505"/>
          <cell r="P505"/>
          <cell r="Q505"/>
          <cell r="R505"/>
          <cell r="S505"/>
          <cell r="T505"/>
          <cell r="U505"/>
          <cell r="V505"/>
          <cell r="W505"/>
          <cell r="X505"/>
          <cell r="Y505"/>
          <cell r="Z505"/>
          <cell r="AA505"/>
          <cell r="AB505"/>
          <cell r="AC505"/>
          <cell r="AD505"/>
          <cell r="AE505"/>
          <cell r="AF505"/>
          <cell r="AG505"/>
          <cell r="AH505"/>
          <cell r="AI505"/>
          <cell r="AJ505"/>
          <cell r="AK505"/>
          <cell r="AL505"/>
          <cell r="AM505"/>
          <cell r="AN505"/>
          <cell r="AO505"/>
          <cell r="AP505"/>
          <cell r="AQ505"/>
          <cell r="AR505"/>
          <cell r="AS505"/>
          <cell r="AT505"/>
          <cell r="AV505"/>
          <cell r="AW505"/>
          <cell r="AX505"/>
          <cell r="BA505"/>
          <cell r="BB505"/>
          <cell r="BC505"/>
          <cell r="BD505"/>
          <cell r="BE505"/>
          <cell r="BF505"/>
          <cell r="BG505"/>
          <cell r="BH505"/>
          <cell r="BI505"/>
          <cell r="BJ505"/>
          <cell r="BK505"/>
          <cell r="BL505"/>
          <cell r="BM505"/>
          <cell r="BN505"/>
          <cell r="BO505"/>
          <cell r="BP505"/>
          <cell r="BQ505"/>
          <cell r="BR505"/>
          <cell r="BS505"/>
          <cell r="BT505"/>
          <cell r="BU505"/>
          <cell r="BV505"/>
          <cell r="BW505"/>
          <cell r="BX505"/>
          <cell r="BY505"/>
          <cell r="BZ505"/>
          <cell r="CA505"/>
          <cell r="CB505"/>
          <cell r="CC505"/>
          <cell r="CD505"/>
          <cell r="CE505"/>
          <cell r="CF505"/>
          <cell r="CG505"/>
          <cell r="CH505"/>
          <cell r="CN505"/>
          <cell r="CO505"/>
          <cell r="CP505"/>
          <cell r="CQ505"/>
          <cell r="CS505"/>
          <cell r="CT505"/>
          <cell r="CU505"/>
          <cell r="CV505"/>
          <cell r="CW505"/>
          <cell r="EE505"/>
          <cell r="EF505"/>
          <cell r="EH505"/>
          <cell r="EI505"/>
          <cell r="EJ505"/>
          <cell r="EK505"/>
          <cell r="EL505"/>
          <cell r="EM505"/>
        </row>
        <row r="506">
          <cell r="A506"/>
          <cell r="B506"/>
          <cell r="C506"/>
          <cell r="D506"/>
          <cell r="E506"/>
          <cell r="F506"/>
          <cell r="G506"/>
          <cell r="H506"/>
          <cell r="I506"/>
          <cell r="J506"/>
          <cell r="K506"/>
          <cell r="L506"/>
          <cell r="M506"/>
          <cell r="N506"/>
          <cell r="O506"/>
          <cell r="P506"/>
          <cell r="Q506"/>
          <cell r="R506"/>
          <cell r="S506"/>
          <cell r="T506"/>
          <cell r="U506"/>
          <cell r="V506"/>
          <cell r="W506"/>
          <cell r="X506"/>
          <cell r="Y506"/>
          <cell r="Z506"/>
          <cell r="AA506"/>
          <cell r="AB506"/>
          <cell r="AC506"/>
          <cell r="AD506"/>
          <cell r="AE506"/>
          <cell r="AF506"/>
          <cell r="AG506"/>
          <cell r="AH506"/>
          <cell r="AI506"/>
          <cell r="AJ506"/>
          <cell r="AK506"/>
          <cell r="AL506"/>
          <cell r="AM506"/>
          <cell r="AN506"/>
          <cell r="AO506"/>
          <cell r="AP506"/>
          <cell r="AQ506"/>
          <cell r="AR506"/>
          <cell r="AS506"/>
          <cell r="AT506"/>
          <cell r="AV506"/>
          <cell r="AW506"/>
          <cell r="AX506"/>
          <cell r="BA506"/>
          <cell r="BB506"/>
          <cell r="BC506"/>
          <cell r="BD506"/>
          <cell r="BE506"/>
          <cell r="BF506"/>
          <cell r="BG506"/>
          <cell r="BH506"/>
          <cell r="BI506"/>
          <cell r="BJ506"/>
          <cell r="BK506"/>
          <cell r="BL506"/>
          <cell r="BM506"/>
          <cell r="BN506"/>
          <cell r="BO506"/>
          <cell r="BP506"/>
          <cell r="BQ506"/>
          <cell r="BR506"/>
          <cell r="BS506"/>
          <cell r="BT506"/>
          <cell r="BU506"/>
          <cell r="BV506"/>
          <cell r="BW506"/>
          <cell r="BX506"/>
          <cell r="BY506"/>
          <cell r="BZ506"/>
          <cell r="CA506"/>
          <cell r="CB506"/>
          <cell r="CC506"/>
          <cell r="CD506"/>
          <cell r="CE506"/>
          <cell r="CF506"/>
          <cell r="CG506"/>
          <cell r="CH506"/>
          <cell r="CN506"/>
          <cell r="CO506"/>
          <cell r="CP506"/>
          <cell r="CQ506"/>
          <cell r="CS506"/>
          <cell r="CT506"/>
          <cell r="CU506"/>
          <cell r="CV506"/>
          <cell r="CW506"/>
          <cell r="EE506"/>
          <cell r="EF506"/>
          <cell r="EH506"/>
          <cell r="EI506"/>
          <cell r="EJ506"/>
          <cell r="EK506"/>
          <cell r="EL506"/>
          <cell r="EM506"/>
        </row>
        <row r="507">
          <cell r="A507"/>
          <cell r="B507"/>
          <cell r="C507"/>
          <cell r="D507"/>
          <cell r="E507"/>
          <cell r="F507"/>
          <cell r="G507"/>
          <cell r="H507"/>
          <cell r="I507"/>
          <cell r="J507"/>
          <cell r="K507"/>
          <cell r="L507"/>
          <cell r="M507"/>
          <cell r="N507"/>
          <cell r="O507"/>
          <cell r="P507"/>
          <cell r="Q507"/>
          <cell r="R507"/>
          <cell r="S507"/>
          <cell r="T507"/>
          <cell r="U507"/>
          <cell r="V507"/>
          <cell r="W507"/>
          <cell r="X507"/>
          <cell r="Y507"/>
          <cell r="Z507"/>
          <cell r="AA507"/>
          <cell r="AB507"/>
          <cell r="AC507"/>
          <cell r="AD507"/>
          <cell r="AE507"/>
          <cell r="AF507"/>
          <cell r="AG507"/>
          <cell r="AH507"/>
          <cell r="AI507"/>
          <cell r="AJ507"/>
          <cell r="AK507"/>
          <cell r="AL507"/>
          <cell r="AM507"/>
          <cell r="AN507"/>
          <cell r="AO507"/>
          <cell r="AP507"/>
          <cell r="AQ507"/>
          <cell r="AR507"/>
          <cell r="AS507"/>
          <cell r="AT507"/>
          <cell r="AV507"/>
          <cell r="AW507"/>
          <cell r="AX507"/>
          <cell r="BA507"/>
          <cell r="BB507"/>
          <cell r="BC507"/>
          <cell r="BD507"/>
          <cell r="BE507"/>
          <cell r="BF507"/>
          <cell r="BG507"/>
          <cell r="BH507"/>
          <cell r="BI507"/>
          <cell r="BJ507"/>
          <cell r="BK507"/>
          <cell r="BL507"/>
          <cell r="BM507"/>
          <cell r="BN507"/>
          <cell r="BO507"/>
          <cell r="BP507"/>
          <cell r="BQ507"/>
          <cell r="BR507"/>
          <cell r="BS507"/>
          <cell r="BT507"/>
          <cell r="BU507"/>
          <cell r="BV507"/>
          <cell r="BW507"/>
          <cell r="BX507"/>
          <cell r="BY507"/>
          <cell r="BZ507"/>
          <cell r="CA507"/>
          <cell r="CB507"/>
          <cell r="CC507"/>
          <cell r="CD507"/>
          <cell r="CE507"/>
          <cell r="CF507"/>
          <cell r="CG507"/>
          <cell r="CH507"/>
          <cell r="CN507"/>
          <cell r="CO507"/>
          <cell r="CP507"/>
          <cell r="CQ507"/>
          <cell r="CS507"/>
          <cell r="CT507"/>
          <cell r="CU507"/>
          <cell r="CV507"/>
          <cell r="CW507"/>
          <cell r="EE507"/>
          <cell r="EF507"/>
          <cell r="EH507"/>
          <cell r="EI507"/>
          <cell r="EJ507"/>
          <cell r="EK507"/>
          <cell r="EL507"/>
          <cell r="EM507"/>
        </row>
        <row r="508">
          <cell r="A508"/>
          <cell r="B508"/>
          <cell r="C508"/>
          <cell r="D508"/>
          <cell r="E508"/>
          <cell r="F508"/>
          <cell r="G508"/>
          <cell r="H508"/>
          <cell r="I508"/>
          <cell r="J508"/>
          <cell r="K508"/>
          <cell r="L508"/>
          <cell r="M508"/>
          <cell r="N508"/>
          <cell r="O508"/>
          <cell r="P508"/>
          <cell r="Q508"/>
          <cell r="R508"/>
          <cell r="S508"/>
          <cell r="T508"/>
          <cell r="U508"/>
          <cell r="V508"/>
          <cell r="W508"/>
          <cell r="X508"/>
          <cell r="Y508"/>
          <cell r="Z508"/>
          <cell r="AA508"/>
          <cell r="AB508"/>
          <cell r="AC508"/>
          <cell r="AD508"/>
          <cell r="AE508"/>
          <cell r="AF508"/>
          <cell r="AG508"/>
          <cell r="AH508"/>
          <cell r="AI508"/>
          <cell r="AJ508"/>
          <cell r="AK508"/>
          <cell r="AL508"/>
          <cell r="AM508"/>
          <cell r="AN508"/>
          <cell r="AO508"/>
          <cell r="AP508"/>
          <cell r="AQ508"/>
          <cell r="AR508"/>
          <cell r="AS508"/>
          <cell r="AT508"/>
          <cell r="AV508"/>
          <cell r="AW508"/>
          <cell r="AX508"/>
          <cell r="BA508"/>
          <cell r="BB508"/>
          <cell r="BC508"/>
          <cell r="BD508"/>
          <cell r="BE508"/>
          <cell r="BF508"/>
          <cell r="BG508"/>
          <cell r="BH508"/>
          <cell r="BI508"/>
          <cell r="BJ508"/>
          <cell r="BK508"/>
          <cell r="BL508"/>
          <cell r="BM508"/>
          <cell r="BN508"/>
          <cell r="BO508"/>
          <cell r="BP508"/>
          <cell r="BQ508"/>
          <cell r="BR508"/>
          <cell r="BS508"/>
          <cell r="BT508"/>
          <cell r="BU508"/>
          <cell r="BV508"/>
          <cell r="BW508"/>
          <cell r="BX508"/>
          <cell r="BY508"/>
          <cell r="BZ508"/>
          <cell r="CA508"/>
          <cell r="CB508"/>
          <cell r="CC508"/>
          <cell r="CD508"/>
          <cell r="CE508"/>
          <cell r="CF508"/>
          <cell r="CG508"/>
          <cell r="CH508"/>
          <cell r="CN508"/>
          <cell r="CO508"/>
          <cell r="CP508"/>
          <cell r="CQ508"/>
          <cell r="CS508"/>
          <cell r="CT508"/>
          <cell r="CU508"/>
          <cell r="CV508"/>
          <cell r="CW508"/>
          <cell r="EE508"/>
          <cell r="EF508"/>
          <cell r="EH508"/>
          <cell r="EI508"/>
          <cell r="EJ508"/>
          <cell r="EK508"/>
          <cell r="EL508"/>
          <cell r="EM508"/>
        </row>
        <row r="509">
          <cell r="A509"/>
          <cell r="B509"/>
          <cell r="C509"/>
          <cell r="D509"/>
          <cell r="E509"/>
          <cell r="F509"/>
          <cell r="G509"/>
          <cell r="H509"/>
          <cell r="I509"/>
          <cell r="J509"/>
          <cell r="K509"/>
          <cell r="L509"/>
          <cell r="M509"/>
          <cell r="N509"/>
          <cell r="O509"/>
          <cell r="P509"/>
          <cell r="Q509"/>
          <cell r="R509"/>
          <cell r="S509"/>
          <cell r="T509"/>
          <cell r="U509"/>
          <cell r="V509"/>
          <cell r="W509"/>
          <cell r="X509"/>
          <cell r="Y509"/>
          <cell r="Z509"/>
          <cell r="AA509"/>
          <cell r="AB509"/>
          <cell r="AC509"/>
          <cell r="AD509"/>
          <cell r="AE509"/>
          <cell r="AF509"/>
          <cell r="AG509"/>
          <cell r="AH509"/>
          <cell r="AI509"/>
          <cell r="AJ509"/>
          <cell r="AK509"/>
          <cell r="AL509"/>
          <cell r="AM509"/>
          <cell r="AN509"/>
          <cell r="AO509"/>
          <cell r="AP509"/>
          <cell r="AQ509"/>
          <cell r="AR509"/>
          <cell r="AS509"/>
          <cell r="AT509"/>
          <cell r="AV509"/>
          <cell r="AW509"/>
          <cell r="AX509"/>
          <cell r="BA509"/>
          <cell r="BB509"/>
          <cell r="BC509"/>
          <cell r="BD509"/>
          <cell r="BE509"/>
          <cell r="BF509"/>
          <cell r="BG509"/>
          <cell r="BH509"/>
          <cell r="BI509"/>
          <cell r="BJ509"/>
          <cell r="BK509"/>
          <cell r="BL509"/>
          <cell r="BM509"/>
          <cell r="BN509"/>
          <cell r="BO509"/>
          <cell r="BP509"/>
          <cell r="BQ509"/>
          <cell r="BR509"/>
          <cell r="BS509"/>
          <cell r="BT509"/>
          <cell r="BU509"/>
          <cell r="BV509"/>
          <cell r="BW509"/>
          <cell r="BX509"/>
          <cell r="BY509"/>
          <cell r="BZ509"/>
          <cell r="CA509"/>
          <cell r="CB509"/>
          <cell r="CC509"/>
          <cell r="CD509"/>
          <cell r="CE509"/>
          <cell r="CF509"/>
          <cell r="CG509"/>
          <cell r="CH509"/>
          <cell r="CN509"/>
          <cell r="CO509"/>
          <cell r="CP509"/>
          <cell r="CQ509"/>
          <cell r="CS509"/>
          <cell r="CT509"/>
          <cell r="CU509"/>
          <cell r="CV509"/>
          <cell r="CW509"/>
          <cell r="EE509"/>
          <cell r="EF509"/>
          <cell r="EH509"/>
          <cell r="EI509"/>
          <cell r="EJ509"/>
          <cell r="EK509"/>
          <cell r="EL509"/>
          <cell r="EM509"/>
        </row>
        <row r="510">
          <cell r="A510"/>
          <cell r="B510"/>
          <cell r="C510"/>
          <cell r="D510"/>
          <cell r="E510"/>
          <cell r="F510"/>
          <cell r="G510"/>
          <cell r="H510"/>
          <cell r="I510"/>
          <cell r="J510"/>
          <cell r="K510"/>
          <cell r="L510"/>
          <cell r="M510"/>
          <cell r="N510"/>
          <cell r="O510"/>
          <cell r="P510"/>
          <cell r="Q510"/>
          <cell r="R510"/>
          <cell r="S510"/>
          <cell r="T510"/>
          <cell r="U510"/>
          <cell r="V510"/>
          <cell r="W510"/>
          <cell r="X510"/>
          <cell r="Y510"/>
          <cell r="Z510"/>
          <cell r="AA510"/>
          <cell r="AB510"/>
          <cell r="AC510"/>
          <cell r="AD510"/>
          <cell r="AE510"/>
          <cell r="AF510"/>
          <cell r="AG510"/>
          <cell r="AH510"/>
          <cell r="AI510"/>
          <cell r="AJ510"/>
          <cell r="AK510"/>
          <cell r="AL510"/>
          <cell r="AM510"/>
          <cell r="AN510"/>
          <cell r="AO510"/>
          <cell r="AP510"/>
          <cell r="AQ510"/>
          <cell r="AR510"/>
          <cell r="AS510"/>
          <cell r="AT510"/>
          <cell r="AV510"/>
          <cell r="AW510"/>
          <cell r="AX510"/>
          <cell r="BA510"/>
          <cell r="BB510"/>
          <cell r="BC510"/>
          <cell r="BD510"/>
          <cell r="BE510"/>
          <cell r="BF510"/>
          <cell r="BG510"/>
          <cell r="BH510"/>
          <cell r="BI510"/>
          <cell r="BJ510"/>
          <cell r="BK510"/>
          <cell r="BL510"/>
          <cell r="BM510"/>
          <cell r="BN510"/>
          <cell r="BO510"/>
          <cell r="BP510"/>
          <cell r="BQ510"/>
          <cell r="BR510"/>
          <cell r="BS510"/>
          <cell r="BT510"/>
          <cell r="BU510"/>
          <cell r="BV510"/>
          <cell r="BW510"/>
          <cell r="BX510"/>
          <cell r="BY510"/>
          <cell r="BZ510"/>
          <cell r="CA510"/>
          <cell r="CB510"/>
          <cell r="CC510"/>
          <cell r="CD510"/>
          <cell r="CE510"/>
          <cell r="CF510"/>
          <cell r="CG510"/>
          <cell r="CH510"/>
          <cell r="CN510"/>
          <cell r="CO510"/>
          <cell r="CP510"/>
          <cell r="CQ510"/>
          <cell r="CS510"/>
          <cell r="CT510"/>
          <cell r="CU510"/>
          <cell r="CV510"/>
          <cell r="CW510"/>
          <cell r="EE510"/>
          <cell r="EF510"/>
          <cell r="EH510"/>
          <cell r="EI510"/>
          <cell r="EJ510"/>
          <cell r="EK510"/>
          <cell r="EL510"/>
          <cell r="EM510"/>
        </row>
        <row r="511">
          <cell r="A511"/>
          <cell r="B511"/>
          <cell r="C511"/>
          <cell r="D511"/>
          <cell r="E511"/>
          <cell r="F511"/>
          <cell r="G511"/>
          <cell r="H511"/>
          <cell r="I511"/>
          <cell r="J511"/>
          <cell r="K511"/>
          <cell r="L511"/>
          <cell r="M511"/>
          <cell r="N511"/>
          <cell r="O511"/>
          <cell r="P511"/>
          <cell r="Q511"/>
          <cell r="R511"/>
          <cell r="S511"/>
          <cell r="T511"/>
          <cell r="U511"/>
          <cell r="V511"/>
          <cell r="W511"/>
          <cell r="X511"/>
          <cell r="Y511"/>
          <cell r="Z511"/>
          <cell r="AA511"/>
          <cell r="AB511"/>
          <cell r="AC511"/>
          <cell r="AD511"/>
          <cell r="AE511"/>
          <cell r="AF511"/>
          <cell r="AG511"/>
          <cell r="AH511"/>
          <cell r="AI511"/>
          <cell r="AJ511"/>
          <cell r="AK511"/>
          <cell r="AL511"/>
          <cell r="AM511"/>
          <cell r="AN511"/>
          <cell r="AO511"/>
          <cell r="AP511"/>
          <cell r="AQ511"/>
          <cell r="AR511"/>
          <cell r="AS511"/>
          <cell r="AT511"/>
          <cell r="AV511"/>
          <cell r="AW511"/>
          <cell r="AX511"/>
          <cell r="BA511"/>
          <cell r="BB511"/>
          <cell r="BC511"/>
          <cell r="BD511"/>
          <cell r="BE511"/>
          <cell r="BF511"/>
          <cell r="BG511"/>
          <cell r="BH511"/>
          <cell r="BI511"/>
          <cell r="BJ511"/>
          <cell r="BK511"/>
          <cell r="BL511"/>
          <cell r="BM511"/>
          <cell r="BN511"/>
          <cell r="BO511"/>
          <cell r="BP511"/>
          <cell r="BQ511"/>
          <cell r="BR511"/>
          <cell r="BS511"/>
          <cell r="BT511"/>
          <cell r="BU511"/>
          <cell r="BV511"/>
          <cell r="BW511"/>
          <cell r="BX511"/>
          <cell r="BY511"/>
          <cell r="BZ511"/>
          <cell r="CA511"/>
          <cell r="CB511"/>
          <cell r="CC511"/>
          <cell r="CD511"/>
          <cell r="CE511"/>
          <cell r="CF511"/>
          <cell r="CG511"/>
          <cell r="CH511"/>
          <cell r="CN511"/>
          <cell r="CO511"/>
          <cell r="CP511"/>
          <cell r="CQ511"/>
          <cell r="CS511"/>
          <cell r="CT511"/>
          <cell r="CU511"/>
          <cell r="CV511"/>
          <cell r="CW511"/>
          <cell r="EE511"/>
          <cell r="EF511"/>
          <cell r="EH511"/>
          <cell r="EI511"/>
          <cell r="EJ511"/>
          <cell r="EK511"/>
          <cell r="EL511"/>
          <cell r="EM511"/>
        </row>
        <row r="512">
          <cell r="A512"/>
          <cell r="B512"/>
          <cell r="C512"/>
          <cell r="D512"/>
          <cell r="E512"/>
          <cell r="F512"/>
          <cell r="G512"/>
          <cell r="H512"/>
          <cell r="I512"/>
          <cell r="J512"/>
          <cell r="K512"/>
          <cell r="L512"/>
          <cell r="M512"/>
          <cell r="N512"/>
          <cell r="O512"/>
          <cell r="P512"/>
          <cell r="Q512"/>
          <cell r="R512"/>
          <cell r="S512"/>
          <cell r="T512"/>
          <cell r="U512"/>
          <cell r="V512"/>
          <cell r="W512"/>
          <cell r="X512"/>
          <cell r="Y512"/>
          <cell r="Z512"/>
          <cell r="AA512"/>
          <cell r="AB512"/>
          <cell r="AC512"/>
          <cell r="AD512"/>
          <cell r="AE512"/>
          <cell r="AF512"/>
          <cell r="AG512"/>
          <cell r="AH512"/>
          <cell r="AI512"/>
          <cell r="AJ512"/>
          <cell r="AK512"/>
          <cell r="AL512"/>
          <cell r="AM512"/>
          <cell r="AN512"/>
          <cell r="AO512"/>
          <cell r="AP512"/>
          <cell r="AQ512"/>
          <cell r="AR512"/>
          <cell r="AS512"/>
          <cell r="AT512"/>
          <cell r="AV512"/>
          <cell r="AW512"/>
          <cell r="AX512"/>
          <cell r="BA512"/>
          <cell r="BB512"/>
          <cell r="BC512"/>
          <cell r="BD512"/>
          <cell r="BE512"/>
          <cell r="BF512"/>
          <cell r="BG512"/>
          <cell r="BH512"/>
          <cell r="BI512"/>
          <cell r="BJ512"/>
          <cell r="BK512"/>
          <cell r="BL512"/>
          <cell r="BM512"/>
          <cell r="BN512"/>
          <cell r="BO512"/>
          <cell r="BP512"/>
          <cell r="BQ512"/>
          <cell r="BR512"/>
          <cell r="BS512"/>
          <cell r="BT512"/>
          <cell r="BU512"/>
          <cell r="BV512"/>
          <cell r="BW512"/>
          <cell r="BX512"/>
          <cell r="BY512"/>
          <cell r="BZ512"/>
          <cell r="CA512"/>
          <cell r="CB512"/>
          <cell r="CC512"/>
          <cell r="CD512"/>
          <cell r="CE512"/>
          <cell r="CF512"/>
          <cell r="CG512"/>
          <cell r="CH512"/>
          <cell r="CN512"/>
          <cell r="CO512"/>
          <cell r="CP512"/>
          <cell r="CQ512"/>
          <cell r="CS512"/>
          <cell r="CT512"/>
          <cell r="CU512"/>
          <cell r="CV512"/>
          <cell r="CW512"/>
          <cell r="EE512"/>
          <cell r="EF512"/>
          <cell r="EH512"/>
          <cell r="EI512"/>
          <cell r="EJ512"/>
          <cell r="EK512"/>
          <cell r="EL512"/>
          <cell r="EM512"/>
        </row>
        <row r="513">
          <cell r="A513"/>
          <cell r="B513"/>
          <cell r="C513"/>
          <cell r="D513"/>
          <cell r="E513"/>
          <cell r="F513"/>
          <cell r="G513"/>
          <cell r="H513"/>
          <cell r="I513"/>
          <cell r="J513"/>
          <cell r="K513"/>
          <cell r="L513"/>
          <cell r="M513"/>
          <cell r="N513"/>
          <cell r="O513"/>
          <cell r="P513"/>
          <cell r="Q513"/>
          <cell r="R513"/>
          <cell r="S513"/>
          <cell r="T513"/>
          <cell r="U513"/>
          <cell r="V513"/>
          <cell r="W513"/>
          <cell r="X513"/>
          <cell r="Y513"/>
          <cell r="Z513"/>
          <cell r="AA513"/>
          <cell r="AB513"/>
          <cell r="AC513"/>
          <cell r="AD513"/>
          <cell r="AE513"/>
          <cell r="AF513"/>
          <cell r="AG513"/>
          <cell r="AH513"/>
          <cell r="AI513"/>
          <cell r="AJ513"/>
          <cell r="AK513"/>
          <cell r="AL513"/>
          <cell r="AM513"/>
          <cell r="AN513"/>
          <cell r="AO513"/>
          <cell r="AP513"/>
          <cell r="AQ513"/>
          <cell r="AR513"/>
          <cell r="AS513"/>
          <cell r="AT513"/>
          <cell r="AV513"/>
          <cell r="AW513"/>
          <cell r="AX513"/>
          <cell r="BA513"/>
          <cell r="BB513"/>
          <cell r="BC513"/>
          <cell r="BD513"/>
          <cell r="BE513"/>
          <cell r="BF513"/>
          <cell r="BG513"/>
          <cell r="BH513"/>
          <cell r="BI513"/>
          <cell r="BJ513"/>
          <cell r="BK513"/>
          <cell r="BL513"/>
          <cell r="BM513"/>
          <cell r="BN513"/>
          <cell r="BO513"/>
          <cell r="BP513"/>
          <cell r="BQ513"/>
          <cell r="BR513"/>
          <cell r="BS513"/>
          <cell r="BT513"/>
          <cell r="BU513"/>
          <cell r="BV513"/>
          <cell r="BW513"/>
          <cell r="BX513"/>
          <cell r="BY513"/>
          <cell r="BZ513"/>
          <cell r="CA513"/>
          <cell r="CB513"/>
          <cell r="CC513"/>
          <cell r="CD513"/>
          <cell r="CE513"/>
          <cell r="CF513"/>
          <cell r="CG513"/>
          <cell r="CH513"/>
          <cell r="CN513"/>
          <cell r="CO513"/>
          <cell r="CP513"/>
          <cell r="CQ513"/>
          <cell r="CS513"/>
          <cell r="CT513"/>
          <cell r="CU513"/>
          <cell r="CV513"/>
          <cell r="CW513"/>
          <cell r="EE513"/>
          <cell r="EF513"/>
          <cell r="EH513"/>
          <cell r="EI513"/>
          <cell r="EJ513"/>
          <cell r="EK513"/>
          <cell r="EL513"/>
          <cell r="EM513"/>
        </row>
        <row r="514">
          <cell r="A514"/>
          <cell r="B514"/>
          <cell r="C514"/>
          <cell r="D514"/>
          <cell r="E514"/>
          <cell r="F514"/>
          <cell r="G514"/>
          <cell r="H514"/>
          <cell r="I514"/>
          <cell r="J514"/>
          <cell r="K514"/>
          <cell r="L514"/>
          <cell r="M514"/>
          <cell r="N514"/>
          <cell r="O514"/>
          <cell r="P514"/>
          <cell r="Q514"/>
          <cell r="R514"/>
          <cell r="S514"/>
          <cell r="T514"/>
          <cell r="U514"/>
          <cell r="V514"/>
          <cell r="W514"/>
          <cell r="X514"/>
          <cell r="Y514"/>
          <cell r="Z514"/>
          <cell r="AA514"/>
          <cell r="AB514"/>
          <cell r="AC514"/>
          <cell r="AD514"/>
          <cell r="AE514"/>
          <cell r="AF514"/>
          <cell r="AG514"/>
          <cell r="AH514"/>
          <cell r="AI514"/>
          <cell r="AJ514"/>
          <cell r="AK514"/>
          <cell r="AL514"/>
          <cell r="AM514"/>
          <cell r="AN514"/>
          <cell r="AO514"/>
          <cell r="AP514"/>
          <cell r="AQ514"/>
          <cell r="AR514"/>
          <cell r="AS514"/>
          <cell r="AT514"/>
          <cell r="AV514"/>
          <cell r="AW514"/>
          <cell r="AX514"/>
          <cell r="BA514"/>
          <cell r="BB514"/>
          <cell r="BC514"/>
          <cell r="BD514"/>
          <cell r="BE514"/>
          <cell r="BF514"/>
          <cell r="BG514"/>
          <cell r="BH514"/>
          <cell r="BI514"/>
          <cell r="BJ514"/>
          <cell r="BK514"/>
          <cell r="BL514"/>
          <cell r="BM514"/>
          <cell r="BN514"/>
          <cell r="BO514"/>
          <cell r="BP514"/>
          <cell r="BQ514"/>
          <cell r="BR514"/>
          <cell r="BS514"/>
          <cell r="BT514"/>
          <cell r="BU514"/>
          <cell r="BV514"/>
          <cell r="BW514"/>
          <cell r="BX514"/>
          <cell r="BY514"/>
          <cell r="BZ514"/>
          <cell r="CA514"/>
          <cell r="CB514"/>
          <cell r="CC514"/>
          <cell r="CD514"/>
          <cell r="CE514"/>
          <cell r="CF514"/>
          <cell r="CG514"/>
          <cell r="CH514"/>
          <cell r="CN514"/>
          <cell r="CO514"/>
          <cell r="CP514"/>
          <cell r="CQ514"/>
          <cell r="CS514"/>
          <cell r="CT514"/>
          <cell r="CU514"/>
          <cell r="CV514"/>
          <cell r="CW514"/>
          <cell r="EE514"/>
          <cell r="EF514"/>
          <cell r="EH514"/>
          <cell r="EI514"/>
          <cell r="EJ514"/>
          <cell r="EK514"/>
          <cell r="EL514"/>
          <cell r="EM514"/>
        </row>
        <row r="515">
          <cell r="A515"/>
          <cell r="B515"/>
          <cell r="C515"/>
          <cell r="D515"/>
          <cell r="E515"/>
          <cell r="F515"/>
          <cell r="G515"/>
          <cell r="H515"/>
          <cell r="I515"/>
          <cell r="J515"/>
          <cell r="K515"/>
          <cell r="L515"/>
          <cell r="M515"/>
          <cell r="N515"/>
          <cell r="O515"/>
          <cell r="P515"/>
          <cell r="Q515"/>
          <cell r="R515"/>
          <cell r="S515"/>
          <cell r="T515"/>
          <cell r="U515"/>
          <cell r="V515"/>
          <cell r="W515"/>
          <cell r="X515"/>
          <cell r="Y515"/>
          <cell r="Z515"/>
          <cell r="AA515"/>
          <cell r="AB515"/>
          <cell r="AC515"/>
          <cell r="AD515"/>
          <cell r="AE515"/>
          <cell r="AF515"/>
          <cell r="AG515"/>
          <cell r="AH515"/>
          <cell r="AI515"/>
          <cell r="AJ515"/>
          <cell r="AK515"/>
          <cell r="AL515"/>
          <cell r="AM515"/>
          <cell r="AN515"/>
          <cell r="AO515"/>
          <cell r="AP515"/>
          <cell r="AQ515"/>
          <cell r="AR515"/>
          <cell r="AS515"/>
          <cell r="AT515"/>
          <cell r="AV515"/>
          <cell r="AW515"/>
          <cell r="AX515"/>
          <cell r="BA515"/>
          <cell r="BB515"/>
          <cell r="BC515"/>
          <cell r="BD515"/>
          <cell r="BE515"/>
          <cell r="BF515"/>
          <cell r="BG515"/>
          <cell r="BH515"/>
          <cell r="BI515"/>
          <cell r="BJ515"/>
          <cell r="BK515"/>
          <cell r="BL515"/>
          <cell r="BM515"/>
          <cell r="BN515"/>
          <cell r="BO515"/>
          <cell r="BP515"/>
          <cell r="BQ515"/>
          <cell r="BR515"/>
          <cell r="BS515"/>
          <cell r="BT515"/>
          <cell r="BU515"/>
          <cell r="BV515"/>
          <cell r="BW515"/>
          <cell r="BX515"/>
          <cell r="BY515"/>
          <cell r="BZ515"/>
          <cell r="CA515"/>
          <cell r="CB515"/>
          <cell r="CC515"/>
          <cell r="CD515"/>
          <cell r="CE515"/>
          <cell r="CF515"/>
          <cell r="CG515"/>
          <cell r="CH515"/>
          <cell r="CN515"/>
          <cell r="CO515"/>
          <cell r="CP515"/>
          <cell r="CQ515"/>
          <cell r="CS515"/>
          <cell r="CT515"/>
          <cell r="CU515"/>
          <cell r="CV515"/>
          <cell r="CW515"/>
          <cell r="EE515"/>
          <cell r="EF515"/>
          <cell r="EH515"/>
          <cell r="EI515"/>
          <cell r="EJ515"/>
          <cell r="EK515"/>
          <cell r="EL515"/>
          <cell r="EM515"/>
        </row>
        <row r="516">
          <cell r="A516"/>
          <cell r="B516"/>
          <cell r="C516"/>
          <cell r="D516"/>
          <cell r="E516"/>
          <cell r="F516"/>
          <cell r="G516"/>
          <cell r="H516"/>
          <cell r="I516"/>
          <cell r="J516"/>
          <cell r="K516"/>
          <cell r="L516"/>
          <cell r="M516"/>
          <cell r="N516"/>
          <cell r="O516"/>
          <cell r="P516"/>
          <cell r="Q516"/>
          <cell r="R516"/>
          <cell r="S516"/>
          <cell r="T516"/>
          <cell r="U516"/>
          <cell r="V516"/>
          <cell r="W516"/>
          <cell r="X516"/>
          <cell r="Y516"/>
          <cell r="Z516"/>
          <cell r="AA516"/>
          <cell r="AB516"/>
          <cell r="AC516"/>
          <cell r="AD516"/>
          <cell r="AE516"/>
          <cell r="AF516"/>
          <cell r="AG516"/>
          <cell r="AH516"/>
          <cell r="AI516"/>
          <cell r="AJ516"/>
          <cell r="AK516"/>
          <cell r="AL516"/>
          <cell r="AM516"/>
          <cell r="AN516"/>
          <cell r="AO516"/>
          <cell r="AP516"/>
          <cell r="AQ516"/>
          <cell r="AR516"/>
          <cell r="AS516"/>
          <cell r="AT516"/>
          <cell r="AV516"/>
          <cell r="AW516"/>
          <cell r="AX516"/>
          <cell r="BA516"/>
          <cell r="BB516"/>
          <cell r="BC516"/>
          <cell r="BD516"/>
          <cell r="BE516"/>
          <cell r="BF516"/>
          <cell r="BG516"/>
          <cell r="BH516"/>
          <cell r="BI516"/>
          <cell r="BJ516"/>
          <cell r="BK516"/>
          <cell r="BL516"/>
          <cell r="BM516"/>
          <cell r="BN516"/>
          <cell r="BO516"/>
          <cell r="BP516"/>
          <cell r="BQ516"/>
          <cell r="BR516"/>
          <cell r="BS516"/>
          <cell r="BT516"/>
          <cell r="BU516"/>
          <cell r="BV516"/>
          <cell r="BW516"/>
          <cell r="BX516"/>
          <cell r="BY516"/>
          <cell r="BZ516"/>
          <cell r="CA516"/>
          <cell r="CB516"/>
          <cell r="CC516"/>
          <cell r="CD516"/>
          <cell r="CE516"/>
          <cell r="CF516"/>
          <cell r="CG516"/>
          <cell r="CH516"/>
          <cell r="CN516"/>
          <cell r="CO516"/>
          <cell r="CP516"/>
          <cell r="CQ516"/>
          <cell r="CS516"/>
          <cell r="CT516"/>
          <cell r="CU516"/>
          <cell r="CV516"/>
          <cell r="CW516"/>
          <cell r="EE516"/>
          <cell r="EF516"/>
          <cell r="EH516"/>
          <cell r="EI516"/>
          <cell r="EJ516"/>
          <cell r="EK516"/>
          <cell r="EL516"/>
          <cell r="EM516"/>
        </row>
        <row r="517">
          <cell r="A517"/>
          <cell r="B517"/>
          <cell r="C517"/>
          <cell r="D517"/>
          <cell r="E517"/>
          <cell r="F517"/>
          <cell r="G517"/>
          <cell r="H517"/>
          <cell r="I517"/>
          <cell r="J517"/>
          <cell r="K517"/>
          <cell r="L517"/>
          <cell r="M517"/>
          <cell r="N517"/>
          <cell r="O517"/>
          <cell r="P517"/>
          <cell r="Q517"/>
          <cell r="R517"/>
          <cell r="S517"/>
          <cell r="T517"/>
          <cell r="U517"/>
          <cell r="V517"/>
          <cell r="W517"/>
          <cell r="X517"/>
          <cell r="Y517"/>
          <cell r="Z517"/>
          <cell r="AA517"/>
          <cell r="AB517"/>
          <cell r="AC517"/>
          <cell r="AD517"/>
          <cell r="AE517"/>
          <cell r="AF517"/>
          <cell r="AG517"/>
          <cell r="AH517"/>
          <cell r="AI517"/>
          <cell r="AJ517"/>
          <cell r="AK517"/>
          <cell r="AL517"/>
          <cell r="AM517"/>
          <cell r="AN517"/>
          <cell r="AO517"/>
          <cell r="AP517"/>
          <cell r="AQ517"/>
          <cell r="AR517"/>
          <cell r="AS517"/>
          <cell r="AT517"/>
          <cell r="AV517"/>
          <cell r="AW517"/>
          <cell r="AX517"/>
          <cell r="BA517"/>
          <cell r="BB517"/>
          <cell r="BC517"/>
          <cell r="BD517"/>
          <cell r="BE517"/>
          <cell r="BF517"/>
          <cell r="BG517"/>
          <cell r="BH517"/>
          <cell r="BI517"/>
          <cell r="BJ517"/>
          <cell r="BK517"/>
          <cell r="BL517"/>
          <cell r="BM517"/>
          <cell r="BN517"/>
          <cell r="BO517"/>
          <cell r="BP517"/>
          <cell r="BQ517"/>
          <cell r="BR517"/>
          <cell r="BS517"/>
          <cell r="BT517"/>
          <cell r="BU517"/>
          <cell r="BV517"/>
          <cell r="BW517"/>
          <cell r="BX517"/>
          <cell r="BY517"/>
          <cell r="BZ517"/>
          <cell r="CA517"/>
          <cell r="CB517"/>
          <cell r="CC517"/>
          <cell r="CD517"/>
          <cell r="CE517"/>
          <cell r="CF517"/>
          <cell r="CG517"/>
          <cell r="CH517"/>
          <cell r="CN517"/>
          <cell r="CO517"/>
          <cell r="CP517"/>
          <cell r="CQ517"/>
          <cell r="CS517"/>
          <cell r="CT517"/>
          <cell r="CU517"/>
          <cell r="CV517"/>
          <cell r="CW517"/>
          <cell r="EE517"/>
          <cell r="EF517"/>
          <cell r="EH517"/>
          <cell r="EI517"/>
          <cell r="EJ517"/>
          <cell r="EK517"/>
          <cell r="EL517"/>
          <cell r="EM517"/>
        </row>
        <row r="518">
          <cell r="A518"/>
          <cell r="B518"/>
          <cell r="C518"/>
          <cell r="D518"/>
          <cell r="E518"/>
          <cell r="F518"/>
          <cell r="G518"/>
          <cell r="H518"/>
          <cell r="I518"/>
          <cell r="J518"/>
          <cell r="K518"/>
          <cell r="L518"/>
          <cell r="M518"/>
          <cell r="N518"/>
          <cell r="O518"/>
          <cell r="P518"/>
          <cell r="Q518"/>
          <cell r="R518"/>
          <cell r="S518"/>
          <cell r="T518"/>
          <cell r="U518"/>
          <cell r="V518"/>
          <cell r="W518"/>
          <cell r="X518"/>
          <cell r="Y518"/>
          <cell r="Z518"/>
          <cell r="AA518"/>
          <cell r="AB518"/>
          <cell r="AC518"/>
          <cell r="AD518"/>
          <cell r="AE518"/>
          <cell r="AF518"/>
          <cell r="AG518"/>
          <cell r="AH518"/>
          <cell r="AI518"/>
          <cell r="AJ518"/>
          <cell r="AK518"/>
          <cell r="AL518"/>
          <cell r="AM518"/>
          <cell r="AN518"/>
          <cell r="AO518"/>
          <cell r="AP518"/>
          <cell r="AQ518"/>
          <cell r="AR518"/>
          <cell r="AS518"/>
          <cell r="AT518"/>
          <cell r="AV518"/>
          <cell r="AW518"/>
          <cell r="AX518"/>
          <cell r="BA518"/>
          <cell r="BB518"/>
          <cell r="BC518"/>
          <cell r="BD518"/>
          <cell r="BE518"/>
          <cell r="BF518"/>
          <cell r="BG518"/>
          <cell r="BH518"/>
          <cell r="BI518"/>
          <cell r="BJ518"/>
          <cell r="BK518"/>
          <cell r="BL518"/>
          <cell r="BM518"/>
          <cell r="BN518"/>
          <cell r="BO518"/>
          <cell r="BP518"/>
          <cell r="BQ518"/>
          <cell r="BR518"/>
          <cell r="BS518"/>
          <cell r="BT518"/>
          <cell r="BU518"/>
          <cell r="BV518"/>
          <cell r="BW518"/>
          <cell r="BX518"/>
          <cell r="BY518"/>
          <cell r="BZ518"/>
          <cell r="CA518"/>
          <cell r="CB518"/>
          <cell r="CC518"/>
          <cell r="CD518"/>
          <cell r="CE518"/>
          <cell r="CF518"/>
          <cell r="CG518"/>
          <cell r="CH518"/>
          <cell r="CN518"/>
          <cell r="CO518"/>
          <cell r="CP518"/>
          <cell r="CQ518"/>
          <cell r="CS518"/>
          <cell r="CT518"/>
          <cell r="CU518"/>
          <cell r="CV518"/>
          <cell r="CW518"/>
          <cell r="EE518"/>
          <cell r="EF518"/>
          <cell r="EH518"/>
          <cell r="EI518"/>
          <cell r="EJ518"/>
          <cell r="EK518"/>
          <cell r="EL518"/>
          <cell r="EM518"/>
        </row>
        <row r="519">
          <cell r="A519"/>
          <cell r="B519"/>
          <cell r="C519"/>
          <cell r="D519"/>
          <cell r="E519"/>
          <cell r="F519"/>
          <cell r="G519"/>
          <cell r="H519"/>
          <cell r="I519"/>
          <cell r="J519"/>
          <cell r="K519"/>
          <cell r="L519"/>
          <cell r="M519"/>
          <cell r="N519"/>
          <cell r="O519"/>
          <cell r="P519"/>
          <cell r="Q519"/>
          <cell r="R519"/>
          <cell r="S519"/>
          <cell r="T519"/>
          <cell r="U519"/>
          <cell r="V519"/>
          <cell r="W519"/>
          <cell r="X519"/>
          <cell r="Y519"/>
          <cell r="Z519"/>
          <cell r="AA519"/>
          <cell r="AB519"/>
          <cell r="AC519"/>
          <cell r="AD519"/>
          <cell r="AE519"/>
          <cell r="AF519"/>
          <cell r="AG519"/>
          <cell r="AH519"/>
          <cell r="AI519"/>
          <cell r="AJ519"/>
          <cell r="AK519"/>
          <cell r="AL519"/>
          <cell r="AM519"/>
          <cell r="AN519"/>
          <cell r="AO519"/>
          <cell r="AP519"/>
          <cell r="AQ519"/>
          <cell r="AR519"/>
          <cell r="AS519"/>
          <cell r="AT519"/>
          <cell r="AV519"/>
          <cell r="AW519"/>
          <cell r="AX519"/>
          <cell r="BA519"/>
          <cell r="BB519"/>
          <cell r="BC519"/>
          <cell r="BD519"/>
          <cell r="BE519"/>
          <cell r="BF519"/>
          <cell r="BG519"/>
          <cell r="BH519"/>
          <cell r="BI519"/>
          <cell r="BJ519"/>
          <cell r="BK519"/>
          <cell r="BL519"/>
          <cell r="BM519"/>
          <cell r="BN519"/>
          <cell r="BO519"/>
          <cell r="BP519"/>
          <cell r="BQ519"/>
          <cell r="BR519"/>
          <cell r="BS519"/>
          <cell r="BT519"/>
          <cell r="BU519"/>
          <cell r="BV519"/>
          <cell r="BW519"/>
          <cell r="BX519"/>
          <cell r="BY519"/>
          <cell r="BZ519"/>
          <cell r="CA519"/>
          <cell r="CB519"/>
          <cell r="CC519"/>
          <cell r="CD519"/>
          <cell r="CE519"/>
          <cell r="CF519"/>
          <cell r="CG519"/>
          <cell r="CH519"/>
          <cell r="CN519"/>
          <cell r="CO519"/>
          <cell r="CP519"/>
          <cell r="CQ519"/>
          <cell r="CS519"/>
          <cell r="CT519"/>
          <cell r="CU519"/>
          <cell r="CV519"/>
          <cell r="CW519"/>
          <cell r="EE519"/>
          <cell r="EF519"/>
          <cell r="EH519"/>
          <cell r="EI519"/>
          <cell r="EJ519"/>
          <cell r="EK519"/>
          <cell r="EL519"/>
          <cell r="EM519"/>
        </row>
        <row r="520">
          <cell r="A520"/>
          <cell r="B520"/>
          <cell r="C520"/>
          <cell r="D520"/>
          <cell r="E520"/>
          <cell r="F520"/>
          <cell r="G520"/>
          <cell r="H520"/>
          <cell r="I520"/>
          <cell r="J520"/>
          <cell r="K520"/>
          <cell r="L520"/>
          <cell r="M520"/>
          <cell r="N520"/>
          <cell r="O520"/>
          <cell r="P520"/>
          <cell r="Q520"/>
          <cell r="R520"/>
          <cell r="S520"/>
          <cell r="T520"/>
          <cell r="U520"/>
          <cell r="V520"/>
          <cell r="W520"/>
          <cell r="X520"/>
          <cell r="Y520"/>
          <cell r="Z520"/>
          <cell r="AA520"/>
          <cell r="AB520"/>
          <cell r="AC520"/>
          <cell r="AD520"/>
          <cell r="AE520"/>
          <cell r="AF520"/>
          <cell r="AG520"/>
          <cell r="AH520"/>
          <cell r="AI520"/>
          <cell r="AJ520"/>
          <cell r="AK520"/>
          <cell r="AL520"/>
          <cell r="AM520"/>
          <cell r="AN520"/>
          <cell r="AO520"/>
          <cell r="AP520"/>
          <cell r="AQ520"/>
          <cell r="AR520"/>
          <cell r="AS520"/>
          <cell r="AT520"/>
          <cell r="AV520"/>
          <cell r="AW520"/>
          <cell r="AX520"/>
          <cell r="BA520"/>
          <cell r="BB520"/>
          <cell r="BC520"/>
          <cell r="BD520"/>
          <cell r="BE520"/>
          <cell r="BF520"/>
          <cell r="BG520"/>
          <cell r="BH520"/>
          <cell r="BI520"/>
          <cell r="BJ520"/>
          <cell r="BK520"/>
          <cell r="BL520"/>
          <cell r="BM520"/>
          <cell r="BN520"/>
          <cell r="BO520"/>
          <cell r="BP520"/>
          <cell r="BQ520"/>
          <cell r="BR520"/>
          <cell r="BS520"/>
          <cell r="BT520"/>
          <cell r="BU520"/>
          <cell r="BV520"/>
          <cell r="BW520"/>
          <cell r="BX520"/>
          <cell r="BY520"/>
          <cell r="BZ520"/>
          <cell r="CA520"/>
          <cell r="CB520"/>
          <cell r="CC520"/>
          <cell r="CD520"/>
          <cell r="CE520"/>
          <cell r="CF520"/>
          <cell r="CG520"/>
          <cell r="CH520"/>
          <cell r="CN520"/>
          <cell r="CO520"/>
          <cell r="CP520"/>
          <cell r="CQ520"/>
          <cell r="CS520"/>
          <cell r="CT520"/>
          <cell r="CU520"/>
          <cell r="CV520"/>
          <cell r="CW520"/>
          <cell r="EE520"/>
          <cell r="EF520"/>
          <cell r="EH520"/>
          <cell r="EI520"/>
          <cell r="EJ520"/>
          <cell r="EK520"/>
          <cell r="EL520"/>
          <cell r="EM520"/>
        </row>
        <row r="521">
          <cell r="A521"/>
          <cell r="B521"/>
          <cell r="C521"/>
          <cell r="D521"/>
          <cell r="E521"/>
          <cell r="F521"/>
          <cell r="G521"/>
          <cell r="H521"/>
          <cell r="I521"/>
          <cell r="J521"/>
          <cell r="K521"/>
          <cell r="L521"/>
          <cell r="M521"/>
          <cell r="N521"/>
          <cell r="O521"/>
          <cell r="P521"/>
          <cell r="Q521"/>
          <cell r="R521"/>
          <cell r="S521"/>
          <cell r="T521"/>
          <cell r="U521"/>
          <cell r="V521"/>
          <cell r="W521"/>
          <cell r="X521"/>
          <cell r="Y521"/>
          <cell r="Z521"/>
          <cell r="AA521"/>
          <cell r="AB521"/>
          <cell r="AC521"/>
          <cell r="AD521"/>
          <cell r="AE521"/>
          <cell r="AF521"/>
          <cell r="AG521"/>
          <cell r="AH521"/>
          <cell r="AI521"/>
          <cell r="AJ521"/>
          <cell r="AK521"/>
          <cell r="AL521"/>
          <cell r="AM521"/>
          <cell r="AN521"/>
          <cell r="AO521"/>
          <cell r="AP521"/>
          <cell r="AQ521"/>
          <cell r="AR521"/>
          <cell r="AS521"/>
          <cell r="AT521"/>
          <cell r="AV521"/>
          <cell r="AW521"/>
          <cell r="AX521"/>
          <cell r="BA521"/>
          <cell r="BB521"/>
          <cell r="BC521"/>
          <cell r="BD521"/>
          <cell r="BE521"/>
          <cell r="BF521"/>
          <cell r="BG521"/>
          <cell r="BH521"/>
          <cell r="BI521"/>
          <cell r="BJ521"/>
          <cell r="BK521"/>
          <cell r="BL521"/>
          <cell r="BM521"/>
          <cell r="BN521"/>
          <cell r="BO521"/>
          <cell r="BP521"/>
          <cell r="BQ521"/>
          <cell r="BR521"/>
          <cell r="BS521"/>
          <cell r="BT521"/>
          <cell r="BU521"/>
          <cell r="BV521"/>
          <cell r="BW521"/>
          <cell r="BX521"/>
          <cell r="BY521"/>
          <cell r="BZ521"/>
          <cell r="CA521"/>
          <cell r="CB521"/>
          <cell r="CC521"/>
          <cell r="CD521"/>
          <cell r="CE521"/>
          <cell r="CF521"/>
          <cell r="CG521"/>
          <cell r="CH521"/>
          <cell r="CN521"/>
          <cell r="CO521"/>
          <cell r="CP521"/>
          <cell r="CQ521"/>
          <cell r="CS521"/>
          <cell r="CT521"/>
          <cell r="CU521"/>
          <cell r="CV521"/>
          <cell r="CW521"/>
          <cell r="EE521"/>
          <cell r="EF521"/>
          <cell r="EH521"/>
          <cell r="EI521"/>
          <cell r="EJ521"/>
          <cell r="EK521"/>
          <cell r="EL521"/>
          <cell r="EM521"/>
        </row>
        <row r="522">
          <cell r="A522"/>
          <cell r="B522"/>
          <cell r="C522"/>
          <cell r="D522"/>
          <cell r="E522"/>
          <cell r="F522"/>
          <cell r="G522"/>
          <cell r="H522"/>
          <cell r="I522"/>
          <cell r="J522"/>
          <cell r="K522"/>
          <cell r="L522"/>
          <cell r="M522"/>
          <cell r="N522"/>
          <cell r="O522"/>
          <cell r="P522"/>
          <cell r="Q522"/>
          <cell r="R522"/>
          <cell r="S522"/>
          <cell r="T522"/>
          <cell r="U522"/>
          <cell r="V522"/>
          <cell r="W522"/>
          <cell r="X522"/>
          <cell r="Y522"/>
          <cell r="Z522"/>
          <cell r="AA522"/>
          <cell r="AB522"/>
          <cell r="AC522"/>
          <cell r="AD522"/>
          <cell r="AE522"/>
          <cell r="AF522"/>
          <cell r="AG522"/>
          <cell r="AH522"/>
          <cell r="AI522"/>
          <cell r="AJ522"/>
          <cell r="AK522"/>
          <cell r="AL522"/>
          <cell r="AM522"/>
          <cell r="AN522"/>
          <cell r="AO522"/>
          <cell r="AP522"/>
          <cell r="AQ522"/>
          <cell r="AR522"/>
          <cell r="AS522"/>
          <cell r="AT522"/>
          <cell r="AV522"/>
          <cell r="AW522"/>
          <cell r="AX522"/>
          <cell r="BA522"/>
          <cell r="BB522"/>
          <cell r="BC522"/>
          <cell r="BD522"/>
          <cell r="BE522"/>
          <cell r="BF522"/>
          <cell r="BG522"/>
          <cell r="BH522"/>
          <cell r="BI522"/>
          <cell r="BJ522"/>
          <cell r="BK522"/>
          <cell r="BL522"/>
          <cell r="BM522"/>
          <cell r="BN522"/>
          <cell r="BO522"/>
          <cell r="BP522"/>
          <cell r="BQ522"/>
          <cell r="BR522"/>
          <cell r="BS522"/>
          <cell r="BT522"/>
          <cell r="BU522"/>
          <cell r="BV522"/>
          <cell r="BW522"/>
          <cell r="BX522"/>
          <cell r="BY522"/>
          <cell r="BZ522"/>
          <cell r="CA522"/>
          <cell r="CB522"/>
          <cell r="CC522"/>
          <cell r="CD522"/>
          <cell r="CE522"/>
          <cell r="CF522"/>
          <cell r="CG522"/>
          <cell r="CH522"/>
          <cell r="CN522"/>
          <cell r="CO522"/>
          <cell r="CP522"/>
          <cell r="CQ522"/>
          <cell r="CS522"/>
          <cell r="CT522"/>
          <cell r="CU522"/>
          <cell r="CV522"/>
          <cell r="CW522"/>
          <cell r="EE522"/>
          <cell r="EF522"/>
          <cell r="EH522"/>
          <cell r="EI522"/>
          <cell r="EJ522"/>
          <cell r="EK522"/>
          <cell r="EL522"/>
          <cell r="EM522"/>
        </row>
        <row r="523">
          <cell r="A523"/>
          <cell r="B523"/>
          <cell r="C523"/>
          <cell r="D523"/>
          <cell r="E523"/>
          <cell r="F523"/>
          <cell r="G523"/>
          <cell r="H523"/>
          <cell r="I523"/>
          <cell r="J523"/>
          <cell r="K523"/>
          <cell r="L523"/>
          <cell r="M523"/>
          <cell r="N523"/>
          <cell r="O523"/>
          <cell r="P523"/>
          <cell r="Q523"/>
          <cell r="R523"/>
          <cell r="S523"/>
          <cell r="T523"/>
          <cell r="U523"/>
          <cell r="V523"/>
          <cell r="W523"/>
          <cell r="X523"/>
          <cell r="Y523"/>
          <cell r="Z523"/>
          <cell r="AA523"/>
          <cell r="AB523"/>
          <cell r="AC523"/>
          <cell r="AD523"/>
          <cell r="AE523"/>
          <cell r="AF523"/>
          <cell r="AG523"/>
          <cell r="AH523"/>
          <cell r="AI523"/>
          <cell r="AJ523"/>
          <cell r="AK523"/>
          <cell r="AL523"/>
          <cell r="AM523"/>
          <cell r="AN523"/>
          <cell r="AO523"/>
          <cell r="AP523"/>
          <cell r="AQ523"/>
          <cell r="AR523"/>
          <cell r="AS523"/>
          <cell r="AT523"/>
          <cell r="AV523"/>
          <cell r="AW523"/>
          <cell r="AX523"/>
          <cell r="BA523"/>
          <cell r="BB523"/>
          <cell r="BC523"/>
          <cell r="BD523"/>
          <cell r="BE523"/>
          <cell r="BF523"/>
          <cell r="BG523"/>
          <cell r="BH523"/>
          <cell r="BI523"/>
          <cell r="BJ523"/>
          <cell r="BK523"/>
          <cell r="BL523"/>
          <cell r="BM523"/>
          <cell r="BN523"/>
          <cell r="BO523"/>
          <cell r="BP523"/>
          <cell r="BQ523"/>
          <cell r="BR523"/>
          <cell r="BS523"/>
          <cell r="BT523"/>
          <cell r="BU523"/>
          <cell r="BV523"/>
          <cell r="BW523"/>
          <cell r="BX523"/>
          <cell r="BY523"/>
          <cell r="BZ523"/>
          <cell r="CA523"/>
          <cell r="CB523"/>
          <cell r="CC523"/>
          <cell r="CD523"/>
          <cell r="CE523"/>
          <cell r="CF523"/>
          <cell r="CG523"/>
          <cell r="CH523"/>
          <cell r="CN523"/>
          <cell r="CO523"/>
          <cell r="CP523"/>
          <cell r="CQ523"/>
          <cell r="CS523"/>
          <cell r="CT523"/>
          <cell r="CU523"/>
          <cell r="CV523"/>
          <cell r="CW523"/>
          <cell r="EE523"/>
          <cell r="EF523"/>
          <cell r="EH523"/>
          <cell r="EI523"/>
          <cell r="EJ523"/>
          <cell r="EK523"/>
          <cell r="EL523"/>
          <cell r="EM523"/>
        </row>
        <row r="524">
          <cell r="A524"/>
          <cell r="B524"/>
          <cell r="C524"/>
          <cell r="D524"/>
          <cell r="E524"/>
          <cell r="F524"/>
          <cell r="G524"/>
          <cell r="H524"/>
          <cell r="I524"/>
          <cell r="J524"/>
          <cell r="K524"/>
          <cell r="L524"/>
          <cell r="M524"/>
          <cell r="N524"/>
          <cell r="O524"/>
          <cell r="P524"/>
          <cell r="Q524"/>
          <cell r="R524"/>
          <cell r="S524"/>
          <cell r="T524"/>
          <cell r="U524"/>
          <cell r="V524"/>
          <cell r="W524"/>
          <cell r="X524"/>
          <cell r="Y524"/>
          <cell r="Z524"/>
          <cell r="AA524"/>
          <cell r="AB524"/>
          <cell r="AC524"/>
          <cell r="AD524"/>
          <cell r="AE524"/>
          <cell r="AF524"/>
          <cell r="AG524"/>
          <cell r="AH524"/>
          <cell r="AI524"/>
          <cell r="AJ524"/>
          <cell r="AK524"/>
          <cell r="AL524"/>
          <cell r="AM524"/>
          <cell r="AN524"/>
          <cell r="AO524"/>
          <cell r="AP524"/>
          <cell r="AQ524"/>
          <cell r="AR524"/>
          <cell r="AS524"/>
          <cell r="AT524"/>
          <cell r="AV524"/>
          <cell r="AW524"/>
          <cell r="AX524"/>
          <cell r="BA524"/>
          <cell r="BB524"/>
          <cell r="BC524"/>
          <cell r="BD524"/>
          <cell r="BE524"/>
          <cell r="BF524"/>
          <cell r="BG524"/>
          <cell r="BH524"/>
          <cell r="BI524"/>
          <cell r="BJ524"/>
          <cell r="BK524"/>
          <cell r="BL524"/>
          <cell r="BM524"/>
          <cell r="BN524"/>
          <cell r="BO524"/>
          <cell r="BP524"/>
          <cell r="BQ524"/>
          <cell r="BR524"/>
          <cell r="BS524"/>
          <cell r="BT524"/>
          <cell r="BU524"/>
          <cell r="BV524"/>
          <cell r="BW524"/>
          <cell r="BX524"/>
          <cell r="BY524"/>
          <cell r="BZ524"/>
          <cell r="CA524"/>
          <cell r="CB524"/>
          <cell r="CC524"/>
          <cell r="CD524"/>
          <cell r="CE524"/>
          <cell r="CF524"/>
          <cell r="CG524"/>
          <cell r="CH524"/>
          <cell r="CN524"/>
          <cell r="CO524"/>
          <cell r="CP524"/>
          <cell r="CQ524"/>
          <cell r="CS524"/>
          <cell r="CT524"/>
          <cell r="CU524"/>
          <cell r="CV524"/>
          <cell r="CW524"/>
          <cell r="EE524"/>
          <cell r="EF524"/>
          <cell r="EH524"/>
          <cell r="EI524"/>
          <cell r="EJ524"/>
          <cell r="EK524"/>
          <cell r="EL524"/>
          <cell r="EM524"/>
        </row>
        <row r="525">
          <cell r="A525"/>
          <cell r="B525"/>
          <cell r="C525"/>
          <cell r="D525"/>
          <cell r="E525"/>
          <cell r="F525"/>
          <cell r="G525"/>
          <cell r="H525"/>
          <cell r="I525"/>
          <cell r="J525"/>
          <cell r="K525"/>
          <cell r="L525"/>
          <cell r="M525"/>
          <cell r="N525"/>
          <cell r="O525"/>
          <cell r="P525"/>
          <cell r="Q525"/>
          <cell r="R525"/>
          <cell r="S525"/>
          <cell r="T525"/>
          <cell r="U525"/>
          <cell r="V525"/>
          <cell r="W525"/>
          <cell r="X525"/>
          <cell r="Y525"/>
          <cell r="Z525"/>
          <cell r="AA525"/>
          <cell r="AB525"/>
          <cell r="AC525"/>
          <cell r="AD525"/>
          <cell r="AE525"/>
          <cell r="AF525"/>
          <cell r="AG525"/>
          <cell r="AH525"/>
          <cell r="AI525"/>
          <cell r="AJ525"/>
          <cell r="AK525"/>
          <cell r="AL525"/>
          <cell r="AM525"/>
          <cell r="AN525"/>
          <cell r="AO525"/>
          <cell r="AP525"/>
          <cell r="AQ525"/>
          <cell r="AR525"/>
          <cell r="AS525"/>
          <cell r="AT525"/>
          <cell r="AV525"/>
          <cell r="AW525"/>
          <cell r="AX525"/>
          <cell r="BA525"/>
          <cell r="BB525"/>
          <cell r="BC525"/>
          <cell r="BD525"/>
          <cell r="BE525"/>
          <cell r="BF525"/>
          <cell r="BG525"/>
          <cell r="BH525"/>
          <cell r="BI525"/>
          <cell r="BJ525"/>
          <cell r="BK525"/>
          <cell r="BL525"/>
          <cell r="BM525"/>
          <cell r="BN525"/>
          <cell r="BO525"/>
          <cell r="BP525"/>
          <cell r="BQ525"/>
          <cell r="BR525"/>
          <cell r="BS525"/>
          <cell r="BT525"/>
          <cell r="BU525"/>
          <cell r="BV525"/>
          <cell r="BW525"/>
          <cell r="BX525"/>
          <cell r="BY525"/>
          <cell r="BZ525"/>
          <cell r="CA525"/>
          <cell r="CB525"/>
          <cell r="CC525"/>
          <cell r="CD525"/>
          <cell r="CE525"/>
          <cell r="CF525"/>
          <cell r="CG525"/>
          <cell r="CH525"/>
          <cell r="CN525"/>
          <cell r="CO525"/>
          <cell r="CP525"/>
          <cell r="CQ525"/>
          <cell r="CS525"/>
          <cell r="CT525"/>
          <cell r="CU525"/>
          <cell r="CV525"/>
          <cell r="CW525"/>
          <cell r="EE525"/>
          <cell r="EF525"/>
          <cell r="EH525"/>
          <cell r="EI525"/>
          <cell r="EJ525"/>
          <cell r="EK525"/>
          <cell r="EL525"/>
          <cell r="EM525"/>
        </row>
        <row r="526">
          <cell r="A526"/>
          <cell r="B526"/>
          <cell r="C526"/>
          <cell r="D526"/>
          <cell r="E526"/>
          <cell r="F526"/>
          <cell r="G526"/>
          <cell r="H526"/>
          <cell r="I526"/>
          <cell r="J526"/>
          <cell r="K526"/>
          <cell r="L526"/>
          <cell r="M526"/>
          <cell r="N526"/>
          <cell r="O526"/>
          <cell r="P526"/>
          <cell r="Q526"/>
          <cell r="R526"/>
          <cell r="S526"/>
          <cell r="T526"/>
          <cell r="U526"/>
          <cell r="V526"/>
          <cell r="W526"/>
          <cell r="X526"/>
          <cell r="Y526"/>
          <cell r="Z526"/>
          <cell r="AA526"/>
          <cell r="AB526"/>
          <cell r="AC526"/>
          <cell r="AD526"/>
          <cell r="AE526"/>
          <cell r="AF526"/>
          <cell r="AG526"/>
          <cell r="AH526"/>
          <cell r="AI526"/>
          <cell r="AJ526"/>
          <cell r="AK526"/>
          <cell r="AL526"/>
          <cell r="AM526"/>
          <cell r="AN526"/>
          <cell r="AO526"/>
          <cell r="AP526"/>
          <cell r="AQ526"/>
          <cell r="AR526"/>
          <cell r="AS526"/>
          <cell r="AT526"/>
          <cell r="AV526"/>
          <cell r="AW526"/>
          <cell r="AX526"/>
          <cell r="BA526"/>
          <cell r="BB526"/>
          <cell r="BC526"/>
          <cell r="BD526"/>
          <cell r="BE526"/>
          <cell r="BF526"/>
          <cell r="BG526"/>
          <cell r="BH526"/>
          <cell r="BI526"/>
          <cell r="BJ526"/>
          <cell r="BK526"/>
          <cell r="BL526"/>
          <cell r="BM526"/>
          <cell r="BN526"/>
          <cell r="BO526"/>
          <cell r="BP526"/>
          <cell r="BQ526"/>
          <cell r="BR526"/>
          <cell r="BS526"/>
          <cell r="BT526"/>
          <cell r="BU526"/>
          <cell r="BV526"/>
          <cell r="BW526"/>
          <cell r="BX526"/>
          <cell r="BY526"/>
          <cell r="BZ526"/>
          <cell r="CA526"/>
          <cell r="CB526"/>
          <cell r="CC526"/>
          <cell r="CD526"/>
          <cell r="CE526"/>
          <cell r="CF526"/>
          <cell r="CG526"/>
          <cell r="CH526"/>
          <cell r="CN526"/>
          <cell r="CO526"/>
          <cell r="CP526"/>
          <cell r="CQ526"/>
          <cell r="CS526"/>
          <cell r="CT526"/>
          <cell r="CU526"/>
          <cell r="CV526"/>
          <cell r="CW526"/>
          <cell r="EE526"/>
          <cell r="EF526"/>
          <cell r="EH526"/>
          <cell r="EI526"/>
          <cell r="EJ526"/>
          <cell r="EK526"/>
          <cell r="EL526"/>
          <cell r="EM526"/>
        </row>
        <row r="527">
          <cell r="A527"/>
          <cell r="B527"/>
          <cell r="C527"/>
          <cell r="D527"/>
          <cell r="E527"/>
          <cell r="F527"/>
          <cell r="G527"/>
          <cell r="H527"/>
          <cell r="I527"/>
          <cell r="J527"/>
          <cell r="K527"/>
          <cell r="L527"/>
          <cell r="M527"/>
          <cell r="N527"/>
          <cell r="O527"/>
          <cell r="P527"/>
          <cell r="Q527"/>
          <cell r="R527"/>
          <cell r="S527"/>
          <cell r="T527"/>
          <cell r="U527"/>
          <cell r="V527"/>
          <cell r="W527"/>
          <cell r="X527"/>
          <cell r="Y527"/>
          <cell r="Z527"/>
          <cell r="AA527"/>
          <cell r="AB527"/>
          <cell r="AC527"/>
          <cell r="AD527"/>
          <cell r="AE527"/>
          <cell r="AF527"/>
          <cell r="AG527"/>
          <cell r="AH527"/>
          <cell r="AI527"/>
          <cell r="AJ527"/>
          <cell r="AK527"/>
          <cell r="AL527"/>
          <cell r="AM527"/>
          <cell r="AN527"/>
          <cell r="AO527"/>
          <cell r="AP527"/>
          <cell r="AQ527"/>
          <cell r="AR527"/>
          <cell r="AS527"/>
          <cell r="AT527"/>
          <cell r="AV527"/>
          <cell r="AW527"/>
          <cell r="AX527"/>
          <cell r="BA527"/>
          <cell r="BB527"/>
          <cell r="BC527"/>
          <cell r="BD527"/>
          <cell r="BE527"/>
          <cell r="BF527"/>
          <cell r="BG527"/>
          <cell r="BH527"/>
          <cell r="BI527"/>
          <cell r="BJ527"/>
          <cell r="BK527"/>
          <cell r="BL527"/>
          <cell r="BM527"/>
          <cell r="BN527"/>
          <cell r="BO527"/>
          <cell r="BP527"/>
          <cell r="BQ527"/>
          <cell r="BR527"/>
          <cell r="BS527"/>
          <cell r="BT527"/>
          <cell r="BU527"/>
          <cell r="BV527"/>
          <cell r="BW527"/>
          <cell r="BX527"/>
          <cell r="BY527"/>
          <cell r="BZ527"/>
          <cell r="CA527"/>
          <cell r="CB527"/>
          <cell r="CC527"/>
          <cell r="CD527"/>
          <cell r="CE527"/>
          <cell r="CF527"/>
          <cell r="CG527"/>
          <cell r="CH527"/>
          <cell r="CN527"/>
          <cell r="CO527"/>
          <cell r="CP527"/>
          <cell r="CQ527"/>
          <cell r="CS527"/>
          <cell r="CT527"/>
          <cell r="CU527"/>
          <cell r="CV527"/>
          <cell r="CW527"/>
          <cell r="EE527"/>
          <cell r="EF527"/>
          <cell r="EH527"/>
          <cell r="EI527"/>
          <cell r="EJ527"/>
          <cell r="EK527"/>
          <cell r="EL527"/>
          <cell r="EM527"/>
        </row>
        <row r="528">
          <cell r="A528"/>
          <cell r="B528"/>
          <cell r="C528"/>
          <cell r="D528"/>
          <cell r="E528"/>
          <cell r="F528"/>
          <cell r="G528"/>
          <cell r="H528"/>
          <cell r="I528"/>
          <cell r="J528"/>
          <cell r="K528"/>
          <cell r="L528"/>
          <cell r="M528"/>
          <cell r="N528"/>
          <cell r="O528"/>
          <cell r="P528"/>
          <cell r="Q528"/>
          <cell r="R528"/>
          <cell r="S528"/>
          <cell r="T528"/>
          <cell r="U528"/>
          <cell r="V528"/>
          <cell r="W528"/>
          <cell r="X528"/>
          <cell r="Y528"/>
          <cell r="Z528"/>
          <cell r="AA528"/>
          <cell r="AB528"/>
          <cell r="AC528"/>
          <cell r="AD528"/>
          <cell r="AE528"/>
          <cell r="AF528"/>
          <cell r="AG528"/>
          <cell r="AH528"/>
          <cell r="AI528"/>
          <cell r="AJ528"/>
          <cell r="AK528"/>
          <cell r="AL528"/>
          <cell r="AM528"/>
          <cell r="AN528"/>
          <cell r="AO528"/>
          <cell r="AP528"/>
          <cell r="AQ528"/>
          <cell r="AR528"/>
          <cell r="AS528"/>
          <cell r="AT528"/>
          <cell r="AV528"/>
          <cell r="AW528"/>
          <cell r="AX528"/>
          <cell r="BA528"/>
          <cell r="BB528"/>
          <cell r="BC528"/>
          <cell r="BD528"/>
          <cell r="BE528"/>
          <cell r="BF528"/>
          <cell r="BG528"/>
          <cell r="BH528"/>
          <cell r="BI528"/>
          <cell r="BJ528"/>
          <cell r="BK528"/>
          <cell r="BL528"/>
          <cell r="BM528"/>
          <cell r="BN528"/>
          <cell r="BO528"/>
          <cell r="BP528"/>
          <cell r="BQ528"/>
          <cell r="BR528"/>
          <cell r="BS528"/>
          <cell r="BT528"/>
          <cell r="BU528"/>
          <cell r="BV528"/>
          <cell r="BW528"/>
          <cell r="BX528"/>
          <cell r="BY528"/>
          <cell r="BZ528"/>
          <cell r="CA528"/>
          <cell r="CB528"/>
          <cell r="CC528"/>
          <cell r="CD528"/>
          <cell r="CE528"/>
          <cell r="CF528"/>
          <cell r="CG528"/>
          <cell r="CH528"/>
          <cell r="CN528"/>
          <cell r="CO528"/>
          <cell r="CP528"/>
          <cell r="CQ528"/>
          <cell r="CS528"/>
          <cell r="CT528"/>
          <cell r="CU528"/>
          <cell r="CV528"/>
          <cell r="CW528"/>
          <cell r="EE528"/>
          <cell r="EF528"/>
          <cell r="EH528"/>
          <cell r="EI528"/>
          <cell r="EJ528"/>
          <cell r="EK528"/>
          <cell r="EL528"/>
          <cell r="EM528"/>
        </row>
        <row r="529">
          <cell r="A529"/>
          <cell r="B529"/>
          <cell r="C529"/>
          <cell r="D529"/>
          <cell r="E529"/>
          <cell r="F529"/>
          <cell r="G529"/>
          <cell r="H529"/>
          <cell r="I529"/>
          <cell r="J529"/>
          <cell r="K529"/>
          <cell r="L529"/>
          <cell r="M529"/>
          <cell r="N529"/>
          <cell r="O529"/>
          <cell r="P529"/>
          <cell r="Q529"/>
          <cell r="R529"/>
          <cell r="S529"/>
          <cell r="T529"/>
          <cell r="U529"/>
          <cell r="V529"/>
          <cell r="W529"/>
          <cell r="X529"/>
          <cell r="Y529"/>
          <cell r="Z529"/>
          <cell r="AA529"/>
          <cell r="AB529"/>
          <cell r="AC529"/>
          <cell r="AD529"/>
          <cell r="AE529"/>
          <cell r="AF529"/>
          <cell r="AG529"/>
          <cell r="AH529"/>
          <cell r="AI529"/>
          <cell r="AJ529"/>
          <cell r="AK529"/>
          <cell r="AL529"/>
          <cell r="AM529"/>
          <cell r="AN529"/>
          <cell r="AO529"/>
          <cell r="AP529"/>
          <cell r="AQ529"/>
          <cell r="AR529"/>
          <cell r="AS529"/>
          <cell r="AT529"/>
          <cell r="AV529"/>
          <cell r="AW529"/>
          <cell r="AX529"/>
          <cell r="BA529"/>
          <cell r="BB529"/>
          <cell r="BC529"/>
          <cell r="BD529"/>
          <cell r="BE529"/>
          <cell r="BF529"/>
          <cell r="BG529"/>
          <cell r="BH529"/>
          <cell r="BI529"/>
          <cell r="BJ529"/>
          <cell r="BK529"/>
          <cell r="BL529"/>
          <cell r="BM529"/>
          <cell r="BN529"/>
          <cell r="BO529"/>
          <cell r="BP529"/>
          <cell r="BQ529"/>
          <cell r="BR529"/>
          <cell r="BS529"/>
          <cell r="BT529"/>
          <cell r="BU529"/>
          <cell r="BV529"/>
          <cell r="BW529"/>
          <cell r="BX529"/>
          <cell r="BY529"/>
          <cell r="BZ529"/>
          <cell r="CA529"/>
          <cell r="CB529"/>
          <cell r="CC529"/>
          <cell r="CD529"/>
          <cell r="CE529"/>
          <cell r="CF529"/>
          <cell r="CG529"/>
          <cell r="CH529"/>
          <cell r="CN529"/>
          <cell r="CO529"/>
          <cell r="CP529"/>
          <cell r="CQ529"/>
          <cell r="CS529"/>
          <cell r="CT529"/>
          <cell r="CU529"/>
          <cell r="CV529"/>
          <cell r="CW529"/>
          <cell r="EE529"/>
          <cell r="EF529"/>
          <cell r="EH529"/>
          <cell r="EI529"/>
          <cell r="EJ529"/>
          <cell r="EK529"/>
          <cell r="EL529"/>
          <cell r="EM529"/>
        </row>
        <row r="530">
          <cell r="A530"/>
          <cell r="B530"/>
          <cell r="C530"/>
          <cell r="D530"/>
          <cell r="E530"/>
          <cell r="F530"/>
          <cell r="G530"/>
          <cell r="H530"/>
          <cell r="I530"/>
          <cell r="J530"/>
          <cell r="K530"/>
          <cell r="L530"/>
          <cell r="M530"/>
          <cell r="N530"/>
          <cell r="O530"/>
          <cell r="P530"/>
          <cell r="Q530"/>
          <cell r="R530"/>
          <cell r="S530"/>
          <cell r="T530"/>
          <cell r="U530"/>
          <cell r="V530"/>
          <cell r="W530"/>
          <cell r="X530"/>
          <cell r="Y530"/>
          <cell r="Z530"/>
          <cell r="AA530"/>
          <cell r="AB530"/>
          <cell r="AC530"/>
          <cell r="AD530"/>
          <cell r="AE530"/>
          <cell r="AF530"/>
          <cell r="AG530"/>
          <cell r="AH530"/>
          <cell r="AI530"/>
          <cell r="AJ530"/>
          <cell r="AK530"/>
          <cell r="AL530"/>
          <cell r="AM530"/>
          <cell r="AN530"/>
          <cell r="AO530"/>
          <cell r="AP530"/>
          <cell r="AQ530"/>
          <cell r="AR530"/>
          <cell r="AS530"/>
          <cell r="AT530"/>
          <cell r="AV530"/>
          <cell r="AW530"/>
          <cell r="AX530"/>
          <cell r="BA530"/>
          <cell r="BB530"/>
          <cell r="BC530"/>
          <cell r="BD530"/>
          <cell r="BE530"/>
          <cell r="BF530"/>
          <cell r="BG530"/>
          <cell r="BH530"/>
          <cell r="BI530"/>
          <cell r="BJ530"/>
          <cell r="BK530"/>
          <cell r="BL530"/>
          <cell r="BM530"/>
          <cell r="BN530"/>
          <cell r="BO530"/>
          <cell r="BP530"/>
          <cell r="BQ530"/>
          <cell r="BR530"/>
          <cell r="BS530"/>
          <cell r="BT530"/>
          <cell r="BU530"/>
          <cell r="BV530"/>
          <cell r="BW530"/>
          <cell r="BX530"/>
          <cell r="BY530"/>
          <cell r="BZ530"/>
          <cell r="CA530"/>
          <cell r="CB530"/>
          <cell r="CC530"/>
          <cell r="CD530"/>
          <cell r="CE530"/>
          <cell r="CF530"/>
          <cell r="CG530"/>
          <cell r="CH530"/>
          <cell r="CN530"/>
          <cell r="CO530"/>
          <cell r="CP530"/>
          <cell r="CQ530"/>
          <cell r="CS530"/>
          <cell r="CT530"/>
          <cell r="CU530"/>
          <cell r="CV530"/>
          <cell r="CW530"/>
          <cell r="EE530"/>
          <cell r="EF530"/>
          <cell r="EH530"/>
          <cell r="EI530"/>
          <cell r="EJ530"/>
          <cell r="EK530"/>
          <cell r="EL530"/>
          <cell r="EM530"/>
        </row>
        <row r="531">
          <cell r="A531"/>
          <cell r="B531"/>
          <cell r="C531"/>
          <cell r="D531"/>
          <cell r="E531"/>
          <cell r="F531"/>
          <cell r="G531"/>
          <cell r="H531"/>
          <cell r="I531"/>
          <cell r="J531"/>
          <cell r="K531"/>
          <cell r="L531"/>
          <cell r="M531"/>
          <cell r="N531"/>
          <cell r="O531"/>
          <cell r="P531"/>
          <cell r="Q531"/>
          <cell r="R531"/>
          <cell r="S531"/>
          <cell r="T531"/>
          <cell r="U531"/>
          <cell r="V531"/>
          <cell r="W531"/>
          <cell r="X531"/>
          <cell r="Y531"/>
          <cell r="Z531"/>
          <cell r="AA531"/>
          <cell r="AB531"/>
          <cell r="AC531"/>
          <cell r="AD531"/>
          <cell r="AE531"/>
          <cell r="AF531"/>
          <cell r="AG531"/>
          <cell r="AH531"/>
          <cell r="AI531"/>
          <cell r="AJ531"/>
          <cell r="AK531"/>
          <cell r="AL531"/>
          <cell r="AM531"/>
          <cell r="AN531"/>
          <cell r="AO531"/>
          <cell r="AP531"/>
          <cell r="AQ531"/>
          <cell r="AR531"/>
          <cell r="AS531"/>
          <cell r="AT531"/>
          <cell r="AV531"/>
          <cell r="AW531"/>
          <cell r="AX531"/>
          <cell r="BA531"/>
          <cell r="BB531"/>
          <cell r="BC531"/>
          <cell r="BD531"/>
          <cell r="BE531"/>
          <cell r="BF531"/>
          <cell r="BG531"/>
          <cell r="BH531"/>
          <cell r="BI531"/>
          <cell r="BJ531"/>
          <cell r="BK531"/>
          <cell r="BL531"/>
          <cell r="BM531"/>
          <cell r="BN531"/>
          <cell r="BO531"/>
          <cell r="BP531"/>
          <cell r="BQ531"/>
          <cell r="BR531"/>
          <cell r="BS531"/>
          <cell r="BT531"/>
          <cell r="BU531"/>
          <cell r="BV531"/>
          <cell r="BW531"/>
          <cell r="BX531"/>
          <cell r="BY531"/>
          <cell r="BZ531"/>
          <cell r="CA531"/>
          <cell r="CB531"/>
          <cell r="CC531"/>
          <cell r="CD531"/>
          <cell r="CE531"/>
          <cell r="CF531"/>
          <cell r="CG531"/>
          <cell r="CH531"/>
          <cell r="CN531"/>
          <cell r="CO531"/>
          <cell r="CP531"/>
          <cell r="CQ531"/>
          <cell r="CS531"/>
          <cell r="CT531"/>
          <cell r="CU531"/>
          <cell r="CV531"/>
          <cell r="CW531"/>
          <cell r="EE531"/>
          <cell r="EF531"/>
          <cell r="EH531"/>
          <cell r="EI531"/>
          <cell r="EJ531"/>
          <cell r="EK531"/>
          <cell r="EL531"/>
          <cell r="EM531"/>
        </row>
        <row r="532">
          <cell r="A532"/>
          <cell r="B532"/>
          <cell r="C532"/>
          <cell r="D532"/>
          <cell r="E532"/>
          <cell r="F532"/>
          <cell r="G532"/>
          <cell r="H532"/>
          <cell r="I532"/>
          <cell r="J532"/>
          <cell r="K532"/>
          <cell r="L532"/>
          <cell r="M532"/>
          <cell r="N532"/>
          <cell r="O532"/>
          <cell r="P532"/>
          <cell r="Q532"/>
          <cell r="R532"/>
          <cell r="S532"/>
          <cell r="T532"/>
          <cell r="U532"/>
          <cell r="V532"/>
          <cell r="W532"/>
          <cell r="X532"/>
          <cell r="Y532"/>
          <cell r="Z532"/>
          <cell r="AA532"/>
          <cell r="AB532"/>
          <cell r="AC532"/>
          <cell r="AD532"/>
          <cell r="AE532"/>
          <cell r="AF532"/>
          <cell r="AG532"/>
          <cell r="AH532"/>
          <cell r="AI532"/>
          <cell r="AJ532"/>
          <cell r="AK532"/>
          <cell r="AL532"/>
          <cell r="AM532"/>
          <cell r="AN532"/>
          <cell r="AO532"/>
          <cell r="AP532"/>
          <cell r="AQ532"/>
          <cell r="AR532"/>
          <cell r="AS532"/>
          <cell r="AT532"/>
          <cell r="AV532"/>
          <cell r="AW532"/>
          <cell r="AX532"/>
          <cell r="BA532"/>
          <cell r="BB532"/>
          <cell r="BC532"/>
          <cell r="BD532"/>
          <cell r="BE532"/>
          <cell r="BF532"/>
          <cell r="BG532"/>
          <cell r="BH532"/>
          <cell r="BI532"/>
          <cell r="BJ532"/>
          <cell r="BK532"/>
          <cell r="BL532"/>
          <cell r="BM532"/>
          <cell r="BN532"/>
          <cell r="BO532"/>
          <cell r="BP532"/>
          <cell r="BQ532"/>
          <cell r="BR532"/>
          <cell r="BS532"/>
          <cell r="BT532"/>
          <cell r="BU532"/>
          <cell r="BV532"/>
          <cell r="BW532"/>
          <cell r="BX532"/>
          <cell r="BY532"/>
          <cell r="BZ532"/>
          <cell r="CA532"/>
          <cell r="CB532"/>
          <cell r="CC532"/>
          <cell r="CD532"/>
          <cell r="CE532"/>
          <cell r="CF532"/>
          <cell r="CG532"/>
          <cell r="CH532"/>
          <cell r="CN532"/>
          <cell r="CO532"/>
          <cell r="CP532"/>
          <cell r="CQ532"/>
          <cell r="CS532"/>
          <cell r="CT532"/>
          <cell r="CU532"/>
          <cell r="CV532"/>
          <cell r="CW532"/>
          <cell r="EE532"/>
          <cell r="EF532"/>
          <cell r="EH532"/>
          <cell r="EI532"/>
          <cell r="EJ532"/>
          <cell r="EK532"/>
          <cell r="EL532"/>
          <cell r="EM532"/>
        </row>
        <row r="533">
          <cell r="A533"/>
          <cell r="B533"/>
          <cell r="C533"/>
          <cell r="D533"/>
          <cell r="E533"/>
          <cell r="F533"/>
          <cell r="G533"/>
          <cell r="H533"/>
          <cell r="I533"/>
          <cell r="J533"/>
          <cell r="K533"/>
          <cell r="L533"/>
          <cell r="M533"/>
          <cell r="N533"/>
          <cell r="O533"/>
          <cell r="P533"/>
          <cell r="Q533"/>
          <cell r="R533"/>
          <cell r="S533"/>
          <cell r="T533"/>
          <cell r="U533"/>
          <cell r="V533"/>
          <cell r="W533"/>
          <cell r="X533"/>
          <cell r="Y533"/>
          <cell r="Z533"/>
          <cell r="AA533"/>
          <cell r="AB533"/>
          <cell r="AC533"/>
          <cell r="AD533"/>
          <cell r="AE533"/>
          <cell r="AF533"/>
          <cell r="AG533"/>
          <cell r="AH533"/>
          <cell r="AI533"/>
          <cell r="AJ533"/>
          <cell r="AK533"/>
          <cell r="AL533"/>
          <cell r="AM533"/>
          <cell r="AN533"/>
          <cell r="AO533"/>
          <cell r="AP533"/>
          <cell r="AQ533"/>
          <cell r="AR533"/>
          <cell r="AS533"/>
          <cell r="AT533"/>
          <cell r="AV533"/>
          <cell r="AW533"/>
          <cell r="AX533"/>
          <cell r="BA533"/>
          <cell r="BB533"/>
          <cell r="BC533"/>
          <cell r="BD533"/>
          <cell r="BE533"/>
          <cell r="BF533"/>
          <cell r="BG533"/>
          <cell r="BH533"/>
          <cell r="BI533"/>
          <cell r="BJ533"/>
          <cell r="BK533"/>
          <cell r="BL533"/>
          <cell r="BM533"/>
          <cell r="BN533"/>
          <cell r="BO533"/>
          <cell r="BP533"/>
          <cell r="BQ533"/>
          <cell r="BR533"/>
          <cell r="BS533"/>
          <cell r="BT533"/>
          <cell r="BU533"/>
          <cell r="BV533"/>
          <cell r="BW533"/>
          <cell r="BX533"/>
          <cell r="BY533"/>
          <cell r="BZ533"/>
          <cell r="CA533"/>
          <cell r="CB533"/>
          <cell r="CC533"/>
          <cell r="CD533"/>
          <cell r="CE533"/>
          <cell r="CF533"/>
          <cell r="CG533"/>
          <cell r="CH533"/>
          <cell r="CN533"/>
          <cell r="CO533"/>
          <cell r="CP533"/>
          <cell r="CQ533"/>
          <cell r="CS533"/>
          <cell r="CT533"/>
          <cell r="CU533"/>
          <cell r="CV533"/>
          <cell r="CW533"/>
          <cell r="EE533"/>
          <cell r="EF533"/>
          <cell r="EH533"/>
          <cell r="EI533"/>
          <cell r="EJ533"/>
          <cell r="EK533"/>
          <cell r="EL533"/>
          <cell r="EM533"/>
        </row>
        <row r="534">
          <cell r="A534"/>
          <cell r="B534"/>
          <cell r="C534"/>
          <cell r="D534"/>
          <cell r="E534"/>
          <cell r="F534"/>
          <cell r="G534"/>
          <cell r="H534"/>
          <cell r="I534"/>
          <cell r="J534"/>
          <cell r="K534"/>
          <cell r="L534"/>
          <cell r="M534"/>
          <cell r="N534"/>
          <cell r="O534"/>
          <cell r="P534"/>
          <cell r="Q534"/>
          <cell r="R534"/>
          <cell r="S534"/>
          <cell r="T534"/>
          <cell r="U534"/>
          <cell r="V534"/>
          <cell r="W534"/>
          <cell r="X534"/>
          <cell r="Y534"/>
          <cell r="Z534"/>
          <cell r="AA534"/>
          <cell r="AB534"/>
          <cell r="AC534"/>
          <cell r="AD534"/>
          <cell r="AE534"/>
          <cell r="AF534"/>
          <cell r="AG534"/>
          <cell r="AH534"/>
          <cell r="AI534"/>
          <cell r="AJ534"/>
          <cell r="AK534"/>
          <cell r="AL534"/>
          <cell r="AM534"/>
          <cell r="AN534"/>
          <cell r="AO534"/>
          <cell r="AP534"/>
          <cell r="AQ534"/>
          <cell r="AR534"/>
          <cell r="AS534"/>
          <cell r="AT534"/>
          <cell r="AV534"/>
          <cell r="AW534"/>
          <cell r="AX534"/>
          <cell r="BA534"/>
          <cell r="BB534"/>
          <cell r="BC534"/>
          <cell r="BD534"/>
          <cell r="BE534"/>
          <cell r="BF534"/>
          <cell r="BG534"/>
          <cell r="BH534"/>
          <cell r="BI534"/>
          <cell r="BJ534"/>
          <cell r="BK534"/>
          <cell r="BL534"/>
          <cell r="BM534"/>
          <cell r="BN534"/>
          <cell r="BO534"/>
          <cell r="BP534"/>
          <cell r="BQ534"/>
          <cell r="BR534"/>
          <cell r="BS534"/>
          <cell r="BT534"/>
          <cell r="BU534"/>
          <cell r="BV534"/>
          <cell r="BW534"/>
          <cell r="BX534"/>
          <cell r="BY534"/>
          <cell r="BZ534"/>
          <cell r="CA534"/>
          <cell r="CB534"/>
          <cell r="CC534"/>
          <cell r="CD534"/>
          <cell r="CE534"/>
          <cell r="CF534"/>
          <cell r="CG534"/>
          <cell r="CH534"/>
          <cell r="CN534"/>
          <cell r="CO534"/>
          <cell r="CP534"/>
          <cell r="CQ534"/>
          <cell r="CS534"/>
          <cell r="CT534"/>
          <cell r="CU534"/>
          <cell r="CV534"/>
          <cell r="CW534"/>
          <cell r="EE534"/>
          <cell r="EF534"/>
          <cell r="EH534"/>
          <cell r="EI534"/>
          <cell r="EJ534"/>
          <cell r="EK534"/>
          <cell r="EL534"/>
          <cell r="EM534"/>
        </row>
        <row r="535">
          <cell r="A535"/>
          <cell r="B535"/>
          <cell r="C535"/>
          <cell r="D535"/>
          <cell r="E535"/>
          <cell r="F535"/>
          <cell r="G535"/>
          <cell r="H535"/>
          <cell r="I535"/>
          <cell r="J535"/>
          <cell r="K535"/>
          <cell r="L535"/>
          <cell r="M535"/>
          <cell r="N535"/>
          <cell r="O535"/>
          <cell r="P535"/>
          <cell r="Q535"/>
          <cell r="R535"/>
          <cell r="S535"/>
          <cell r="T535"/>
          <cell r="U535"/>
          <cell r="V535"/>
          <cell r="W535"/>
          <cell r="X535"/>
          <cell r="Y535"/>
          <cell r="Z535"/>
          <cell r="AA535"/>
          <cell r="AB535"/>
          <cell r="AC535"/>
          <cell r="AD535"/>
          <cell r="AE535"/>
          <cell r="AF535"/>
          <cell r="AG535"/>
          <cell r="AH535"/>
          <cell r="AI535"/>
          <cell r="AJ535"/>
          <cell r="AK535"/>
          <cell r="AL535"/>
          <cell r="AM535"/>
          <cell r="AN535"/>
          <cell r="AO535"/>
          <cell r="AP535"/>
          <cell r="AQ535"/>
          <cell r="AR535"/>
          <cell r="AS535"/>
          <cell r="AT535"/>
          <cell r="AV535"/>
          <cell r="AW535"/>
          <cell r="AX535"/>
          <cell r="BA535"/>
          <cell r="BB535"/>
          <cell r="BC535"/>
          <cell r="BD535"/>
          <cell r="BE535"/>
          <cell r="BF535"/>
          <cell r="BG535"/>
          <cell r="BH535"/>
          <cell r="BI535"/>
          <cell r="BJ535"/>
          <cell r="BK535"/>
          <cell r="BL535"/>
          <cell r="BM535"/>
          <cell r="BN535"/>
          <cell r="BO535"/>
          <cell r="BP535"/>
          <cell r="BQ535"/>
          <cell r="BR535"/>
          <cell r="BS535"/>
          <cell r="BT535"/>
          <cell r="BU535"/>
          <cell r="BV535"/>
          <cell r="BW535"/>
          <cell r="BX535"/>
          <cell r="BY535"/>
          <cell r="BZ535"/>
          <cell r="CA535"/>
          <cell r="CB535"/>
          <cell r="CC535"/>
          <cell r="CD535"/>
          <cell r="CE535"/>
          <cell r="CF535"/>
          <cell r="CG535"/>
          <cell r="CH535"/>
          <cell r="CN535"/>
          <cell r="CO535"/>
          <cell r="CP535"/>
          <cell r="CQ535"/>
          <cell r="CS535"/>
          <cell r="CT535"/>
          <cell r="CU535"/>
          <cell r="CV535"/>
          <cell r="CW535"/>
          <cell r="EE535"/>
          <cell r="EF535"/>
          <cell r="EH535"/>
          <cell r="EI535"/>
          <cell r="EJ535"/>
          <cell r="EK535"/>
          <cell r="EL535"/>
          <cell r="EM535"/>
        </row>
        <row r="536">
          <cell r="A536"/>
          <cell r="B536"/>
          <cell r="C536"/>
          <cell r="D536"/>
          <cell r="E536"/>
          <cell r="F536"/>
          <cell r="G536"/>
          <cell r="H536"/>
          <cell r="I536"/>
          <cell r="J536"/>
          <cell r="K536"/>
          <cell r="L536"/>
          <cell r="M536"/>
          <cell r="N536"/>
          <cell r="O536"/>
          <cell r="P536"/>
          <cell r="Q536"/>
          <cell r="R536"/>
          <cell r="S536"/>
          <cell r="T536"/>
          <cell r="U536"/>
          <cell r="V536"/>
          <cell r="W536"/>
          <cell r="X536"/>
          <cell r="Y536"/>
          <cell r="Z536"/>
          <cell r="AA536"/>
          <cell r="AB536"/>
          <cell r="AC536"/>
          <cell r="AD536"/>
          <cell r="AE536"/>
          <cell r="AF536"/>
          <cell r="AG536"/>
          <cell r="AH536"/>
          <cell r="AI536"/>
          <cell r="AJ536"/>
          <cell r="AK536"/>
          <cell r="AL536"/>
          <cell r="AM536"/>
          <cell r="AN536"/>
          <cell r="AO536"/>
          <cell r="AP536"/>
          <cell r="AQ536"/>
          <cell r="AR536"/>
          <cell r="AS536"/>
          <cell r="AT536"/>
          <cell r="AV536"/>
          <cell r="AW536"/>
          <cell r="AX536"/>
          <cell r="BA536"/>
          <cell r="BB536"/>
          <cell r="BC536"/>
          <cell r="BD536"/>
          <cell r="BE536"/>
          <cell r="BF536"/>
          <cell r="BG536"/>
          <cell r="BH536"/>
          <cell r="BI536"/>
          <cell r="BJ536"/>
          <cell r="BK536"/>
          <cell r="BL536"/>
          <cell r="BM536"/>
          <cell r="BN536"/>
          <cell r="BO536"/>
          <cell r="BP536"/>
          <cell r="BQ536"/>
          <cell r="BR536"/>
          <cell r="BS536"/>
          <cell r="BT536"/>
          <cell r="BU536"/>
          <cell r="BV536"/>
          <cell r="BW536"/>
          <cell r="BX536"/>
          <cell r="BY536"/>
          <cell r="BZ536"/>
          <cell r="CA536"/>
          <cell r="CB536"/>
          <cell r="CC536"/>
          <cell r="CD536"/>
          <cell r="CE536"/>
          <cell r="CF536"/>
          <cell r="CG536"/>
          <cell r="CH536"/>
          <cell r="CN536"/>
          <cell r="CO536"/>
          <cell r="CP536"/>
          <cell r="CQ536"/>
          <cell r="CS536"/>
          <cell r="CT536"/>
          <cell r="CU536"/>
          <cell r="CV536"/>
          <cell r="CW536"/>
          <cell r="EE536"/>
          <cell r="EF536"/>
          <cell r="EH536"/>
          <cell r="EI536"/>
          <cell r="EJ536"/>
          <cell r="EK536"/>
          <cell r="EL536"/>
          <cell r="EM536"/>
        </row>
        <row r="537">
          <cell r="A537"/>
          <cell r="B537"/>
          <cell r="C537"/>
          <cell r="D537"/>
          <cell r="E537"/>
          <cell r="F537"/>
          <cell r="G537"/>
          <cell r="H537"/>
          <cell r="I537"/>
          <cell r="J537"/>
          <cell r="K537"/>
          <cell r="L537"/>
          <cell r="M537"/>
          <cell r="N537"/>
          <cell r="O537"/>
          <cell r="P537"/>
          <cell r="Q537"/>
          <cell r="R537"/>
          <cell r="S537"/>
          <cell r="T537"/>
          <cell r="U537"/>
          <cell r="V537"/>
          <cell r="W537"/>
          <cell r="X537"/>
          <cell r="Y537"/>
          <cell r="Z537"/>
          <cell r="AA537"/>
          <cell r="AB537"/>
          <cell r="AC537"/>
          <cell r="AD537"/>
          <cell r="AE537"/>
          <cell r="AF537"/>
          <cell r="AG537"/>
          <cell r="AH537"/>
          <cell r="AI537"/>
          <cell r="AJ537"/>
          <cell r="AK537"/>
          <cell r="AL537"/>
          <cell r="AM537"/>
          <cell r="AN537"/>
          <cell r="AO537"/>
          <cell r="AP537"/>
          <cell r="AQ537"/>
          <cell r="AR537"/>
          <cell r="AS537"/>
          <cell r="AT537"/>
          <cell r="AV537"/>
          <cell r="AW537"/>
          <cell r="AX537"/>
          <cell r="BA537"/>
          <cell r="BB537"/>
          <cell r="BC537"/>
          <cell r="BD537"/>
          <cell r="BE537"/>
          <cell r="BF537"/>
          <cell r="BG537"/>
          <cell r="BH537"/>
          <cell r="BI537"/>
          <cell r="BJ537"/>
          <cell r="BK537"/>
          <cell r="BL537"/>
          <cell r="BM537"/>
          <cell r="BN537"/>
          <cell r="BO537"/>
          <cell r="BP537"/>
          <cell r="BQ537"/>
          <cell r="BR537"/>
          <cell r="BS537"/>
          <cell r="BT537"/>
          <cell r="BU537"/>
          <cell r="BV537"/>
          <cell r="BW537"/>
          <cell r="BX537"/>
          <cell r="BY537"/>
          <cell r="BZ537"/>
          <cell r="CA537"/>
          <cell r="CB537"/>
          <cell r="CC537"/>
          <cell r="CD537"/>
          <cell r="CE537"/>
          <cell r="CF537"/>
          <cell r="CG537"/>
          <cell r="CH537"/>
          <cell r="CN537"/>
          <cell r="CO537"/>
          <cell r="CP537"/>
          <cell r="CQ537"/>
          <cell r="CS537"/>
          <cell r="CT537"/>
          <cell r="CU537"/>
          <cell r="CV537"/>
          <cell r="CW537"/>
          <cell r="EE537"/>
          <cell r="EF537"/>
          <cell r="EH537"/>
          <cell r="EI537"/>
          <cell r="EJ537"/>
          <cell r="EK537"/>
          <cell r="EL537"/>
          <cell r="EM537"/>
        </row>
        <row r="538">
          <cell r="A538"/>
          <cell r="B538"/>
          <cell r="C538"/>
          <cell r="D538"/>
          <cell r="E538"/>
          <cell r="F538"/>
          <cell r="G538"/>
          <cell r="H538"/>
          <cell r="I538"/>
          <cell r="J538"/>
          <cell r="K538"/>
          <cell r="L538"/>
          <cell r="M538"/>
          <cell r="N538"/>
          <cell r="O538"/>
          <cell r="P538"/>
          <cell r="Q538"/>
          <cell r="R538"/>
          <cell r="S538"/>
          <cell r="T538"/>
          <cell r="U538"/>
          <cell r="V538"/>
          <cell r="W538"/>
          <cell r="X538"/>
          <cell r="Y538"/>
          <cell r="Z538"/>
          <cell r="AA538"/>
          <cell r="AB538"/>
          <cell r="AC538"/>
          <cell r="AD538"/>
          <cell r="AE538"/>
          <cell r="AF538"/>
          <cell r="AG538"/>
          <cell r="AH538"/>
          <cell r="AI538"/>
          <cell r="AJ538"/>
          <cell r="AK538"/>
          <cell r="AL538"/>
          <cell r="AM538"/>
          <cell r="AN538"/>
          <cell r="AO538"/>
          <cell r="AP538"/>
          <cell r="AQ538"/>
          <cell r="AR538"/>
          <cell r="AS538"/>
          <cell r="AT538"/>
          <cell r="AV538"/>
          <cell r="AW538"/>
          <cell r="AX538"/>
          <cell r="BA538"/>
          <cell r="BB538"/>
          <cell r="BC538"/>
          <cell r="BD538"/>
          <cell r="BE538"/>
          <cell r="BF538"/>
          <cell r="BG538"/>
          <cell r="BH538"/>
          <cell r="BI538"/>
          <cell r="BJ538"/>
          <cell r="BK538"/>
          <cell r="BL538"/>
          <cell r="BM538"/>
          <cell r="BN538"/>
          <cell r="BO538"/>
          <cell r="BP538"/>
          <cell r="BQ538"/>
          <cell r="BR538"/>
          <cell r="BS538"/>
          <cell r="BT538"/>
          <cell r="BU538"/>
          <cell r="BV538"/>
          <cell r="BW538"/>
          <cell r="BX538"/>
          <cell r="BY538"/>
          <cell r="BZ538"/>
          <cell r="CA538"/>
          <cell r="CB538"/>
          <cell r="CC538"/>
          <cell r="CD538"/>
          <cell r="CE538"/>
          <cell r="CF538"/>
          <cell r="CG538"/>
          <cell r="CH538"/>
          <cell r="CN538"/>
          <cell r="CO538"/>
          <cell r="CP538"/>
          <cell r="CQ538"/>
          <cell r="CS538"/>
          <cell r="CT538"/>
          <cell r="CU538"/>
          <cell r="CV538"/>
          <cell r="CW538"/>
          <cell r="EE538"/>
          <cell r="EF538"/>
          <cell r="EH538"/>
          <cell r="EI538"/>
          <cell r="EJ538"/>
          <cell r="EK538"/>
          <cell r="EL538"/>
          <cell r="EM538"/>
        </row>
        <row r="539">
          <cell r="A539"/>
          <cell r="B539"/>
          <cell r="C539"/>
          <cell r="D539"/>
          <cell r="E539"/>
          <cell r="F539"/>
          <cell r="G539"/>
          <cell r="H539"/>
          <cell r="I539"/>
          <cell r="J539"/>
          <cell r="K539"/>
          <cell r="L539"/>
          <cell r="M539"/>
          <cell r="N539"/>
          <cell r="O539"/>
          <cell r="P539"/>
          <cell r="Q539"/>
          <cell r="R539"/>
          <cell r="S539"/>
          <cell r="T539"/>
          <cell r="U539"/>
          <cell r="V539"/>
          <cell r="W539"/>
          <cell r="X539"/>
          <cell r="Y539"/>
          <cell r="Z539"/>
          <cell r="AA539"/>
          <cell r="AB539"/>
          <cell r="AC539"/>
          <cell r="AD539"/>
          <cell r="AE539"/>
          <cell r="AF539"/>
          <cell r="AG539"/>
          <cell r="AH539"/>
          <cell r="AI539"/>
          <cell r="AJ539"/>
          <cell r="AK539"/>
          <cell r="AL539"/>
          <cell r="AM539"/>
          <cell r="AN539"/>
          <cell r="AO539"/>
          <cell r="AP539"/>
          <cell r="AQ539"/>
          <cell r="AR539"/>
          <cell r="AS539"/>
          <cell r="AT539"/>
          <cell r="AV539"/>
          <cell r="AW539"/>
          <cell r="AX539"/>
          <cell r="BA539"/>
          <cell r="BB539"/>
          <cell r="BC539"/>
          <cell r="BD539"/>
          <cell r="BE539"/>
          <cell r="BF539"/>
          <cell r="BG539"/>
          <cell r="BH539"/>
          <cell r="BI539"/>
          <cell r="BJ539"/>
          <cell r="BK539"/>
          <cell r="BL539"/>
          <cell r="BM539"/>
          <cell r="BN539"/>
          <cell r="BO539"/>
          <cell r="BP539"/>
          <cell r="BQ539"/>
          <cell r="BR539"/>
          <cell r="BS539"/>
          <cell r="BT539"/>
          <cell r="BU539"/>
          <cell r="BV539"/>
          <cell r="BW539"/>
          <cell r="BX539"/>
          <cell r="BY539"/>
          <cell r="BZ539"/>
          <cell r="CA539"/>
          <cell r="CB539"/>
          <cell r="CC539"/>
          <cell r="CD539"/>
          <cell r="CE539"/>
          <cell r="CF539"/>
          <cell r="CG539"/>
          <cell r="CH539"/>
          <cell r="CN539"/>
          <cell r="CO539"/>
          <cell r="CP539"/>
          <cell r="CQ539"/>
          <cell r="CS539"/>
          <cell r="CT539"/>
          <cell r="CU539"/>
          <cell r="CV539"/>
          <cell r="CW539"/>
          <cell r="EE539"/>
          <cell r="EF539"/>
          <cell r="EH539"/>
          <cell r="EI539"/>
          <cell r="EJ539"/>
          <cell r="EK539"/>
          <cell r="EL539"/>
          <cell r="EM539"/>
        </row>
        <row r="540">
          <cell r="A540"/>
          <cell r="B540"/>
          <cell r="C540"/>
          <cell r="D540"/>
          <cell r="E540"/>
          <cell r="F540"/>
          <cell r="G540"/>
          <cell r="H540"/>
          <cell r="I540"/>
          <cell r="J540"/>
          <cell r="K540"/>
          <cell r="L540"/>
          <cell r="M540"/>
          <cell r="N540"/>
          <cell r="O540"/>
          <cell r="P540"/>
          <cell r="Q540"/>
          <cell r="R540"/>
          <cell r="S540"/>
          <cell r="T540"/>
          <cell r="U540"/>
          <cell r="V540"/>
          <cell r="W540"/>
          <cell r="X540"/>
          <cell r="Y540"/>
          <cell r="Z540"/>
          <cell r="AA540"/>
          <cell r="AB540"/>
          <cell r="AC540"/>
          <cell r="AD540"/>
          <cell r="AE540"/>
          <cell r="AF540"/>
          <cell r="AG540"/>
          <cell r="AH540"/>
          <cell r="AI540"/>
          <cell r="AJ540"/>
          <cell r="AK540"/>
          <cell r="AL540"/>
          <cell r="AM540"/>
          <cell r="AN540"/>
          <cell r="AO540"/>
          <cell r="AP540"/>
          <cell r="AQ540"/>
          <cell r="AR540"/>
          <cell r="AS540"/>
          <cell r="AT540"/>
          <cell r="AV540"/>
          <cell r="AW540"/>
          <cell r="AX540"/>
          <cell r="BA540"/>
          <cell r="BB540"/>
          <cell r="BC540"/>
          <cell r="BD540"/>
          <cell r="BE540"/>
          <cell r="BF540"/>
          <cell r="BG540"/>
          <cell r="BH540"/>
          <cell r="BI540"/>
          <cell r="BJ540"/>
          <cell r="BK540"/>
          <cell r="BL540"/>
          <cell r="BM540"/>
          <cell r="BN540"/>
          <cell r="BO540"/>
          <cell r="BP540"/>
          <cell r="BQ540"/>
          <cell r="BR540"/>
          <cell r="BS540"/>
          <cell r="BT540"/>
          <cell r="BU540"/>
          <cell r="BV540"/>
          <cell r="BW540"/>
          <cell r="BX540"/>
          <cell r="BY540"/>
          <cell r="BZ540"/>
          <cell r="CA540"/>
          <cell r="CB540"/>
          <cell r="CC540"/>
          <cell r="CD540"/>
          <cell r="CE540"/>
          <cell r="CF540"/>
          <cell r="CG540"/>
          <cell r="CH540"/>
          <cell r="CN540"/>
          <cell r="CO540"/>
          <cell r="CP540"/>
          <cell r="CQ540"/>
          <cell r="CS540"/>
          <cell r="CT540"/>
          <cell r="CU540"/>
          <cell r="CV540"/>
          <cell r="CW540"/>
          <cell r="EE540"/>
          <cell r="EF540"/>
          <cell r="EH540"/>
          <cell r="EI540"/>
          <cell r="EJ540"/>
          <cell r="EK540"/>
          <cell r="EL540"/>
          <cell r="EM540"/>
        </row>
        <row r="541">
          <cell r="A541"/>
          <cell r="B541"/>
          <cell r="C541"/>
          <cell r="D541"/>
          <cell r="E541"/>
          <cell r="F541"/>
          <cell r="G541"/>
          <cell r="H541"/>
          <cell r="I541"/>
          <cell r="J541"/>
          <cell r="K541"/>
          <cell r="L541"/>
          <cell r="M541"/>
          <cell r="N541"/>
          <cell r="O541"/>
          <cell r="P541"/>
          <cell r="Q541"/>
          <cell r="R541"/>
          <cell r="S541"/>
          <cell r="T541"/>
          <cell r="U541"/>
          <cell r="V541"/>
          <cell r="W541"/>
          <cell r="X541"/>
          <cell r="Y541"/>
          <cell r="Z541"/>
          <cell r="AA541"/>
          <cell r="AB541"/>
          <cell r="AC541"/>
          <cell r="AD541"/>
          <cell r="AE541"/>
          <cell r="AF541"/>
          <cell r="AG541"/>
          <cell r="AH541"/>
          <cell r="AI541"/>
          <cell r="AJ541"/>
          <cell r="AK541"/>
          <cell r="AL541"/>
          <cell r="AM541"/>
          <cell r="AN541"/>
          <cell r="AO541"/>
          <cell r="AP541"/>
          <cell r="AQ541"/>
          <cell r="AR541"/>
          <cell r="AS541"/>
          <cell r="AT541"/>
          <cell r="AV541"/>
          <cell r="AW541"/>
          <cell r="AX541"/>
          <cell r="BA541"/>
          <cell r="BB541"/>
          <cell r="BC541"/>
          <cell r="BD541"/>
          <cell r="BE541"/>
          <cell r="BF541"/>
          <cell r="BG541"/>
          <cell r="BH541"/>
          <cell r="BI541"/>
          <cell r="BJ541"/>
          <cell r="BK541"/>
          <cell r="BL541"/>
          <cell r="BM541"/>
          <cell r="BN541"/>
          <cell r="BO541"/>
          <cell r="BP541"/>
          <cell r="BQ541"/>
          <cell r="BR541"/>
          <cell r="BS541"/>
          <cell r="BT541"/>
          <cell r="BU541"/>
          <cell r="BV541"/>
          <cell r="BW541"/>
          <cell r="BX541"/>
          <cell r="BY541"/>
          <cell r="BZ541"/>
          <cell r="CA541"/>
          <cell r="CB541"/>
          <cell r="CC541"/>
          <cell r="CD541"/>
          <cell r="CE541"/>
          <cell r="CF541"/>
          <cell r="CG541"/>
          <cell r="CH541"/>
          <cell r="CN541"/>
          <cell r="CO541"/>
          <cell r="CP541"/>
          <cell r="CQ541"/>
          <cell r="CS541"/>
          <cell r="CT541"/>
          <cell r="CU541"/>
          <cell r="CV541"/>
          <cell r="CW541"/>
          <cell r="EE541"/>
          <cell r="EF541"/>
          <cell r="EH541"/>
          <cell r="EI541"/>
          <cell r="EJ541"/>
          <cell r="EK541"/>
          <cell r="EL541"/>
          <cell r="EM541"/>
        </row>
        <row r="542">
          <cell r="A542"/>
          <cell r="B542"/>
          <cell r="C542"/>
          <cell r="D542"/>
          <cell r="E542"/>
          <cell r="F542"/>
          <cell r="G542"/>
          <cell r="H542"/>
          <cell r="I542"/>
          <cell r="J542"/>
          <cell r="K542"/>
          <cell r="L542"/>
          <cell r="M542"/>
          <cell r="N542"/>
          <cell r="O542"/>
          <cell r="P542"/>
          <cell r="Q542"/>
          <cell r="R542"/>
          <cell r="S542"/>
          <cell r="T542"/>
          <cell r="U542"/>
          <cell r="V542"/>
          <cell r="W542"/>
          <cell r="X542"/>
          <cell r="Y542"/>
          <cell r="Z542"/>
          <cell r="AA542"/>
          <cell r="AB542"/>
          <cell r="AC542"/>
          <cell r="AD542"/>
          <cell r="AE542"/>
          <cell r="AF542"/>
          <cell r="AG542"/>
          <cell r="AH542"/>
          <cell r="AI542"/>
          <cell r="AJ542"/>
          <cell r="AK542"/>
          <cell r="AL542"/>
          <cell r="AM542"/>
          <cell r="AN542"/>
          <cell r="AO542"/>
          <cell r="AP542"/>
          <cell r="AQ542"/>
          <cell r="AR542"/>
          <cell r="AS542"/>
          <cell r="AT542"/>
          <cell r="AV542"/>
          <cell r="AW542"/>
          <cell r="AX542"/>
          <cell r="BA542"/>
          <cell r="BB542"/>
          <cell r="BC542"/>
          <cell r="BD542"/>
          <cell r="BE542"/>
          <cell r="BF542"/>
          <cell r="BG542"/>
          <cell r="BH542"/>
          <cell r="BI542"/>
          <cell r="BJ542"/>
          <cell r="BK542"/>
          <cell r="BL542"/>
          <cell r="BM542"/>
          <cell r="BN542"/>
          <cell r="BO542"/>
          <cell r="BP542"/>
          <cell r="BQ542"/>
          <cell r="BR542"/>
          <cell r="BS542"/>
          <cell r="BT542"/>
          <cell r="BU542"/>
          <cell r="BV542"/>
          <cell r="BW542"/>
          <cell r="BX542"/>
          <cell r="BY542"/>
          <cell r="BZ542"/>
          <cell r="CA542"/>
          <cell r="CB542"/>
          <cell r="CC542"/>
          <cell r="CD542"/>
          <cell r="CE542"/>
          <cell r="CF542"/>
          <cell r="CG542"/>
          <cell r="CH542"/>
          <cell r="CN542"/>
          <cell r="CO542"/>
          <cell r="CP542"/>
          <cell r="CQ542"/>
          <cell r="CS542"/>
          <cell r="CT542"/>
          <cell r="CU542"/>
          <cell r="CV542"/>
          <cell r="CW542"/>
          <cell r="EE542"/>
          <cell r="EF542"/>
          <cell r="EH542"/>
          <cell r="EI542"/>
          <cell r="EJ542"/>
          <cell r="EK542"/>
          <cell r="EL542"/>
          <cell r="EM542"/>
        </row>
        <row r="543">
          <cell r="A543"/>
          <cell r="B543"/>
          <cell r="C543"/>
          <cell r="D543"/>
          <cell r="E543"/>
          <cell r="F543"/>
          <cell r="G543"/>
          <cell r="H543"/>
          <cell r="I543"/>
          <cell r="J543"/>
          <cell r="K543"/>
          <cell r="L543"/>
          <cell r="M543"/>
          <cell r="N543"/>
          <cell r="O543"/>
          <cell r="P543"/>
          <cell r="Q543"/>
          <cell r="R543"/>
          <cell r="S543"/>
          <cell r="T543"/>
          <cell r="U543"/>
          <cell r="V543"/>
          <cell r="W543"/>
          <cell r="X543"/>
          <cell r="Y543"/>
          <cell r="Z543"/>
          <cell r="AA543"/>
          <cell r="AB543"/>
          <cell r="AC543"/>
          <cell r="AD543"/>
          <cell r="AE543"/>
          <cell r="AF543"/>
          <cell r="AG543"/>
          <cell r="AH543"/>
          <cell r="AI543"/>
          <cell r="AJ543"/>
          <cell r="AK543"/>
          <cell r="AL543"/>
          <cell r="AM543"/>
          <cell r="AN543"/>
          <cell r="AO543"/>
          <cell r="AP543"/>
          <cell r="AQ543"/>
          <cell r="AR543"/>
          <cell r="AS543"/>
          <cell r="AT543"/>
          <cell r="AV543"/>
          <cell r="AW543"/>
          <cell r="AX543"/>
          <cell r="BA543"/>
          <cell r="BB543"/>
          <cell r="BC543"/>
          <cell r="BD543"/>
          <cell r="BE543"/>
          <cell r="BF543"/>
          <cell r="BG543"/>
          <cell r="BH543"/>
          <cell r="BI543"/>
          <cell r="BJ543"/>
          <cell r="BK543"/>
          <cell r="BL543"/>
          <cell r="BM543"/>
          <cell r="BN543"/>
          <cell r="BO543"/>
          <cell r="BP543"/>
          <cell r="BQ543"/>
          <cell r="BR543"/>
          <cell r="BS543"/>
          <cell r="BT543"/>
          <cell r="BU543"/>
          <cell r="BV543"/>
          <cell r="BW543"/>
          <cell r="BX543"/>
          <cell r="BY543"/>
          <cell r="BZ543"/>
          <cell r="CA543"/>
          <cell r="CB543"/>
          <cell r="CC543"/>
          <cell r="CD543"/>
          <cell r="CE543"/>
          <cell r="CF543"/>
          <cell r="CG543"/>
          <cell r="CH543"/>
          <cell r="CN543"/>
          <cell r="CO543"/>
          <cell r="CP543"/>
          <cell r="CQ543"/>
          <cell r="CS543"/>
          <cell r="CT543"/>
          <cell r="CU543"/>
          <cell r="CV543"/>
          <cell r="CW543"/>
          <cell r="EE543"/>
          <cell r="EF543"/>
          <cell r="EH543"/>
          <cell r="EI543"/>
          <cell r="EJ543"/>
          <cell r="EK543"/>
          <cell r="EL543"/>
          <cell r="EM543"/>
        </row>
        <row r="544">
          <cell r="A544"/>
          <cell r="B544"/>
          <cell r="C544"/>
          <cell r="D544"/>
          <cell r="E544"/>
          <cell r="F544"/>
          <cell r="G544"/>
          <cell r="H544"/>
          <cell r="I544"/>
          <cell r="J544"/>
          <cell r="K544"/>
          <cell r="L544"/>
          <cell r="M544"/>
          <cell r="N544"/>
          <cell r="O544"/>
          <cell r="P544"/>
          <cell r="Q544"/>
          <cell r="R544"/>
          <cell r="S544"/>
          <cell r="T544"/>
          <cell r="U544"/>
          <cell r="V544"/>
          <cell r="W544"/>
          <cell r="X544"/>
          <cell r="Y544"/>
          <cell r="Z544"/>
          <cell r="AA544"/>
          <cell r="AB544"/>
          <cell r="AC544"/>
          <cell r="AD544"/>
          <cell r="AE544"/>
          <cell r="AF544"/>
          <cell r="AG544"/>
          <cell r="AH544"/>
          <cell r="AI544"/>
          <cell r="AJ544"/>
          <cell r="AK544"/>
          <cell r="AL544"/>
          <cell r="AM544"/>
          <cell r="AN544"/>
          <cell r="AO544"/>
          <cell r="AP544"/>
          <cell r="AQ544"/>
          <cell r="AR544"/>
          <cell r="AS544"/>
          <cell r="AT544"/>
          <cell r="AV544"/>
          <cell r="AW544"/>
          <cell r="AX544"/>
          <cell r="BA544"/>
          <cell r="BB544"/>
          <cell r="BC544"/>
          <cell r="BD544"/>
          <cell r="BE544"/>
          <cell r="BF544"/>
          <cell r="BG544"/>
          <cell r="BH544"/>
          <cell r="BI544"/>
          <cell r="BJ544"/>
          <cell r="BK544"/>
          <cell r="BL544"/>
          <cell r="BM544"/>
          <cell r="BN544"/>
          <cell r="BO544"/>
          <cell r="BP544"/>
          <cell r="BQ544"/>
          <cell r="BR544"/>
          <cell r="BS544"/>
          <cell r="BT544"/>
          <cell r="BU544"/>
          <cell r="BV544"/>
          <cell r="BW544"/>
          <cell r="BX544"/>
          <cell r="BY544"/>
          <cell r="BZ544"/>
          <cell r="CA544"/>
          <cell r="CB544"/>
          <cell r="CC544"/>
          <cell r="CD544"/>
          <cell r="CE544"/>
          <cell r="CF544"/>
          <cell r="CG544"/>
          <cell r="CH544"/>
          <cell r="CN544"/>
          <cell r="CO544"/>
          <cell r="CP544"/>
          <cell r="CQ544"/>
          <cell r="CS544"/>
          <cell r="CT544"/>
          <cell r="CU544"/>
          <cell r="CV544"/>
          <cell r="CW544"/>
          <cell r="EE544"/>
          <cell r="EF544"/>
          <cell r="EH544"/>
          <cell r="EI544"/>
          <cell r="EJ544"/>
          <cell r="EK544"/>
          <cell r="EL544"/>
          <cell r="EM544"/>
        </row>
        <row r="545">
          <cell r="A545"/>
          <cell r="B545"/>
          <cell r="C545"/>
          <cell r="D545"/>
          <cell r="E545"/>
          <cell r="F545"/>
          <cell r="G545"/>
          <cell r="H545"/>
          <cell r="I545"/>
          <cell r="J545"/>
          <cell r="K545"/>
          <cell r="L545"/>
          <cell r="M545"/>
          <cell r="N545"/>
          <cell r="O545"/>
          <cell r="P545"/>
          <cell r="Q545"/>
          <cell r="R545"/>
          <cell r="S545"/>
          <cell r="T545"/>
          <cell r="U545"/>
          <cell r="V545"/>
          <cell r="W545"/>
          <cell r="X545"/>
          <cell r="Y545"/>
          <cell r="Z545"/>
          <cell r="AA545"/>
          <cell r="AB545"/>
          <cell r="AC545"/>
          <cell r="AD545"/>
          <cell r="AE545"/>
          <cell r="AF545"/>
          <cell r="AG545"/>
          <cell r="AH545"/>
          <cell r="AI545"/>
          <cell r="AJ545"/>
          <cell r="AK545"/>
          <cell r="AL545"/>
          <cell r="AM545"/>
          <cell r="AN545"/>
          <cell r="AO545"/>
          <cell r="AP545"/>
          <cell r="AQ545"/>
          <cell r="AR545"/>
          <cell r="AS545"/>
          <cell r="AT545"/>
          <cell r="AV545"/>
          <cell r="AW545"/>
          <cell r="AX545"/>
          <cell r="BA545"/>
          <cell r="BB545"/>
          <cell r="BC545"/>
          <cell r="BD545"/>
          <cell r="BE545"/>
          <cell r="BF545"/>
          <cell r="BG545"/>
          <cell r="BH545"/>
          <cell r="BI545"/>
          <cell r="BJ545"/>
          <cell r="BK545"/>
          <cell r="BL545"/>
          <cell r="BM545"/>
          <cell r="BN545"/>
          <cell r="BO545"/>
          <cell r="BP545"/>
          <cell r="BQ545"/>
          <cell r="BR545"/>
          <cell r="BS545"/>
          <cell r="BT545"/>
          <cell r="BU545"/>
          <cell r="BV545"/>
          <cell r="BW545"/>
          <cell r="BX545"/>
          <cell r="BY545"/>
          <cell r="BZ545"/>
          <cell r="CA545"/>
          <cell r="CB545"/>
          <cell r="CC545"/>
          <cell r="CD545"/>
          <cell r="CE545"/>
          <cell r="CF545"/>
          <cell r="CG545"/>
          <cell r="CH545"/>
          <cell r="CN545"/>
          <cell r="CO545"/>
          <cell r="CP545"/>
          <cell r="CQ545"/>
          <cell r="CS545"/>
          <cell r="CT545"/>
          <cell r="CU545"/>
          <cell r="CV545"/>
          <cell r="CW545"/>
          <cell r="EE545"/>
          <cell r="EF545"/>
          <cell r="EH545"/>
          <cell r="EI545"/>
          <cell r="EJ545"/>
          <cell r="EK545"/>
          <cell r="EL545"/>
          <cell r="EM545"/>
        </row>
        <row r="546">
          <cell r="A546"/>
          <cell r="B546"/>
          <cell r="C546"/>
          <cell r="D546"/>
          <cell r="E546"/>
          <cell r="F546"/>
          <cell r="G546"/>
          <cell r="H546"/>
          <cell r="I546"/>
          <cell r="J546"/>
          <cell r="K546"/>
          <cell r="L546"/>
          <cell r="M546"/>
          <cell r="N546"/>
          <cell r="O546"/>
          <cell r="P546"/>
          <cell r="Q546"/>
          <cell r="R546"/>
          <cell r="S546"/>
          <cell r="T546"/>
          <cell r="U546"/>
          <cell r="V546"/>
          <cell r="W546"/>
          <cell r="X546"/>
          <cell r="Y546"/>
          <cell r="Z546"/>
          <cell r="AA546"/>
          <cell r="AB546"/>
          <cell r="AC546"/>
          <cell r="AD546"/>
          <cell r="AE546"/>
          <cell r="AF546"/>
          <cell r="AG546"/>
          <cell r="AH546"/>
          <cell r="AI546"/>
          <cell r="AJ546"/>
          <cell r="AK546"/>
          <cell r="AL546"/>
          <cell r="AM546"/>
          <cell r="AN546"/>
          <cell r="AO546"/>
          <cell r="AP546"/>
          <cell r="AQ546"/>
          <cell r="AR546"/>
          <cell r="AS546"/>
          <cell r="AT546"/>
          <cell r="AV546"/>
          <cell r="AW546"/>
          <cell r="AX546"/>
          <cell r="BA546"/>
          <cell r="BB546"/>
          <cell r="BC546"/>
          <cell r="BD546"/>
          <cell r="BE546"/>
          <cell r="BF546"/>
          <cell r="BG546"/>
          <cell r="BH546"/>
          <cell r="BI546"/>
          <cell r="BJ546"/>
          <cell r="BK546"/>
          <cell r="BL546"/>
          <cell r="BM546"/>
          <cell r="BN546"/>
          <cell r="BO546"/>
          <cell r="BP546"/>
          <cell r="BQ546"/>
          <cell r="BR546"/>
          <cell r="BS546"/>
          <cell r="BT546"/>
          <cell r="BU546"/>
          <cell r="BV546"/>
          <cell r="BW546"/>
          <cell r="BX546"/>
          <cell r="BY546"/>
          <cell r="BZ546"/>
          <cell r="CA546"/>
          <cell r="CB546"/>
          <cell r="CC546"/>
          <cell r="CD546"/>
          <cell r="CE546"/>
          <cell r="CF546"/>
          <cell r="CG546"/>
          <cell r="CH546"/>
          <cell r="CN546"/>
          <cell r="CO546"/>
          <cell r="CP546"/>
          <cell r="CQ546"/>
          <cell r="CS546"/>
          <cell r="CT546"/>
          <cell r="CU546"/>
          <cell r="CV546"/>
          <cell r="CW546"/>
          <cell r="EE546"/>
          <cell r="EF546"/>
          <cell r="EH546"/>
          <cell r="EI546"/>
          <cell r="EJ546"/>
          <cell r="EK546"/>
          <cell r="EL546"/>
          <cell r="EM546"/>
        </row>
        <row r="547">
          <cell r="A547"/>
          <cell r="B547"/>
          <cell r="C547"/>
          <cell r="D547"/>
          <cell r="E547"/>
          <cell r="F547"/>
          <cell r="G547"/>
          <cell r="H547"/>
          <cell r="I547"/>
          <cell r="J547"/>
          <cell r="K547"/>
          <cell r="L547"/>
          <cell r="M547"/>
          <cell r="N547"/>
          <cell r="O547"/>
          <cell r="P547"/>
          <cell r="Q547"/>
          <cell r="R547"/>
          <cell r="S547"/>
          <cell r="T547"/>
          <cell r="U547"/>
          <cell r="V547"/>
          <cell r="W547"/>
          <cell r="X547"/>
          <cell r="Y547"/>
          <cell r="Z547"/>
          <cell r="AA547"/>
          <cell r="AB547"/>
          <cell r="AC547"/>
          <cell r="AD547"/>
          <cell r="AE547"/>
          <cell r="AF547"/>
          <cell r="AG547"/>
          <cell r="AH547"/>
          <cell r="AI547"/>
          <cell r="AJ547"/>
          <cell r="AK547"/>
          <cell r="AL547"/>
          <cell r="AM547"/>
          <cell r="AN547"/>
          <cell r="AO547"/>
          <cell r="AP547"/>
          <cell r="AQ547"/>
          <cell r="AR547"/>
          <cell r="AS547"/>
          <cell r="AT547"/>
          <cell r="AV547"/>
          <cell r="AW547"/>
          <cell r="AX547"/>
          <cell r="BA547"/>
          <cell r="BB547"/>
          <cell r="BC547"/>
          <cell r="BD547"/>
          <cell r="BE547"/>
          <cell r="BF547"/>
          <cell r="BG547"/>
          <cell r="BH547"/>
          <cell r="BI547"/>
          <cell r="BJ547"/>
          <cell r="BK547"/>
          <cell r="BL547"/>
          <cell r="BM547"/>
          <cell r="BN547"/>
          <cell r="BO547"/>
          <cell r="BP547"/>
          <cell r="BQ547"/>
          <cell r="BR547"/>
          <cell r="BS547"/>
          <cell r="BT547"/>
          <cell r="BU547"/>
          <cell r="BV547"/>
          <cell r="BW547"/>
          <cell r="BX547"/>
          <cell r="BY547"/>
          <cell r="BZ547"/>
          <cell r="CA547"/>
          <cell r="CB547"/>
          <cell r="CC547"/>
          <cell r="CD547"/>
          <cell r="CE547"/>
          <cell r="CF547"/>
          <cell r="CG547"/>
          <cell r="CH547"/>
          <cell r="CN547"/>
          <cell r="CO547"/>
          <cell r="CP547"/>
          <cell r="CQ547"/>
          <cell r="CS547"/>
          <cell r="CT547"/>
          <cell r="CU547"/>
          <cell r="CV547"/>
          <cell r="CW547"/>
          <cell r="EE547"/>
          <cell r="EF547"/>
          <cell r="EH547"/>
          <cell r="EI547"/>
          <cell r="EJ547"/>
          <cell r="EK547"/>
          <cell r="EL547"/>
          <cell r="EM547"/>
        </row>
        <row r="548">
          <cell r="A548"/>
          <cell r="B548"/>
          <cell r="C548"/>
          <cell r="D548"/>
          <cell r="E548"/>
          <cell r="F548"/>
          <cell r="G548"/>
          <cell r="H548"/>
          <cell r="I548"/>
          <cell r="J548"/>
          <cell r="K548"/>
          <cell r="L548"/>
          <cell r="M548"/>
          <cell r="N548"/>
          <cell r="O548"/>
          <cell r="P548"/>
          <cell r="Q548"/>
          <cell r="R548"/>
          <cell r="S548"/>
          <cell r="T548"/>
          <cell r="U548"/>
          <cell r="V548"/>
          <cell r="W548"/>
          <cell r="X548"/>
          <cell r="Y548"/>
          <cell r="Z548"/>
          <cell r="AA548"/>
          <cell r="AB548"/>
          <cell r="AC548"/>
          <cell r="AD548"/>
          <cell r="AE548"/>
          <cell r="AF548"/>
          <cell r="AG548"/>
          <cell r="AH548"/>
          <cell r="AI548"/>
          <cell r="AJ548"/>
          <cell r="AK548"/>
          <cell r="AL548"/>
          <cell r="AM548"/>
          <cell r="AN548"/>
          <cell r="AO548"/>
          <cell r="AP548"/>
          <cell r="AQ548"/>
          <cell r="AR548"/>
          <cell r="AS548"/>
          <cell r="AT548"/>
          <cell r="AV548"/>
          <cell r="AW548"/>
          <cell r="AX548"/>
          <cell r="BA548"/>
          <cell r="BB548"/>
          <cell r="BC548"/>
          <cell r="BD548"/>
          <cell r="BE548"/>
          <cell r="BF548"/>
          <cell r="BG548"/>
          <cell r="BH548"/>
          <cell r="BI548"/>
          <cell r="BJ548"/>
          <cell r="BK548"/>
          <cell r="BL548"/>
          <cell r="BM548"/>
          <cell r="BN548"/>
          <cell r="BO548"/>
          <cell r="BP548"/>
          <cell r="BQ548"/>
          <cell r="BR548"/>
          <cell r="BS548"/>
          <cell r="BT548"/>
          <cell r="BU548"/>
          <cell r="BV548"/>
          <cell r="BW548"/>
          <cell r="BX548"/>
          <cell r="BY548"/>
          <cell r="BZ548"/>
          <cell r="CA548"/>
          <cell r="CB548"/>
          <cell r="CC548"/>
          <cell r="CD548"/>
          <cell r="CE548"/>
          <cell r="CF548"/>
          <cell r="CG548"/>
          <cell r="CH548"/>
          <cell r="CN548"/>
          <cell r="CO548"/>
          <cell r="CP548"/>
          <cell r="CQ548"/>
          <cell r="CS548"/>
          <cell r="CT548"/>
          <cell r="CU548"/>
          <cell r="CV548"/>
          <cell r="CW548"/>
          <cell r="EE548"/>
          <cell r="EF548"/>
          <cell r="EH548"/>
          <cell r="EI548"/>
          <cell r="EJ548"/>
          <cell r="EK548"/>
          <cell r="EL548"/>
          <cell r="EM548"/>
        </row>
        <row r="549">
          <cell r="A549"/>
          <cell r="B549"/>
          <cell r="C549"/>
          <cell r="D549"/>
          <cell r="E549"/>
          <cell r="F549"/>
          <cell r="G549"/>
          <cell r="H549"/>
          <cell r="I549"/>
          <cell r="J549"/>
          <cell r="K549"/>
          <cell r="L549"/>
          <cell r="M549"/>
          <cell r="N549"/>
          <cell r="O549"/>
          <cell r="P549"/>
          <cell r="Q549"/>
          <cell r="R549"/>
          <cell r="S549"/>
          <cell r="T549"/>
          <cell r="U549"/>
          <cell r="V549"/>
          <cell r="W549"/>
          <cell r="X549"/>
          <cell r="Y549"/>
          <cell r="Z549"/>
          <cell r="AA549"/>
          <cell r="AB549"/>
          <cell r="AC549"/>
          <cell r="AD549"/>
          <cell r="AE549"/>
          <cell r="AF549"/>
          <cell r="AG549"/>
          <cell r="AH549"/>
          <cell r="AI549"/>
          <cell r="AJ549"/>
          <cell r="AK549"/>
          <cell r="AL549"/>
          <cell r="AM549"/>
          <cell r="AN549"/>
          <cell r="AO549"/>
          <cell r="AP549"/>
          <cell r="AQ549"/>
          <cell r="AR549"/>
          <cell r="AS549"/>
          <cell r="AT549"/>
          <cell r="AV549"/>
          <cell r="AW549"/>
          <cell r="AX549"/>
          <cell r="BA549"/>
          <cell r="BB549"/>
          <cell r="BC549"/>
          <cell r="BD549"/>
          <cell r="BE549"/>
          <cell r="BF549"/>
          <cell r="BG549"/>
          <cell r="BH549"/>
          <cell r="BI549"/>
          <cell r="BJ549"/>
          <cell r="BK549"/>
          <cell r="BL549"/>
          <cell r="BM549"/>
          <cell r="BN549"/>
          <cell r="BO549"/>
          <cell r="BP549"/>
          <cell r="BQ549"/>
          <cell r="BR549"/>
          <cell r="BS549"/>
          <cell r="BT549"/>
          <cell r="BU549"/>
          <cell r="BV549"/>
          <cell r="BW549"/>
          <cell r="BX549"/>
          <cell r="BY549"/>
          <cell r="BZ549"/>
          <cell r="CA549"/>
          <cell r="CB549"/>
          <cell r="CC549"/>
          <cell r="CD549"/>
          <cell r="CE549"/>
          <cell r="CF549"/>
          <cell r="CG549"/>
          <cell r="CH549"/>
          <cell r="CN549"/>
          <cell r="CO549"/>
          <cell r="CP549"/>
          <cell r="CQ549"/>
          <cell r="CS549"/>
          <cell r="CT549"/>
          <cell r="CU549"/>
          <cell r="CV549"/>
          <cell r="CW549"/>
          <cell r="EE549"/>
          <cell r="EF549"/>
          <cell r="EH549"/>
          <cell r="EI549"/>
          <cell r="EJ549"/>
          <cell r="EK549"/>
          <cell r="EL549"/>
          <cell r="EM549"/>
        </row>
        <row r="550">
          <cell r="A550"/>
          <cell r="B550"/>
          <cell r="C550"/>
          <cell r="D550"/>
          <cell r="E550"/>
          <cell r="F550"/>
          <cell r="G550"/>
          <cell r="H550"/>
          <cell r="I550"/>
          <cell r="J550"/>
          <cell r="K550"/>
          <cell r="L550"/>
          <cell r="M550"/>
          <cell r="N550"/>
          <cell r="O550"/>
          <cell r="P550"/>
          <cell r="Q550"/>
          <cell r="R550"/>
          <cell r="S550"/>
          <cell r="T550"/>
          <cell r="U550"/>
          <cell r="V550"/>
          <cell r="W550"/>
          <cell r="X550"/>
          <cell r="Y550"/>
          <cell r="Z550"/>
          <cell r="AA550"/>
          <cell r="AB550"/>
          <cell r="AC550"/>
          <cell r="AD550"/>
          <cell r="AE550"/>
          <cell r="AF550"/>
          <cell r="AG550"/>
          <cell r="AH550"/>
          <cell r="AI550"/>
          <cell r="AJ550"/>
          <cell r="AK550"/>
          <cell r="AL550"/>
          <cell r="AM550"/>
          <cell r="AN550"/>
          <cell r="AO550"/>
          <cell r="AP550"/>
          <cell r="AQ550"/>
          <cell r="AR550"/>
          <cell r="AS550"/>
          <cell r="AT550"/>
          <cell r="AV550"/>
          <cell r="AW550"/>
          <cell r="AX550"/>
          <cell r="BA550"/>
          <cell r="BB550"/>
          <cell r="BC550"/>
          <cell r="BD550"/>
          <cell r="BE550"/>
          <cell r="BF550"/>
          <cell r="BG550"/>
          <cell r="BH550"/>
          <cell r="BI550"/>
          <cell r="BJ550"/>
          <cell r="BK550"/>
          <cell r="BL550"/>
          <cell r="BM550"/>
          <cell r="BN550"/>
          <cell r="BO550"/>
          <cell r="BP550"/>
          <cell r="BQ550"/>
          <cell r="BR550"/>
          <cell r="BS550"/>
          <cell r="BT550"/>
          <cell r="BU550"/>
          <cell r="BV550"/>
          <cell r="BW550"/>
          <cell r="BX550"/>
          <cell r="BY550"/>
          <cell r="BZ550"/>
          <cell r="CA550"/>
          <cell r="CB550"/>
          <cell r="CC550"/>
          <cell r="CD550"/>
          <cell r="CE550"/>
          <cell r="CF550"/>
          <cell r="CG550"/>
          <cell r="CH550"/>
          <cell r="CN550"/>
          <cell r="CO550"/>
          <cell r="CP550"/>
          <cell r="CQ550"/>
          <cell r="CS550"/>
          <cell r="CT550"/>
          <cell r="CU550"/>
          <cell r="CV550"/>
          <cell r="CW550"/>
          <cell r="EE550"/>
          <cell r="EF550"/>
          <cell r="EH550"/>
          <cell r="EI550"/>
          <cell r="EJ550"/>
          <cell r="EK550"/>
          <cell r="EL550"/>
          <cell r="EM550"/>
        </row>
        <row r="551">
          <cell r="A551"/>
          <cell r="B551"/>
          <cell r="C551"/>
          <cell r="D551"/>
          <cell r="E551"/>
          <cell r="F551"/>
          <cell r="G551"/>
          <cell r="H551"/>
          <cell r="I551"/>
          <cell r="J551"/>
          <cell r="K551"/>
          <cell r="L551"/>
          <cell r="M551"/>
          <cell r="N551"/>
          <cell r="O551"/>
          <cell r="P551"/>
          <cell r="Q551"/>
          <cell r="R551"/>
          <cell r="S551"/>
          <cell r="T551"/>
          <cell r="U551"/>
          <cell r="V551"/>
          <cell r="W551"/>
          <cell r="X551"/>
          <cell r="Y551"/>
          <cell r="Z551"/>
          <cell r="AA551"/>
          <cell r="AB551"/>
          <cell r="AC551"/>
          <cell r="AD551"/>
          <cell r="AE551"/>
          <cell r="AF551"/>
          <cell r="AG551"/>
          <cell r="AH551"/>
          <cell r="AI551"/>
          <cell r="AJ551"/>
          <cell r="AK551"/>
          <cell r="AL551"/>
          <cell r="AM551"/>
          <cell r="AN551"/>
          <cell r="AO551"/>
          <cell r="AP551"/>
          <cell r="AQ551"/>
          <cell r="AR551"/>
          <cell r="AS551"/>
          <cell r="AT551"/>
          <cell r="AV551"/>
          <cell r="AW551"/>
          <cell r="AX551"/>
          <cell r="BA551"/>
          <cell r="BB551"/>
          <cell r="BC551"/>
          <cell r="BD551"/>
          <cell r="BE551"/>
          <cell r="BF551"/>
          <cell r="BG551"/>
          <cell r="BH551"/>
          <cell r="BI551"/>
          <cell r="BJ551"/>
          <cell r="BK551"/>
          <cell r="BL551"/>
          <cell r="BM551"/>
          <cell r="BN551"/>
          <cell r="BO551"/>
          <cell r="BP551"/>
          <cell r="BQ551"/>
          <cell r="BR551"/>
          <cell r="BS551"/>
          <cell r="BT551"/>
          <cell r="BU551"/>
          <cell r="BV551"/>
          <cell r="BW551"/>
          <cell r="BX551"/>
          <cell r="BY551"/>
          <cell r="BZ551"/>
          <cell r="CA551"/>
          <cell r="CB551"/>
          <cell r="CC551"/>
          <cell r="CD551"/>
          <cell r="CE551"/>
          <cell r="CF551"/>
          <cell r="CG551"/>
          <cell r="CH551"/>
          <cell r="CN551"/>
          <cell r="CO551"/>
          <cell r="CP551"/>
          <cell r="CQ551"/>
          <cell r="CS551"/>
          <cell r="CT551"/>
          <cell r="CU551"/>
          <cell r="CV551"/>
          <cell r="CW551"/>
          <cell r="EE551"/>
          <cell r="EF551"/>
          <cell r="EH551"/>
          <cell r="EI551"/>
          <cell r="EJ551"/>
          <cell r="EK551"/>
          <cell r="EL551"/>
          <cell r="EM551"/>
        </row>
        <row r="552">
          <cell r="A552"/>
          <cell r="B552"/>
          <cell r="C552"/>
          <cell r="D552"/>
          <cell r="E552"/>
          <cell r="F552"/>
          <cell r="G552"/>
          <cell r="H552"/>
          <cell r="I552"/>
          <cell r="J552"/>
          <cell r="K552"/>
          <cell r="L552"/>
          <cell r="M552"/>
          <cell r="N552"/>
          <cell r="O552"/>
          <cell r="P552"/>
          <cell r="Q552"/>
          <cell r="R552"/>
          <cell r="S552"/>
          <cell r="T552"/>
          <cell r="U552"/>
          <cell r="V552"/>
          <cell r="W552"/>
          <cell r="X552"/>
          <cell r="Y552"/>
          <cell r="Z552"/>
          <cell r="AA552"/>
          <cell r="AB552"/>
          <cell r="AC552"/>
          <cell r="AD552"/>
          <cell r="AE552"/>
          <cell r="AF552"/>
          <cell r="AG552"/>
          <cell r="AH552"/>
          <cell r="AI552"/>
          <cell r="AJ552"/>
          <cell r="AK552"/>
          <cell r="AL552"/>
          <cell r="AM552"/>
          <cell r="AN552"/>
          <cell r="AO552"/>
          <cell r="AP552"/>
          <cell r="AQ552"/>
          <cell r="AR552"/>
          <cell r="AS552"/>
          <cell r="AT552"/>
          <cell r="AV552"/>
          <cell r="AW552"/>
          <cell r="AX552"/>
          <cell r="BA552"/>
          <cell r="BB552"/>
          <cell r="BC552"/>
          <cell r="BD552"/>
          <cell r="BE552"/>
          <cell r="BF552"/>
          <cell r="BG552"/>
          <cell r="BH552"/>
          <cell r="BI552"/>
          <cell r="BJ552"/>
          <cell r="BK552"/>
          <cell r="BL552"/>
          <cell r="BM552"/>
          <cell r="BN552"/>
          <cell r="BO552"/>
          <cell r="BP552"/>
          <cell r="BQ552"/>
          <cell r="BR552"/>
          <cell r="BS552"/>
          <cell r="BT552"/>
          <cell r="BU552"/>
          <cell r="BV552"/>
          <cell r="BW552"/>
          <cell r="BX552"/>
          <cell r="BY552"/>
          <cell r="BZ552"/>
          <cell r="CA552"/>
          <cell r="CB552"/>
          <cell r="CC552"/>
          <cell r="CD552"/>
          <cell r="CE552"/>
          <cell r="CF552"/>
          <cell r="CG552"/>
          <cell r="CH552"/>
          <cell r="CN552"/>
          <cell r="CO552"/>
          <cell r="CP552"/>
          <cell r="CQ552"/>
          <cell r="CS552"/>
          <cell r="CT552"/>
          <cell r="CU552"/>
          <cell r="CV552"/>
          <cell r="CW552"/>
          <cell r="EE552"/>
          <cell r="EF552"/>
          <cell r="EH552"/>
          <cell r="EI552"/>
          <cell r="EJ552"/>
          <cell r="EK552"/>
          <cell r="EL552"/>
          <cell r="EM552"/>
        </row>
        <row r="553">
          <cell r="A553"/>
          <cell r="B553"/>
          <cell r="C553"/>
          <cell r="D553"/>
          <cell r="E553"/>
          <cell r="F553"/>
          <cell r="G553"/>
          <cell r="H553"/>
          <cell r="I553"/>
          <cell r="J553"/>
          <cell r="K553"/>
          <cell r="L553"/>
          <cell r="M553"/>
          <cell r="N553"/>
          <cell r="O553"/>
          <cell r="P553"/>
          <cell r="Q553"/>
          <cell r="R553"/>
          <cell r="S553"/>
          <cell r="T553"/>
          <cell r="U553"/>
          <cell r="V553"/>
          <cell r="W553"/>
          <cell r="X553"/>
          <cell r="Y553"/>
          <cell r="Z553"/>
          <cell r="AA553"/>
          <cell r="AB553"/>
          <cell r="AC553"/>
          <cell r="AD553"/>
          <cell r="AE553"/>
          <cell r="AF553"/>
          <cell r="AG553"/>
          <cell r="AH553"/>
          <cell r="AI553"/>
          <cell r="AJ553"/>
          <cell r="AK553"/>
          <cell r="AL553"/>
          <cell r="AM553"/>
          <cell r="AN553"/>
          <cell r="AO553"/>
          <cell r="AP553"/>
          <cell r="AQ553"/>
          <cell r="AR553"/>
          <cell r="AS553"/>
          <cell r="AT553"/>
          <cell r="AV553"/>
          <cell r="AW553"/>
          <cell r="AX553"/>
          <cell r="BA553"/>
          <cell r="BB553"/>
          <cell r="BC553"/>
          <cell r="BD553"/>
          <cell r="BE553"/>
          <cell r="BF553"/>
          <cell r="BG553"/>
          <cell r="BH553"/>
          <cell r="BI553"/>
          <cell r="BJ553"/>
          <cell r="BK553"/>
          <cell r="BL553"/>
          <cell r="BM553"/>
          <cell r="BN553"/>
          <cell r="BO553"/>
          <cell r="BP553"/>
          <cell r="BQ553"/>
          <cell r="BR553"/>
          <cell r="BS553"/>
          <cell r="BT553"/>
          <cell r="BU553"/>
          <cell r="BV553"/>
          <cell r="BW553"/>
          <cell r="BX553"/>
          <cell r="BY553"/>
          <cell r="BZ553"/>
          <cell r="CA553"/>
          <cell r="CB553"/>
          <cell r="CC553"/>
          <cell r="CD553"/>
          <cell r="CE553"/>
          <cell r="CF553"/>
          <cell r="CG553"/>
          <cell r="CH553"/>
          <cell r="CN553"/>
          <cell r="CO553"/>
          <cell r="CP553"/>
          <cell r="CQ553"/>
          <cell r="CS553"/>
          <cell r="CT553"/>
          <cell r="CU553"/>
          <cell r="CV553"/>
          <cell r="CW553"/>
          <cell r="EE553"/>
          <cell r="EF553"/>
          <cell r="EH553"/>
          <cell r="EI553"/>
          <cell r="EJ553"/>
          <cell r="EK553"/>
          <cell r="EL553"/>
          <cell r="EM553"/>
        </row>
        <row r="554">
          <cell r="A554"/>
          <cell r="B554"/>
          <cell r="C554"/>
          <cell r="D554"/>
          <cell r="E554"/>
          <cell r="F554"/>
          <cell r="G554"/>
          <cell r="H554"/>
          <cell r="I554"/>
          <cell r="J554"/>
          <cell r="K554"/>
          <cell r="L554"/>
          <cell r="M554"/>
          <cell r="N554"/>
          <cell r="O554"/>
          <cell r="P554"/>
          <cell r="Q554"/>
          <cell r="R554"/>
          <cell r="S554"/>
          <cell r="T554"/>
          <cell r="U554"/>
          <cell r="V554"/>
          <cell r="W554"/>
          <cell r="X554"/>
          <cell r="Y554"/>
          <cell r="Z554"/>
          <cell r="AA554"/>
          <cell r="AB554"/>
          <cell r="AC554"/>
          <cell r="AD554"/>
          <cell r="AE554"/>
          <cell r="AF554"/>
          <cell r="AG554"/>
          <cell r="AH554"/>
          <cell r="AI554"/>
          <cell r="AJ554"/>
          <cell r="AK554"/>
          <cell r="AL554"/>
          <cell r="AM554"/>
          <cell r="AN554"/>
          <cell r="AO554"/>
          <cell r="AP554"/>
          <cell r="AQ554"/>
          <cell r="AR554"/>
          <cell r="AS554"/>
          <cell r="AT554"/>
          <cell r="AV554"/>
          <cell r="AW554"/>
          <cell r="AX554"/>
          <cell r="BA554"/>
          <cell r="BB554"/>
          <cell r="BC554"/>
          <cell r="BD554"/>
          <cell r="BE554"/>
          <cell r="BF554"/>
          <cell r="BG554"/>
          <cell r="BH554"/>
          <cell r="BI554"/>
          <cell r="BJ554"/>
          <cell r="BK554"/>
          <cell r="BL554"/>
          <cell r="BM554"/>
          <cell r="BN554"/>
          <cell r="BO554"/>
          <cell r="BP554"/>
          <cell r="BQ554"/>
          <cell r="BR554"/>
          <cell r="BS554"/>
          <cell r="BT554"/>
          <cell r="BU554"/>
          <cell r="BV554"/>
          <cell r="BW554"/>
          <cell r="BX554"/>
          <cell r="BY554"/>
          <cell r="BZ554"/>
          <cell r="CA554"/>
          <cell r="CB554"/>
          <cell r="CC554"/>
          <cell r="CD554"/>
          <cell r="CE554"/>
          <cell r="CF554"/>
          <cell r="CG554"/>
          <cell r="CH554"/>
          <cell r="CN554"/>
          <cell r="CO554"/>
          <cell r="CP554"/>
          <cell r="CQ554"/>
          <cell r="CS554"/>
          <cell r="CT554"/>
          <cell r="CU554"/>
          <cell r="CV554"/>
          <cell r="CW554"/>
          <cell r="EE554"/>
          <cell r="EF554"/>
          <cell r="EH554"/>
          <cell r="EI554"/>
          <cell r="EJ554"/>
          <cell r="EK554"/>
          <cell r="EL554"/>
          <cell r="EM554"/>
        </row>
        <row r="555">
          <cell r="A555"/>
          <cell r="B555"/>
          <cell r="C555"/>
          <cell r="D555"/>
          <cell r="E555"/>
          <cell r="F555"/>
          <cell r="G555"/>
          <cell r="H555"/>
          <cell r="I555"/>
          <cell r="J555"/>
          <cell r="K555"/>
          <cell r="L555"/>
          <cell r="M555"/>
          <cell r="N555"/>
          <cell r="O555"/>
          <cell r="P555"/>
          <cell r="Q555"/>
          <cell r="R555"/>
          <cell r="S555"/>
          <cell r="T555"/>
          <cell r="U555"/>
          <cell r="V555"/>
          <cell r="W555"/>
          <cell r="X555"/>
          <cell r="Y555"/>
          <cell r="Z555"/>
          <cell r="AA555"/>
          <cell r="AB555"/>
          <cell r="AC555"/>
          <cell r="AD555"/>
          <cell r="AE555"/>
          <cell r="AF555"/>
          <cell r="AG555"/>
          <cell r="AH555"/>
          <cell r="AI555"/>
          <cell r="AJ555"/>
          <cell r="AK555"/>
          <cell r="AL555"/>
          <cell r="AM555"/>
          <cell r="AN555"/>
          <cell r="AO555"/>
          <cell r="AP555"/>
          <cell r="AQ555"/>
          <cell r="AR555"/>
          <cell r="AS555"/>
          <cell r="AT555"/>
          <cell r="AV555"/>
          <cell r="AW555"/>
          <cell r="AX555"/>
          <cell r="BA555"/>
          <cell r="BB555"/>
          <cell r="BC555"/>
          <cell r="BD555"/>
          <cell r="BE555"/>
          <cell r="BF555"/>
          <cell r="BG555"/>
          <cell r="BH555"/>
          <cell r="BI555"/>
          <cell r="BJ555"/>
          <cell r="BK555"/>
          <cell r="BL555"/>
          <cell r="BM555"/>
          <cell r="BN555"/>
          <cell r="BO555"/>
          <cell r="BP555"/>
          <cell r="BQ555"/>
          <cell r="BR555"/>
          <cell r="BS555"/>
          <cell r="BT555"/>
          <cell r="BU555"/>
          <cell r="BV555"/>
          <cell r="BW555"/>
          <cell r="BX555"/>
          <cell r="BY555"/>
          <cell r="BZ555"/>
          <cell r="CA555"/>
          <cell r="CB555"/>
          <cell r="CC555"/>
          <cell r="CD555"/>
          <cell r="CE555"/>
          <cell r="CF555"/>
          <cell r="CG555"/>
          <cell r="CH555"/>
          <cell r="CN555"/>
          <cell r="CO555"/>
          <cell r="CP555"/>
          <cell r="CQ555"/>
          <cell r="CS555"/>
          <cell r="CT555"/>
          <cell r="CU555"/>
          <cell r="CV555"/>
          <cell r="CW555"/>
          <cell r="EE555"/>
          <cell r="EF555"/>
          <cell r="EH555"/>
          <cell r="EI555"/>
          <cell r="EJ555"/>
          <cell r="EK555"/>
          <cell r="EL555"/>
          <cell r="EM555"/>
        </row>
        <row r="556">
          <cell r="A556"/>
          <cell r="B556"/>
          <cell r="C556"/>
          <cell r="D556"/>
          <cell r="E556"/>
          <cell r="F556"/>
          <cell r="G556"/>
          <cell r="H556"/>
          <cell r="I556"/>
          <cell r="J556"/>
          <cell r="K556"/>
          <cell r="L556"/>
          <cell r="M556"/>
          <cell r="N556"/>
          <cell r="O556"/>
          <cell r="P556"/>
          <cell r="Q556"/>
          <cell r="R556"/>
          <cell r="S556"/>
          <cell r="T556"/>
          <cell r="U556"/>
          <cell r="V556"/>
          <cell r="W556"/>
          <cell r="X556"/>
          <cell r="Y556"/>
          <cell r="Z556"/>
          <cell r="AA556"/>
          <cell r="AB556"/>
          <cell r="AC556"/>
          <cell r="AD556"/>
          <cell r="AE556"/>
          <cell r="AF556"/>
          <cell r="AG556"/>
          <cell r="AH556"/>
          <cell r="AI556"/>
          <cell r="AJ556"/>
          <cell r="AK556"/>
          <cell r="AL556"/>
          <cell r="AM556"/>
          <cell r="AN556"/>
          <cell r="AO556"/>
          <cell r="AP556"/>
          <cell r="AQ556"/>
          <cell r="AR556"/>
          <cell r="AS556"/>
          <cell r="AT556"/>
          <cell r="AV556"/>
          <cell r="AW556"/>
          <cell r="AX556"/>
          <cell r="BA556"/>
          <cell r="BB556"/>
          <cell r="BC556"/>
          <cell r="BD556"/>
          <cell r="BE556"/>
          <cell r="BF556"/>
          <cell r="BG556"/>
          <cell r="BH556"/>
          <cell r="BI556"/>
          <cell r="BJ556"/>
          <cell r="BK556"/>
          <cell r="BL556"/>
          <cell r="BM556"/>
          <cell r="BN556"/>
          <cell r="BO556"/>
          <cell r="BP556"/>
          <cell r="BQ556"/>
          <cell r="BR556"/>
          <cell r="BS556"/>
          <cell r="BT556"/>
          <cell r="BU556"/>
          <cell r="BV556"/>
          <cell r="BW556"/>
          <cell r="BX556"/>
          <cell r="BY556"/>
          <cell r="BZ556"/>
          <cell r="CA556"/>
          <cell r="CB556"/>
          <cell r="CC556"/>
          <cell r="CD556"/>
          <cell r="CE556"/>
          <cell r="CF556"/>
          <cell r="CG556"/>
          <cell r="CH556"/>
          <cell r="CN556"/>
          <cell r="CO556"/>
          <cell r="CP556"/>
          <cell r="CQ556"/>
          <cell r="CS556"/>
          <cell r="CT556"/>
          <cell r="CU556"/>
          <cell r="CV556"/>
          <cell r="CW556"/>
          <cell r="EE556"/>
          <cell r="EF556"/>
          <cell r="EH556"/>
          <cell r="EI556"/>
          <cell r="EJ556"/>
          <cell r="EK556"/>
          <cell r="EL556"/>
          <cell r="EM556"/>
        </row>
        <row r="557">
          <cell r="A557"/>
          <cell r="B557"/>
          <cell r="C557"/>
          <cell r="D557"/>
          <cell r="E557"/>
          <cell r="F557"/>
          <cell r="G557"/>
          <cell r="H557"/>
          <cell r="I557"/>
          <cell r="J557"/>
          <cell r="K557"/>
          <cell r="L557"/>
          <cell r="M557"/>
          <cell r="N557"/>
          <cell r="O557"/>
          <cell r="P557"/>
          <cell r="Q557"/>
          <cell r="R557"/>
          <cell r="S557"/>
          <cell r="T557"/>
          <cell r="U557"/>
          <cell r="V557"/>
          <cell r="W557"/>
          <cell r="X557"/>
          <cell r="Y557"/>
          <cell r="Z557"/>
          <cell r="AA557"/>
          <cell r="AB557"/>
          <cell r="AC557"/>
          <cell r="AD557"/>
          <cell r="AE557"/>
          <cell r="AF557"/>
          <cell r="AG557"/>
          <cell r="AH557"/>
          <cell r="AI557"/>
          <cell r="AJ557"/>
          <cell r="AK557"/>
          <cell r="AL557"/>
          <cell r="AM557"/>
          <cell r="AN557"/>
          <cell r="AO557"/>
          <cell r="AP557"/>
          <cell r="AQ557"/>
          <cell r="AR557"/>
          <cell r="AS557"/>
          <cell r="AT557"/>
          <cell r="AV557"/>
          <cell r="AW557"/>
          <cell r="AX557"/>
          <cell r="BA557"/>
          <cell r="BB557"/>
          <cell r="BC557"/>
          <cell r="BD557"/>
          <cell r="BE557"/>
          <cell r="BF557"/>
          <cell r="BG557"/>
          <cell r="BH557"/>
          <cell r="BI557"/>
          <cell r="BJ557"/>
          <cell r="BK557"/>
          <cell r="BL557"/>
          <cell r="BM557"/>
          <cell r="BN557"/>
          <cell r="BO557"/>
          <cell r="BP557"/>
          <cell r="BQ557"/>
          <cell r="BR557"/>
          <cell r="BS557"/>
          <cell r="BT557"/>
          <cell r="BU557"/>
          <cell r="BV557"/>
          <cell r="BW557"/>
          <cell r="BX557"/>
          <cell r="BY557"/>
          <cell r="BZ557"/>
          <cell r="CA557"/>
          <cell r="CB557"/>
          <cell r="CC557"/>
          <cell r="CD557"/>
          <cell r="CE557"/>
          <cell r="CF557"/>
          <cell r="CG557"/>
          <cell r="CH557"/>
          <cell r="CN557"/>
          <cell r="CO557"/>
          <cell r="CP557"/>
          <cell r="CQ557"/>
          <cell r="CS557"/>
          <cell r="CT557"/>
          <cell r="CU557"/>
          <cell r="CV557"/>
          <cell r="CW557"/>
          <cell r="EE557"/>
          <cell r="EF557"/>
          <cell r="EH557"/>
          <cell r="EI557"/>
          <cell r="EJ557"/>
          <cell r="EK557"/>
          <cell r="EL557"/>
          <cell r="EM557"/>
        </row>
        <row r="558">
          <cell r="A558"/>
          <cell r="B558"/>
          <cell r="C558"/>
          <cell r="D558"/>
          <cell r="E558"/>
          <cell r="F558"/>
          <cell r="G558"/>
          <cell r="H558"/>
          <cell r="I558"/>
          <cell r="J558"/>
          <cell r="K558"/>
          <cell r="L558"/>
          <cell r="M558"/>
          <cell r="N558"/>
          <cell r="O558"/>
          <cell r="P558"/>
          <cell r="Q558"/>
          <cell r="R558"/>
          <cell r="S558"/>
          <cell r="T558"/>
          <cell r="U558"/>
          <cell r="V558"/>
          <cell r="W558"/>
          <cell r="X558"/>
          <cell r="Y558"/>
          <cell r="Z558"/>
          <cell r="AA558"/>
          <cell r="AB558"/>
          <cell r="AC558"/>
          <cell r="AD558"/>
          <cell r="AE558"/>
          <cell r="AF558"/>
          <cell r="AG558"/>
          <cell r="AH558"/>
          <cell r="AI558"/>
          <cell r="AJ558"/>
          <cell r="AK558"/>
          <cell r="AL558"/>
          <cell r="AM558"/>
          <cell r="AN558"/>
          <cell r="AO558"/>
          <cell r="AP558"/>
          <cell r="AQ558"/>
          <cell r="AR558"/>
          <cell r="AS558"/>
          <cell r="AT558"/>
          <cell r="AV558"/>
          <cell r="AW558"/>
          <cell r="AX558"/>
          <cell r="BA558"/>
          <cell r="BB558"/>
          <cell r="BC558"/>
          <cell r="BD558"/>
          <cell r="BE558"/>
          <cell r="BF558"/>
          <cell r="BG558"/>
          <cell r="BH558"/>
          <cell r="BI558"/>
          <cell r="BJ558"/>
          <cell r="BK558"/>
          <cell r="BL558"/>
          <cell r="BM558"/>
          <cell r="BN558"/>
          <cell r="BO558"/>
          <cell r="BP558"/>
          <cell r="BQ558"/>
          <cell r="BR558"/>
          <cell r="BS558"/>
          <cell r="BT558"/>
          <cell r="BU558"/>
          <cell r="BV558"/>
          <cell r="BW558"/>
          <cell r="BX558"/>
          <cell r="BY558"/>
          <cell r="BZ558"/>
          <cell r="CA558"/>
          <cell r="CB558"/>
          <cell r="CC558"/>
          <cell r="CD558"/>
          <cell r="CE558"/>
          <cell r="CF558"/>
          <cell r="CG558"/>
          <cell r="CH558"/>
          <cell r="CN558"/>
          <cell r="CO558"/>
          <cell r="CP558"/>
          <cell r="CQ558"/>
          <cell r="CS558"/>
          <cell r="CT558"/>
          <cell r="CU558"/>
          <cell r="CV558"/>
          <cell r="CW558"/>
          <cell r="EE558"/>
          <cell r="EF558"/>
          <cell r="EH558"/>
          <cell r="EI558"/>
          <cell r="EJ558"/>
          <cell r="EK558"/>
          <cell r="EL558"/>
          <cell r="EM558"/>
        </row>
        <row r="559">
          <cell r="A559"/>
          <cell r="B559"/>
          <cell r="C559"/>
          <cell r="D559"/>
          <cell r="E559"/>
          <cell r="F559"/>
          <cell r="G559"/>
          <cell r="H559"/>
          <cell r="I559"/>
          <cell r="J559"/>
          <cell r="K559"/>
          <cell r="L559"/>
          <cell r="M559"/>
          <cell r="N559"/>
          <cell r="O559"/>
          <cell r="P559"/>
          <cell r="Q559"/>
          <cell r="R559"/>
          <cell r="S559"/>
          <cell r="T559"/>
          <cell r="U559"/>
          <cell r="V559"/>
          <cell r="W559"/>
          <cell r="X559"/>
          <cell r="Y559"/>
          <cell r="Z559"/>
          <cell r="AA559"/>
          <cell r="AB559"/>
          <cell r="AC559"/>
          <cell r="AD559"/>
          <cell r="AE559"/>
          <cell r="AF559"/>
          <cell r="AG559"/>
          <cell r="AH559"/>
          <cell r="AI559"/>
          <cell r="AJ559"/>
          <cell r="AK559"/>
          <cell r="AL559"/>
          <cell r="AM559"/>
          <cell r="AN559"/>
          <cell r="AO559"/>
          <cell r="AP559"/>
          <cell r="AQ559"/>
          <cell r="AR559"/>
          <cell r="AS559"/>
          <cell r="AT559"/>
          <cell r="AV559"/>
          <cell r="AW559"/>
          <cell r="AX559"/>
          <cell r="BA559"/>
          <cell r="BB559"/>
          <cell r="BC559"/>
          <cell r="BD559"/>
          <cell r="BE559"/>
          <cell r="BF559"/>
          <cell r="BG559"/>
          <cell r="BH559"/>
          <cell r="BI559"/>
          <cell r="BJ559"/>
          <cell r="BK559"/>
          <cell r="BL559"/>
          <cell r="BM559"/>
          <cell r="BN559"/>
          <cell r="BO559"/>
          <cell r="BP559"/>
          <cell r="BQ559"/>
          <cell r="BR559"/>
          <cell r="BS559"/>
          <cell r="BT559"/>
          <cell r="BU559"/>
          <cell r="BV559"/>
          <cell r="BW559"/>
          <cell r="BX559"/>
          <cell r="BY559"/>
          <cell r="BZ559"/>
          <cell r="CA559"/>
          <cell r="CB559"/>
          <cell r="CC559"/>
          <cell r="CD559"/>
          <cell r="CE559"/>
          <cell r="CF559"/>
          <cell r="CG559"/>
          <cell r="CH559"/>
          <cell r="CN559"/>
          <cell r="CO559"/>
          <cell r="CP559"/>
          <cell r="CQ559"/>
          <cell r="CS559"/>
          <cell r="CT559"/>
          <cell r="CU559"/>
          <cell r="CV559"/>
          <cell r="CW559"/>
          <cell r="EE559"/>
          <cell r="EF559"/>
          <cell r="EH559"/>
          <cell r="EI559"/>
          <cell r="EJ559"/>
          <cell r="EK559"/>
          <cell r="EL559"/>
          <cell r="EM559"/>
        </row>
        <row r="560">
          <cell r="A560"/>
          <cell r="B560"/>
          <cell r="C560"/>
          <cell r="D560"/>
          <cell r="E560"/>
          <cell r="F560"/>
          <cell r="G560"/>
          <cell r="H560"/>
          <cell r="I560"/>
          <cell r="J560"/>
          <cell r="K560"/>
          <cell r="L560"/>
          <cell r="M560"/>
          <cell r="N560"/>
          <cell r="O560"/>
          <cell r="P560"/>
          <cell r="Q560"/>
          <cell r="R560"/>
          <cell r="S560"/>
          <cell r="T560"/>
          <cell r="U560"/>
          <cell r="V560"/>
          <cell r="W560"/>
          <cell r="X560"/>
          <cell r="Y560"/>
          <cell r="Z560"/>
          <cell r="AA560"/>
          <cell r="AB560"/>
          <cell r="AC560"/>
          <cell r="AD560"/>
          <cell r="AE560"/>
          <cell r="AF560"/>
          <cell r="AG560"/>
          <cell r="AH560"/>
          <cell r="AI560"/>
          <cell r="AJ560"/>
          <cell r="AK560"/>
          <cell r="AL560"/>
          <cell r="AM560"/>
          <cell r="AN560"/>
          <cell r="AO560"/>
          <cell r="AP560"/>
          <cell r="AQ560"/>
          <cell r="AR560"/>
          <cell r="AS560"/>
          <cell r="AT560"/>
          <cell r="AV560"/>
          <cell r="AW560"/>
          <cell r="AX560"/>
          <cell r="BA560"/>
          <cell r="BB560"/>
          <cell r="BC560"/>
          <cell r="BD560"/>
          <cell r="BE560"/>
          <cell r="BF560"/>
          <cell r="BG560"/>
          <cell r="BH560"/>
          <cell r="BI560"/>
          <cell r="BJ560"/>
          <cell r="BK560"/>
          <cell r="BL560"/>
          <cell r="BM560"/>
          <cell r="BN560"/>
          <cell r="BO560"/>
          <cell r="BP560"/>
          <cell r="BQ560"/>
          <cell r="BR560"/>
          <cell r="BS560"/>
          <cell r="BT560"/>
          <cell r="BU560"/>
          <cell r="BV560"/>
          <cell r="BW560"/>
          <cell r="BX560"/>
          <cell r="BY560"/>
          <cell r="BZ560"/>
          <cell r="CA560"/>
          <cell r="CB560"/>
          <cell r="CC560"/>
          <cell r="CD560"/>
          <cell r="CE560"/>
          <cell r="CF560"/>
          <cell r="CG560"/>
          <cell r="CH560"/>
          <cell r="CN560"/>
          <cell r="CO560"/>
          <cell r="CP560"/>
          <cell r="CQ560"/>
          <cell r="CS560"/>
          <cell r="CT560"/>
          <cell r="CU560"/>
          <cell r="CV560"/>
          <cell r="CW560"/>
          <cell r="EE560"/>
          <cell r="EF560"/>
          <cell r="EH560"/>
          <cell r="EI560"/>
          <cell r="EJ560"/>
          <cell r="EK560"/>
          <cell r="EL560"/>
          <cell r="EM560"/>
        </row>
        <row r="561">
          <cell r="A561"/>
          <cell r="B561"/>
          <cell r="C561"/>
          <cell r="D561"/>
          <cell r="E561"/>
          <cell r="F561"/>
          <cell r="G561"/>
          <cell r="H561"/>
          <cell r="I561"/>
          <cell r="J561"/>
          <cell r="K561"/>
          <cell r="L561"/>
          <cell r="M561"/>
          <cell r="N561"/>
          <cell r="O561"/>
          <cell r="P561"/>
          <cell r="Q561"/>
          <cell r="R561"/>
          <cell r="S561"/>
          <cell r="T561"/>
          <cell r="U561"/>
          <cell r="V561"/>
          <cell r="W561"/>
          <cell r="X561"/>
          <cell r="Y561"/>
          <cell r="Z561"/>
          <cell r="AA561"/>
          <cell r="AB561"/>
          <cell r="AC561"/>
          <cell r="AD561"/>
          <cell r="AE561"/>
          <cell r="AF561"/>
          <cell r="AG561"/>
          <cell r="AH561"/>
          <cell r="AI561"/>
          <cell r="AJ561"/>
          <cell r="AK561"/>
          <cell r="AL561"/>
          <cell r="AM561"/>
          <cell r="AN561"/>
          <cell r="AO561"/>
          <cell r="AP561"/>
          <cell r="AQ561"/>
          <cell r="AR561"/>
          <cell r="AS561"/>
          <cell r="AT561"/>
          <cell r="AV561"/>
          <cell r="AW561"/>
          <cell r="AX561"/>
          <cell r="BA561"/>
          <cell r="BB561"/>
          <cell r="BC561"/>
          <cell r="BD561"/>
          <cell r="BE561"/>
          <cell r="BF561"/>
          <cell r="BG561"/>
          <cell r="BH561"/>
          <cell r="BI561"/>
          <cell r="BJ561"/>
          <cell r="BK561"/>
          <cell r="BL561"/>
          <cell r="BM561"/>
          <cell r="BN561"/>
          <cell r="BO561"/>
          <cell r="BP561"/>
          <cell r="BQ561"/>
          <cell r="BR561"/>
          <cell r="BS561"/>
          <cell r="BT561"/>
          <cell r="BU561"/>
          <cell r="BV561"/>
          <cell r="BW561"/>
          <cell r="BX561"/>
          <cell r="BY561"/>
          <cell r="BZ561"/>
          <cell r="CA561"/>
          <cell r="CB561"/>
          <cell r="CC561"/>
          <cell r="CD561"/>
          <cell r="CE561"/>
          <cell r="CF561"/>
          <cell r="CG561"/>
          <cell r="CH561"/>
          <cell r="CN561"/>
          <cell r="CO561"/>
          <cell r="CP561"/>
          <cell r="CQ561"/>
          <cell r="CS561"/>
          <cell r="CT561"/>
          <cell r="CU561"/>
          <cell r="CV561"/>
          <cell r="CW561"/>
          <cell r="EE561"/>
          <cell r="EF561"/>
          <cell r="EH561"/>
          <cell r="EI561"/>
          <cell r="EJ561"/>
          <cell r="EK561"/>
          <cell r="EL561"/>
          <cell r="EM561"/>
        </row>
        <row r="562">
          <cell r="A562"/>
          <cell r="B562"/>
          <cell r="C562"/>
          <cell r="D562"/>
          <cell r="E562"/>
          <cell r="F562"/>
          <cell r="G562"/>
          <cell r="H562"/>
          <cell r="I562"/>
          <cell r="J562"/>
          <cell r="K562"/>
          <cell r="L562"/>
          <cell r="M562"/>
          <cell r="N562"/>
          <cell r="O562"/>
          <cell r="P562"/>
          <cell r="Q562"/>
          <cell r="R562"/>
          <cell r="S562"/>
          <cell r="T562"/>
          <cell r="U562"/>
          <cell r="V562"/>
          <cell r="W562"/>
          <cell r="X562"/>
          <cell r="Y562"/>
          <cell r="Z562"/>
          <cell r="AA562"/>
          <cell r="AB562"/>
          <cell r="AC562"/>
          <cell r="AD562"/>
          <cell r="AE562"/>
          <cell r="AF562"/>
          <cell r="AG562"/>
          <cell r="AH562"/>
          <cell r="AI562"/>
          <cell r="AJ562"/>
          <cell r="AK562"/>
          <cell r="AL562"/>
          <cell r="AM562"/>
          <cell r="AN562"/>
          <cell r="AO562"/>
          <cell r="AP562"/>
          <cell r="AQ562"/>
          <cell r="AR562"/>
          <cell r="AS562"/>
          <cell r="AT562"/>
          <cell r="AV562"/>
          <cell r="AW562"/>
          <cell r="AX562"/>
          <cell r="BA562"/>
          <cell r="BB562"/>
          <cell r="BC562"/>
          <cell r="BD562"/>
          <cell r="BE562"/>
          <cell r="BF562"/>
          <cell r="BG562"/>
          <cell r="BH562"/>
          <cell r="BI562"/>
          <cell r="BJ562"/>
          <cell r="BK562"/>
          <cell r="BL562"/>
          <cell r="BM562"/>
          <cell r="BN562"/>
          <cell r="BO562"/>
          <cell r="BP562"/>
          <cell r="BQ562"/>
          <cell r="BR562"/>
          <cell r="BS562"/>
          <cell r="BT562"/>
          <cell r="BU562"/>
          <cell r="BV562"/>
          <cell r="BW562"/>
          <cell r="BX562"/>
          <cell r="BY562"/>
          <cell r="BZ562"/>
          <cell r="CA562"/>
          <cell r="CB562"/>
          <cell r="CC562"/>
          <cell r="CD562"/>
          <cell r="CE562"/>
          <cell r="CF562"/>
          <cell r="CG562"/>
          <cell r="CH562"/>
          <cell r="CN562"/>
          <cell r="CO562"/>
          <cell r="CP562"/>
          <cell r="CQ562"/>
          <cell r="CS562"/>
          <cell r="CT562"/>
          <cell r="CU562"/>
          <cell r="CV562"/>
          <cell r="CW562"/>
          <cell r="EE562"/>
          <cell r="EF562"/>
          <cell r="EH562"/>
          <cell r="EI562"/>
          <cell r="EJ562"/>
          <cell r="EK562"/>
          <cell r="EL562"/>
          <cell r="EM562"/>
        </row>
        <row r="563">
          <cell r="A563"/>
          <cell r="B563"/>
          <cell r="C563"/>
          <cell r="D563"/>
          <cell r="E563"/>
          <cell r="F563"/>
          <cell r="G563"/>
          <cell r="H563"/>
          <cell r="I563"/>
          <cell r="J563"/>
          <cell r="K563"/>
          <cell r="L563"/>
          <cell r="M563"/>
          <cell r="N563"/>
          <cell r="O563"/>
          <cell r="P563"/>
          <cell r="Q563"/>
          <cell r="R563"/>
          <cell r="S563"/>
          <cell r="T563"/>
          <cell r="U563"/>
          <cell r="V563"/>
          <cell r="W563"/>
          <cell r="X563"/>
          <cell r="Y563"/>
          <cell r="Z563"/>
          <cell r="AA563"/>
          <cell r="AB563"/>
          <cell r="AC563"/>
          <cell r="AD563"/>
          <cell r="AE563"/>
          <cell r="AF563"/>
          <cell r="AG563"/>
          <cell r="AH563"/>
          <cell r="AI563"/>
          <cell r="AJ563"/>
          <cell r="AK563"/>
          <cell r="AL563"/>
          <cell r="AM563"/>
          <cell r="AN563"/>
          <cell r="AO563"/>
          <cell r="AP563"/>
          <cell r="AQ563"/>
          <cell r="AR563"/>
          <cell r="AS563"/>
          <cell r="AT563"/>
          <cell r="AV563"/>
          <cell r="AW563"/>
          <cell r="AX563"/>
          <cell r="BA563"/>
          <cell r="BB563"/>
          <cell r="BC563"/>
          <cell r="BD563"/>
          <cell r="BE563"/>
          <cell r="BF563"/>
          <cell r="BG563"/>
          <cell r="BH563"/>
          <cell r="BI563"/>
          <cell r="BJ563"/>
          <cell r="BK563"/>
          <cell r="BL563"/>
          <cell r="BM563"/>
          <cell r="BN563"/>
          <cell r="BO563"/>
          <cell r="BP563"/>
          <cell r="BQ563"/>
          <cell r="BR563"/>
          <cell r="BS563"/>
          <cell r="BT563"/>
          <cell r="BU563"/>
          <cell r="BV563"/>
          <cell r="BW563"/>
          <cell r="BX563"/>
          <cell r="BY563"/>
          <cell r="BZ563"/>
          <cell r="CA563"/>
          <cell r="CB563"/>
          <cell r="CC563"/>
          <cell r="CD563"/>
          <cell r="CE563"/>
          <cell r="CF563"/>
          <cell r="CG563"/>
          <cell r="CH563"/>
          <cell r="CN563"/>
          <cell r="CO563"/>
          <cell r="CP563"/>
          <cell r="CQ563"/>
          <cell r="CS563"/>
          <cell r="CT563"/>
          <cell r="CU563"/>
          <cell r="CV563"/>
          <cell r="CW563"/>
          <cell r="EE563"/>
          <cell r="EF563"/>
          <cell r="EH563"/>
          <cell r="EI563"/>
          <cell r="EJ563"/>
          <cell r="EK563"/>
          <cell r="EL563"/>
          <cell r="EM563"/>
        </row>
        <row r="564">
          <cell r="A564"/>
          <cell r="B564"/>
          <cell r="C564"/>
          <cell r="D564"/>
          <cell r="E564"/>
          <cell r="F564"/>
          <cell r="G564"/>
          <cell r="H564"/>
          <cell r="I564"/>
          <cell r="J564"/>
          <cell r="K564"/>
          <cell r="L564"/>
          <cell r="M564"/>
          <cell r="N564"/>
          <cell r="O564"/>
          <cell r="P564"/>
          <cell r="Q564"/>
          <cell r="R564"/>
          <cell r="S564"/>
          <cell r="T564"/>
          <cell r="U564"/>
          <cell r="V564"/>
          <cell r="W564"/>
          <cell r="X564"/>
          <cell r="Y564"/>
          <cell r="Z564"/>
          <cell r="AA564"/>
          <cell r="AB564"/>
          <cell r="AC564"/>
          <cell r="AD564"/>
          <cell r="AE564"/>
          <cell r="AF564"/>
          <cell r="AG564"/>
          <cell r="AH564"/>
          <cell r="AI564"/>
          <cell r="AJ564"/>
          <cell r="AK564"/>
          <cell r="AL564"/>
          <cell r="AM564"/>
          <cell r="AN564"/>
          <cell r="AO564"/>
          <cell r="AP564"/>
          <cell r="AQ564"/>
          <cell r="AR564"/>
          <cell r="AS564"/>
          <cell r="AT564"/>
          <cell r="AV564"/>
          <cell r="AW564"/>
          <cell r="AX564"/>
          <cell r="BA564"/>
          <cell r="BB564"/>
          <cell r="BC564"/>
          <cell r="BD564"/>
          <cell r="BE564"/>
          <cell r="BF564"/>
          <cell r="BG564"/>
          <cell r="BH564"/>
          <cell r="BI564"/>
          <cell r="BJ564"/>
          <cell r="BK564"/>
          <cell r="BL564"/>
          <cell r="BM564"/>
          <cell r="BN564"/>
          <cell r="BO564"/>
          <cell r="BP564"/>
          <cell r="BQ564"/>
          <cell r="BR564"/>
          <cell r="BS564"/>
          <cell r="BT564"/>
          <cell r="BU564"/>
          <cell r="BV564"/>
          <cell r="BW564"/>
          <cell r="BX564"/>
          <cell r="BY564"/>
          <cell r="BZ564"/>
          <cell r="CA564"/>
          <cell r="CB564"/>
          <cell r="CC564"/>
          <cell r="CD564"/>
          <cell r="CE564"/>
          <cell r="CF564"/>
          <cell r="CG564"/>
          <cell r="CH564"/>
          <cell r="CN564"/>
          <cell r="CO564"/>
          <cell r="CP564"/>
          <cell r="CQ564"/>
          <cell r="CS564"/>
          <cell r="CT564"/>
          <cell r="CU564"/>
          <cell r="CV564"/>
          <cell r="CW564"/>
          <cell r="EE564"/>
          <cell r="EF564"/>
          <cell r="EH564"/>
          <cell r="EI564"/>
          <cell r="EJ564"/>
          <cell r="EK564"/>
          <cell r="EL564"/>
          <cell r="EM564"/>
        </row>
        <row r="565">
          <cell r="A565"/>
          <cell r="B565"/>
          <cell r="C565"/>
          <cell r="D565"/>
          <cell r="E565"/>
          <cell r="F565"/>
          <cell r="G565"/>
          <cell r="H565"/>
          <cell r="I565"/>
          <cell r="J565"/>
          <cell r="K565"/>
          <cell r="L565"/>
          <cell r="M565"/>
          <cell r="N565"/>
          <cell r="O565"/>
          <cell r="P565"/>
          <cell r="Q565"/>
          <cell r="R565"/>
          <cell r="S565"/>
          <cell r="T565"/>
          <cell r="U565"/>
          <cell r="V565"/>
          <cell r="W565"/>
          <cell r="X565"/>
          <cell r="Y565"/>
          <cell r="Z565"/>
          <cell r="AA565"/>
          <cell r="AB565"/>
          <cell r="AC565"/>
          <cell r="AD565"/>
          <cell r="AE565"/>
          <cell r="AF565"/>
          <cell r="AG565"/>
          <cell r="AH565"/>
          <cell r="AI565"/>
          <cell r="AJ565"/>
          <cell r="AK565"/>
          <cell r="AL565"/>
          <cell r="AM565"/>
          <cell r="AN565"/>
          <cell r="AO565"/>
          <cell r="AP565"/>
          <cell r="AQ565"/>
          <cell r="AR565"/>
          <cell r="AS565"/>
          <cell r="AT565"/>
          <cell r="AV565"/>
          <cell r="AW565"/>
          <cell r="AX565"/>
          <cell r="BA565"/>
          <cell r="BB565"/>
          <cell r="BC565"/>
          <cell r="BD565"/>
          <cell r="BE565"/>
          <cell r="BF565"/>
          <cell r="BG565"/>
          <cell r="BH565"/>
          <cell r="BI565"/>
          <cell r="BJ565"/>
          <cell r="BK565"/>
          <cell r="BL565"/>
          <cell r="BM565"/>
          <cell r="BN565"/>
          <cell r="BO565"/>
          <cell r="BP565"/>
          <cell r="BQ565"/>
          <cell r="BR565"/>
          <cell r="BS565"/>
          <cell r="BT565"/>
          <cell r="BU565"/>
          <cell r="BV565"/>
          <cell r="BW565"/>
          <cell r="BX565"/>
          <cell r="BY565"/>
          <cell r="BZ565"/>
          <cell r="CA565"/>
          <cell r="CB565"/>
          <cell r="CC565"/>
          <cell r="CD565"/>
          <cell r="CE565"/>
          <cell r="CF565"/>
          <cell r="CG565"/>
          <cell r="CH565"/>
          <cell r="CN565"/>
          <cell r="CO565"/>
          <cell r="CP565"/>
          <cell r="CQ565"/>
          <cell r="CS565"/>
          <cell r="CT565"/>
          <cell r="CU565"/>
          <cell r="CV565"/>
          <cell r="CW565"/>
          <cell r="EE565"/>
          <cell r="EF565"/>
          <cell r="EH565"/>
          <cell r="EI565"/>
          <cell r="EJ565"/>
          <cell r="EK565"/>
          <cell r="EL565"/>
          <cell r="EM565"/>
        </row>
        <row r="566">
          <cell r="A566"/>
          <cell r="B566"/>
          <cell r="C566"/>
          <cell r="D566"/>
          <cell r="E566"/>
          <cell r="F566"/>
          <cell r="G566"/>
          <cell r="H566"/>
          <cell r="I566"/>
          <cell r="J566"/>
          <cell r="K566"/>
          <cell r="L566"/>
          <cell r="M566"/>
          <cell r="N566"/>
          <cell r="O566"/>
          <cell r="P566"/>
          <cell r="Q566"/>
          <cell r="R566"/>
          <cell r="S566"/>
          <cell r="T566"/>
          <cell r="U566"/>
          <cell r="V566"/>
          <cell r="W566"/>
          <cell r="X566"/>
          <cell r="Y566"/>
          <cell r="Z566"/>
          <cell r="AA566"/>
          <cell r="AB566"/>
          <cell r="AC566"/>
          <cell r="AD566"/>
          <cell r="AE566"/>
          <cell r="AF566"/>
          <cell r="AG566"/>
          <cell r="AH566"/>
          <cell r="AI566"/>
          <cell r="AJ566"/>
          <cell r="AK566"/>
          <cell r="AL566"/>
          <cell r="AM566"/>
          <cell r="AN566"/>
          <cell r="AO566"/>
          <cell r="AP566"/>
          <cell r="AQ566"/>
          <cell r="AR566"/>
          <cell r="AS566"/>
          <cell r="AT566"/>
          <cell r="AV566"/>
          <cell r="AW566"/>
          <cell r="AX566"/>
          <cell r="BA566"/>
          <cell r="BB566"/>
          <cell r="BC566"/>
          <cell r="BD566"/>
          <cell r="BE566"/>
          <cell r="BF566"/>
          <cell r="BG566"/>
          <cell r="BH566"/>
          <cell r="BI566"/>
          <cell r="BJ566"/>
          <cell r="BK566"/>
          <cell r="BL566"/>
          <cell r="BM566"/>
          <cell r="BN566"/>
          <cell r="BO566"/>
          <cell r="BP566"/>
          <cell r="BQ566"/>
          <cell r="BR566"/>
          <cell r="BS566"/>
          <cell r="BT566"/>
          <cell r="BU566"/>
          <cell r="BV566"/>
          <cell r="BW566"/>
          <cell r="BX566"/>
          <cell r="BY566"/>
          <cell r="BZ566"/>
          <cell r="CA566"/>
          <cell r="CB566"/>
          <cell r="CC566"/>
          <cell r="CD566"/>
          <cell r="CE566"/>
          <cell r="CF566"/>
          <cell r="CG566"/>
          <cell r="CH566"/>
          <cell r="CN566"/>
          <cell r="CO566"/>
          <cell r="CP566"/>
          <cell r="CQ566"/>
          <cell r="CS566"/>
          <cell r="CT566"/>
          <cell r="CU566"/>
          <cell r="CV566"/>
          <cell r="CW566"/>
          <cell r="EE566"/>
          <cell r="EF566"/>
          <cell r="EH566"/>
          <cell r="EI566"/>
          <cell r="EJ566"/>
          <cell r="EK566"/>
          <cell r="EL566"/>
          <cell r="EM566"/>
        </row>
        <row r="567">
          <cell r="A567"/>
          <cell r="B567"/>
          <cell r="C567"/>
          <cell r="D567"/>
          <cell r="E567"/>
          <cell r="F567"/>
          <cell r="G567"/>
          <cell r="H567"/>
          <cell r="I567"/>
          <cell r="J567"/>
          <cell r="K567"/>
          <cell r="L567"/>
          <cell r="M567"/>
          <cell r="N567"/>
          <cell r="O567"/>
          <cell r="P567"/>
          <cell r="Q567"/>
          <cell r="R567"/>
          <cell r="S567"/>
          <cell r="T567"/>
          <cell r="U567"/>
          <cell r="V567"/>
          <cell r="W567"/>
          <cell r="X567"/>
          <cell r="Y567"/>
          <cell r="Z567"/>
          <cell r="AA567"/>
          <cell r="AB567"/>
          <cell r="AC567"/>
          <cell r="AD567"/>
          <cell r="AE567"/>
          <cell r="AF567"/>
          <cell r="AG567"/>
          <cell r="AH567"/>
          <cell r="AI567"/>
          <cell r="AJ567"/>
          <cell r="AK567"/>
          <cell r="AL567"/>
          <cell r="AM567"/>
          <cell r="AN567"/>
          <cell r="AO567"/>
          <cell r="AP567"/>
          <cell r="AQ567"/>
          <cell r="AR567"/>
          <cell r="AS567"/>
          <cell r="AT567"/>
          <cell r="AV567"/>
          <cell r="AW567"/>
          <cell r="AX567"/>
          <cell r="BA567"/>
          <cell r="BB567"/>
          <cell r="BC567"/>
          <cell r="BD567"/>
          <cell r="BE567"/>
          <cell r="BF567"/>
          <cell r="BG567"/>
          <cell r="BH567"/>
          <cell r="BI567"/>
          <cell r="BJ567"/>
          <cell r="BK567"/>
          <cell r="BL567"/>
          <cell r="BM567"/>
          <cell r="BN567"/>
          <cell r="BO567"/>
          <cell r="BP567"/>
          <cell r="BQ567"/>
          <cell r="BR567"/>
          <cell r="BS567"/>
          <cell r="BT567"/>
          <cell r="BU567"/>
          <cell r="BV567"/>
          <cell r="BW567"/>
          <cell r="BX567"/>
          <cell r="BY567"/>
          <cell r="BZ567"/>
          <cell r="CA567"/>
          <cell r="CB567"/>
          <cell r="CC567"/>
          <cell r="CD567"/>
          <cell r="CE567"/>
          <cell r="CF567"/>
          <cell r="CG567"/>
          <cell r="CH567"/>
          <cell r="CN567"/>
          <cell r="CO567"/>
          <cell r="CP567"/>
          <cell r="CQ567"/>
          <cell r="CS567"/>
          <cell r="CT567"/>
          <cell r="CU567"/>
          <cell r="CV567"/>
          <cell r="CW567"/>
          <cell r="EE567"/>
          <cell r="EF567"/>
          <cell r="EH567"/>
          <cell r="EI567"/>
          <cell r="EJ567"/>
          <cell r="EK567"/>
          <cell r="EL567"/>
          <cell r="EM567"/>
        </row>
        <row r="568">
          <cell r="A568"/>
          <cell r="B568"/>
          <cell r="C568"/>
          <cell r="D568"/>
          <cell r="E568"/>
          <cell r="F568"/>
          <cell r="G568"/>
          <cell r="H568"/>
          <cell r="I568"/>
          <cell r="J568"/>
          <cell r="K568"/>
          <cell r="L568"/>
          <cell r="M568"/>
          <cell r="N568"/>
          <cell r="O568"/>
          <cell r="P568"/>
          <cell r="Q568"/>
          <cell r="R568"/>
          <cell r="S568"/>
          <cell r="T568"/>
          <cell r="U568"/>
          <cell r="V568"/>
          <cell r="W568"/>
          <cell r="X568"/>
          <cell r="Y568"/>
          <cell r="Z568"/>
          <cell r="AA568"/>
          <cell r="AB568"/>
          <cell r="AC568"/>
          <cell r="AD568"/>
          <cell r="AE568"/>
          <cell r="AF568"/>
          <cell r="AG568"/>
          <cell r="AH568"/>
          <cell r="AI568"/>
          <cell r="AJ568"/>
          <cell r="AK568"/>
          <cell r="AL568"/>
          <cell r="AM568"/>
          <cell r="AN568"/>
          <cell r="AO568"/>
          <cell r="AP568"/>
          <cell r="AQ568"/>
          <cell r="AR568"/>
          <cell r="AS568"/>
          <cell r="AT568"/>
          <cell r="AV568"/>
          <cell r="AW568"/>
          <cell r="AX568"/>
          <cell r="BA568"/>
          <cell r="BB568"/>
          <cell r="BC568"/>
          <cell r="BD568"/>
          <cell r="BE568"/>
          <cell r="BF568"/>
          <cell r="BG568"/>
          <cell r="BH568"/>
          <cell r="BI568"/>
          <cell r="BJ568"/>
          <cell r="BK568"/>
          <cell r="BL568"/>
          <cell r="BM568"/>
          <cell r="BN568"/>
          <cell r="BO568"/>
          <cell r="BP568"/>
          <cell r="BQ568"/>
          <cell r="BR568"/>
          <cell r="BS568"/>
          <cell r="BT568"/>
          <cell r="BU568"/>
          <cell r="BV568"/>
          <cell r="BW568"/>
          <cell r="BX568"/>
          <cell r="BY568"/>
          <cell r="BZ568"/>
          <cell r="CA568"/>
          <cell r="CB568"/>
          <cell r="CC568"/>
          <cell r="CD568"/>
          <cell r="CE568"/>
          <cell r="CF568"/>
          <cell r="CG568"/>
          <cell r="CH568"/>
          <cell r="CN568"/>
          <cell r="CO568"/>
          <cell r="CP568"/>
          <cell r="CQ568"/>
          <cell r="CS568"/>
          <cell r="CT568"/>
          <cell r="CU568"/>
          <cell r="CV568"/>
          <cell r="CW568"/>
          <cell r="EE568"/>
          <cell r="EF568"/>
          <cell r="EH568"/>
          <cell r="EI568"/>
          <cell r="EJ568"/>
          <cell r="EK568"/>
          <cell r="EL568"/>
          <cell r="EM568"/>
        </row>
        <row r="569">
          <cell r="A569"/>
          <cell r="B569"/>
          <cell r="C569"/>
          <cell r="D569"/>
          <cell r="E569"/>
          <cell r="F569"/>
          <cell r="G569"/>
          <cell r="H569"/>
          <cell r="I569"/>
          <cell r="J569"/>
          <cell r="K569"/>
          <cell r="L569"/>
          <cell r="M569"/>
          <cell r="N569"/>
          <cell r="O569"/>
          <cell r="P569"/>
          <cell r="Q569"/>
          <cell r="R569"/>
          <cell r="S569"/>
          <cell r="T569"/>
          <cell r="U569"/>
          <cell r="V569"/>
          <cell r="W569"/>
          <cell r="X569"/>
          <cell r="Y569"/>
          <cell r="Z569"/>
          <cell r="AA569"/>
          <cell r="AB569"/>
          <cell r="AC569"/>
          <cell r="AD569"/>
          <cell r="AE569"/>
          <cell r="AF569"/>
          <cell r="AG569"/>
          <cell r="AH569"/>
          <cell r="AI569"/>
          <cell r="AJ569"/>
          <cell r="AK569"/>
          <cell r="AL569"/>
          <cell r="AM569"/>
          <cell r="AN569"/>
          <cell r="AO569"/>
          <cell r="AP569"/>
          <cell r="AQ569"/>
          <cell r="AR569"/>
          <cell r="AS569"/>
          <cell r="AT569"/>
          <cell r="AV569"/>
          <cell r="AW569"/>
          <cell r="AX569"/>
          <cell r="BA569"/>
          <cell r="BB569"/>
          <cell r="BC569"/>
          <cell r="BD569"/>
          <cell r="BE569"/>
          <cell r="BF569"/>
          <cell r="BG569"/>
          <cell r="BH569"/>
          <cell r="BI569"/>
          <cell r="BJ569"/>
          <cell r="BK569"/>
          <cell r="BL569"/>
          <cell r="BM569"/>
          <cell r="BN569"/>
          <cell r="BO569"/>
          <cell r="BP569"/>
          <cell r="BQ569"/>
          <cell r="BR569"/>
          <cell r="BS569"/>
          <cell r="BT569"/>
          <cell r="BU569"/>
          <cell r="BV569"/>
          <cell r="BW569"/>
          <cell r="BX569"/>
          <cell r="BY569"/>
          <cell r="BZ569"/>
          <cell r="CA569"/>
          <cell r="CB569"/>
          <cell r="CC569"/>
          <cell r="CD569"/>
          <cell r="CE569"/>
          <cell r="CF569"/>
          <cell r="CG569"/>
          <cell r="CH569"/>
          <cell r="CN569"/>
          <cell r="CO569"/>
          <cell r="CP569"/>
          <cell r="CQ569"/>
          <cell r="CS569"/>
          <cell r="CT569"/>
          <cell r="CU569"/>
          <cell r="CV569"/>
          <cell r="CW569"/>
          <cell r="EE569"/>
          <cell r="EF569"/>
          <cell r="EH569"/>
          <cell r="EI569"/>
          <cell r="EJ569"/>
          <cell r="EK569"/>
          <cell r="EL569"/>
          <cell r="EM569"/>
        </row>
        <row r="570">
          <cell r="A570"/>
          <cell r="B570"/>
          <cell r="C570"/>
          <cell r="D570"/>
          <cell r="E570"/>
          <cell r="F570"/>
          <cell r="G570"/>
          <cell r="H570"/>
          <cell r="I570"/>
          <cell r="J570"/>
          <cell r="K570"/>
          <cell r="L570"/>
          <cell r="M570"/>
          <cell r="N570"/>
          <cell r="O570"/>
          <cell r="P570"/>
          <cell r="Q570"/>
          <cell r="R570"/>
          <cell r="S570"/>
          <cell r="T570"/>
          <cell r="U570"/>
          <cell r="V570"/>
          <cell r="W570"/>
          <cell r="X570"/>
          <cell r="Y570"/>
          <cell r="Z570"/>
          <cell r="AA570"/>
          <cell r="AB570"/>
          <cell r="AC570"/>
          <cell r="AD570"/>
          <cell r="AE570"/>
          <cell r="AF570"/>
          <cell r="AG570"/>
          <cell r="AH570"/>
          <cell r="AI570"/>
          <cell r="AJ570"/>
          <cell r="AK570"/>
          <cell r="AL570"/>
          <cell r="AM570"/>
          <cell r="AN570"/>
          <cell r="AO570"/>
          <cell r="AP570"/>
          <cell r="AQ570"/>
          <cell r="AR570"/>
          <cell r="AS570"/>
          <cell r="AT570"/>
          <cell r="AV570"/>
          <cell r="AW570"/>
          <cell r="AX570"/>
          <cell r="BA570"/>
          <cell r="BB570"/>
          <cell r="BC570"/>
          <cell r="BD570"/>
          <cell r="BE570"/>
          <cell r="BF570"/>
          <cell r="BG570"/>
          <cell r="BH570"/>
          <cell r="BI570"/>
          <cell r="BJ570"/>
          <cell r="BK570"/>
          <cell r="BL570"/>
          <cell r="BM570"/>
          <cell r="BN570"/>
          <cell r="BO570"/>
          <cell r="BP570"/>
          <cell r="BQ570"/>
          <cell r="BR570"/>
          <cell r="BS570"/>
          <cell r="BT570"/>
          <cell r="BU570"/>
          <cell r="BV570"/>
          <cell r="BW570"/>
          <cell r="BX570"/>
          <cell r="BY570"/>
          <cell r="BZ570"/>
          <cell r="CA570"/>
          <cell r="CB570"/>
          <cell r="CC570"/>
          <cell r="CD570"/>
          <cell r="CE570"/>
          <cell r="CF570"/>
          <cell r="CG570"/>
          <cell r="CH570"/>
          <cell r="CN570"/>
          <cell r="CO570"/>
          <cell r="CP570"/>
          <cell r="CQ570"/>
          <cell r="CS570"/>
          <cell r="CT570"/>
          <cell r="CU570"/>
          <cell r="CV570"/>
          <cell r="CW570"/>
          <cell r="EE570"/>
          <cell r="EF570"/>
          <cell r="EH570"/>
          <cell r="EI570"/>
          <cell r="EJ570"/>
          <cell r="EK570"/>
          <cell r="EL570"/>
          <cell r="EM570"/>
        </row>
        <row r="571">
          <cell r="A571"/>
          <cell r="B571"/>
          <cell r="C571"/>
          <cell r="D571"/>
          <cell r="E571"/>
          <cell r="F571"/>
          <cell r="G571"/>
          <cell r="H571"/>
          <cell r="I571"/>
          <cell r="J571"/>
          <cell r="K571"/>
          <cell r="L571"/>
          <cell r="M571"/>
          <cell r="N571"/>
          <cell r="O571"/>
          <cell r="P571"/>
          <cell r="Q571"/>
          <cell r="R571"/>
          <cell r="S571"/>
          <cell r="T571"/>
          <cell r="U571"/>
          <cell r="V571"/>
          <cell r="W571"/>
          <cell r="X571"/>
          <cell r="Y571"/>
          <cell r="Z571"/>
          <cell r="AA571"/>
          <cell r="AB571"/>
          <cell r="AC571"/>
          <cell r="AD571"/>
          <cell r="AE571"/>
          <cell r="AF571"/>
          <cell r="AG571"/>
          <cell r="AH571"/>
          <cell r="AI571"/>
          <cell r="AJ571"/>
          <cell r="AK571"/>
          <cell r="AL571"/>
          <cell r="AM571"/>
          <cell r="AN571"/>
          <cell r="AO571"/>
          <cell r="AP571"/>
          <cell r="AQ571"/>
          <cell r="AR571"/>
          <cell r="AS571"/>
          <cell r="AT571"/>
          <cell r="AV571"/>
          <cell r="AW571"/>
          <cell r="AX571"/>
          <cell r="BA571"/>
          <cell r="BB571"/>
          <cell r="BC571"/>
          <cell r="BD571"/>
          <cell r="BE571"/>
          <cell r="BF571"/>
          <cell r="BG571"/>
          <cell r="BH571"/>
          <cell r="BI571"/>
          <cell r="BJ571"/>
          <cell r="BK571"/>
          <cell r="BL571"/>
          <cell r="BM571"/>
          <cell r="BN571"/>
          <cell r="BO571"/>
          <cell r="BP571"/>
          <cell r="BQ571"/>
          <cell r="BR571"/>
          <cell r="BS571"/>
          <cell r="BT571"/>
          <cell r="BU571"/>
          <cell r="BV571"/>
          <cell r="BW571"/>
          <cell r="BX571"/>
          <cell r="BY571"/>
          <cell r="BZ571"/>
          <cell r="CA571"/>
          <cell r="CB571"/>
          <cell r="CC571"/>
          <cell r="CD571"/>
          <cell r="CE571"/>
          <cell r="CF571"/>
          <cell r="CG571"/>
          <cell r="CH571"/>
          <cell r="CN571"/>
          <cell r="CO571"/>
          <cell r="CP571"/>
          <cell r="CQ571"/>
          <cell r="CS571"/>
          <cell r="CT571"/>
          <cell r="CU571"/>
          <cell r="CV571"/>
          <cell r="CW571"/>
          <cell r="EE571"/>
          <cell r="EF571"/>
          <cell r="EH571"/>
          <cell r="EI571"/>
          <cell r="EJ571"/>
          <cell r="EK571"/>
          <cell r="EL571"/>
          <cell r="EM571"/>
        </row>
        <row r="572">
          <cell r="A572"/>
          <cell r="B572"/>
          <cell r="C572"/>
          <cell r="D572"/>
          <cell r="E572"/>
          <cell r="F572"/>
          <cell r="G572"/>
          <cell r="H572"/>
          <cell r="I572"/>
          <cell r="J572"/>
          <cell r="K572"/>
          <cell r="L572"/>
          <cell r="M572"/>
          <cell r="N572"/>
          <cell r="O572"/>
          <cell r="P572"/>
          <cell r="Q572"/>
          <cell r="R572"/>
          <cell r="S572"/>
          <cell r="T572"/>
          <cell r="U572"/>
          <cell r="V572"/>
          <cell r="W572"/>
          <cell r="X572"/>
          <cell r="Y572"/>
          <cell r="Z572"/>
          <cell r="AA572"/>
          <cell r="AB572"/>
          <cell r="AC572"/>
          <cell r="AD572"/>
          <cell r="AE572"/>
          <cell r="AF572"/>
          <cell r="AG572"/>
          <cell r="AH572"/>
          <cell r="AI572"/>
          <cell r="AJ572"/>
          <cell r="AK572"/>
          <cell r="AL572"/>
          <cell r="AM572"/>
          <cell r="AN572"/>
          <cell r="AO572"/>
          <cell r="AP572"/>
          <cell r="AQ572"/>
          <cell r="AR572"/>
          <cell r="AS572"/>
          <cell r="AT572"/>
          <cell r="AV572"/>
          <cell r="AW572"/>
          <cell r="AX572"/>
          <cell r="BA572"/>
          <cell r="BB572"/>
          <cell r="BC572"/>
          <cell r="BD572"/>
          <cell r="BE572"/>
          <cell r="BF572"/>
          <cell r="BG572"/>
          <cell r="BH572"/>
          <cell r="BI572"/>
          <cell r="BJ572"/>
          <cell r="BK572"/>
          <cell r="BL572"/>
          <cell r="BM572"/>
          <cell r="BN572"/>
          <cell r="BO572"/>
          <cell r="BP572"/>
          <cell r="BQ572"/>
          <cell r="BR572"/>
          <cell r="BS572"/>
          <cell r="BT572"/>
          <cell r="BU572"/>
          <cell r="BV572"/>
          <cell r="BW572"/>
          <cell r="BX572"/>
          <cell r="BY572"/>
          <cell r="BZ572"/>
          <cell r="CA572"/>
          <cell r="CB572"/>
          <cell r="CC572"/>
          <cell r="CD572"/>
          <cell r="CE572"/>
          <cell r="CF572"/>
          <cell r="CG572"/>
          <cell r="CH572"/>
          <cell r="CN572"/>
          <cell r="CO572"/>
          <cell r="CP572"/>
          <cell r="CQ572"/>
          <cell r="CS572"/>
          <cell r="CT572"/>
          <cell r="CU572"/>
          <cell r="CV572"/>
          <cell r="CW572"/>
          <cell r="EE572"/>
          <cell r="EF572"/>
          <cell r="EH572"/>
          <cell r="EI572"/>
          <cell r="EJ572"/>
          <cell r="EK572"/>
          <cell r="EL572"/>
          <cell r="EM572"/>
        </row>
        <row r="573">
          <cell r="A573"/>
          <cell r="B573"/>
          <cell r="C573"/>
          <cell r="D573"/>
          <cell r="E573"/>
          <cell r="F573"/>
          <cell r="G573"/>
          <cell r="H573"/>
          <cell r="I573"/>
          <cell r="J573"/>
          <cell r="K573"/>
          <cell r="L573"/>
          <cell r="M573"/>
          <cell r="N573"/>
          <cell r="O573"/>
          <cell r="P573"/>
          <cell r="Q573"/>
          <cell r="R573"/>
          <cell r="S573"/>
          <cell r="T573"/>
          <cell r="U573"/>
          <cell r="V573"/>
          <cell r="W573"/>
          <cell r="X573"/>
          <cell r="Y573"/>
          <cell r="Z573"/>
          <cell r="AA573"/>
          <cell r="AB573"/>
          <cell r="AC573"/>
          <cell r="AD573"/>
          <cell r="AE573"/>
          <cell r="AF573"/>
          <cell r="AG573"/>
          <cell r="AH573"/>
          <cell r="AI573"/>
          <cell r="AJ573"/>
          <cell r="AK573"/>
          <cell r="AL573"/>
          <cell r="AM573"/>
          <cell r="AN573"/>
          <cell r="AO573"/>
          <cell r="AP573"/>
          <cell r="AQ573"/>
          <cell r="AR573"/>
          <cell r="AS573"/>
          <cell r="AT573"/>
          <cell r="AV573"/>
          <cell r="AW573"/>
          <cell r="AX573"/>
          <cell r="BA573"/>
          <cell r="BB573"/>
          <cell r="BC573"/>
          <cell r="BD573"/>
          <cell r="BE573"/>
          <cell r="BF573"/>
          <cell r="BG573"/>
          <cell r="BH573"/>
          <cell r="BI573"/>
          <cell r="BJ573"/>
          <cell r="BK573"/>
          <cell r="BL573"/>
          <cell r="BM573"/>
          <cell r="BN573"/>
          <cell r="BO573"/>
          <cell r="BP573"/>
          <cell r="BQ573"/>
          <cell r="BR573"/>
          <cell r="BS573"/>
          <cell r="BT573"/>
          <cell r="BU573"/>
          <cell r="BV573"/>
          <cell r="BW573"/>
          <cell r="BX573"/>
          <cell r="BY573"/>
          <cell r="BZ573"/>
          <cell r="CA573"/>
          <cell r="CB573"/>
          <cell r="CC573"/>
          <cell r="CD573"/>
          <cell r="CE573"/>
          <cell r="CF573"/>
          <cell r="CG573"/>
          <cell r="CH573"/>
          <cell r="CN573"/>
          <cell r="CO573"/>
          <cell r="CP573"/>
          <cell r="CQ573"/>
          <cell r="CS573"/>
          <cell r="CT573"/>
          <cell r="CU573"/>
          <cell r="CV573"/>
          <cell r="CW573"/>
          <cell r="EE573"/>
          <cell r="EF573"/>
          <cell r="EH573"/>
          <cell r="EI573"/>
          <cell r="EJ573"/>
          <cell r="EK573"/>
          <cell r="EL573"/>
          <cell r="EM573"/>
        </row>
        <row r="574">
          <cell r="A574"/>
          <cell r="B574"/>
          <cell r="C574"/>
          <cell r="D574"/>
          <cell r="E574"/>
          <cell r="F574"/>
          <cell r="G574"/>
          <cell r="H574"/>
          <cell r="I574"/>
          <cell r="J574"/>
          <cell r="K574"/>
          <cell r="L574"/>
          <cell r="M574"/>
          <cell r="N574"/>
          <cell r="O574"/>
          <cell r="P574"/>
          <cell r="Q574"/>
          <cell r="R574"/>
          <cell r="S574"/>
          <cell r="T574"/>
          <cell r="U574"/>
          <cell r="V574"/>
          <cell r="W574"/>
          <cell r="X574"/>
          <cell r="Y574"/>
          <cell r="Z574"/>
          <cell r="AA574"/>
          <cell r="AB574"/>
          <cell r="AC574"/>
          <cell r="AD574"/>
          <cell r="AE574"/>
          <cell r="AF574"/>
          <cell r="AG574"/>
          <cell r="AH574"/>
          <cell r="AI574"/>
          <cell r="AJ574"/>
          <cell r="AK574"/>
          <cell r="AL574"/>
          <cell r="AM574"/>
          <cell r="AN574"/>
          <cell r="AO574"/>
          <cell r="AP574"/>
          <cell r="AQ574"/>
          <cell r="AR574"/>
          <cell r="AS574"/>
          <cell r="AT574"/>
          <cell r="AV574"/>
          <cell r="AW574"/>
          <cell r="AX574"/>
          <cell r="BA574"/>
          <cell r="BB574"/>
          <cell r="BC574"/>
          <cell r="BD574"/>
          <cell r="BE574"/>
          <cell r="BF574"/>
          <cell r="BG574"/>
          <cell r="BH574"/>
          <cell r="BI574"/>
          <cell r="BJ574"/>
          <cell r="BK574"/>
          <cell r="BL574"/>
          <cell r="BM574"/>
          <cell r="BN574"/>
          <cell r="BO574"/>
          <cell r="BP574"/>
          <cell r="BQ574"/>
          <cell r="BR574"/>
          <cell r="BS574"/>
          <cell r="BT574"/>
          <cell r="BU574"/>
          <cell r="BV574"/>
          <cell r="BW574"/>
          <cell r="BX574"/>
          <cell r="BY574"/>
          <cell r="BZ574"/>
          <cell r="CA574"/>
          <cell r="CB574"/>
          <cell r="CC574"/>
          <cell r="CD574"/>
          <cell r="CE574"/>
          <cell r="CF574"/>
          <cell r="CG574"/>
          <cell r="CH574"/>
          <cell r="CN574"/>
          <cell r="CO574"/>
          <cell r="CP574"/>
          <cell r="CQ574"/>
          <cell r="CS574"/>
          <cell r="CT574"/>
          <cell r="CU574"/>
          <cell r="CV574"/>
          <cell r="CW574"/>
          <cell r="EE574"/>
          <cell r="EF574"/>
          <cell r="EH574"/>
          <cell r="EI574"/>
          <cell r="EJ574"/>
          <cell r="EK574"/>
          <cell r="EL574"/>
          <cell r="EM574"/>
        </row>
        <row r="575">
          <cell r="A575"/>
          <cell r="B575"/>
          <cell r="C575"/>
          <cell r="D575"/>
          <cell r="E575"/>
          <cell r="F575"/>
          <cell r="G575"/>
          <cell r="H575"/>
          <cell r="I575"/>
          <cell r="J575"/>
          <cell r="K575"/>
          <cell r="L575"/>
          <cell r="M575"/>
          <cell r="N575"/>
          <cell r="O575"/>
          <cell r="P575"/>
          <cell r="Q575"/>
          <cell r="R575"/>
          <cell r="S575"/>
          <cell r="T575"/>
          <cell r="U575"/>
          <cell r="V575"/>
          <cell r="W575"/>
          <cell r="X575"/>
          <cell r="Y575"/>
          <cell r="Z575"/>
          <cell r="AA575"/>
          <cell r="AB575"/>
          <cell r="AC575"/>
          <cell r="AD575"/>
          <cell r="AE575"/>
          <cell r="AF575"/>
          <cell r="AG575"/>
          <cell r="AH575"/>
          <cell r="AI575"/>
          <cell r="AJ575"/>
          <cell r="AK575"/>
          <cell r="AL575"/>
          <cell r="AM575"/>
          <cell r="AN575"/>
          <cell r="AO575"/>
          <cell r="AP575"/>
          <cell r="AQ575"/>
          <cell r="AR575"/>
          <cell r="AS575"/>
          <cell r="AT575"/>
          <cell r="AV575"/>
          <cell r="AW575"/>
          <cell r="AX575"/>
          <cell r="BA575"/>
          <cell r="BB575"/>
          <cell r="BC575"/>
          <cell r="BD575"/>
          <cell r="BE575"/>
          <cell r="BF575"/>
          <cell r="BG575"/>
          <cell r="BH575"/>
          <cell r="BI575"/>
          <cell r="BJ575"/>
          <cell r="BK575"/>
          <cell r="BL575"/>
          <cell r="BM575"/>
          <cell r="BN575"/>
          <cell r="BO575"/>
          <cell r="BP575"/>
          <cell r="BQ575"/>
          <cell r="BR575"/>
          <cell r="BS575"/>
          <cell r="BT575"/>
          <cell r="BU575"/>
          <cell r="BV575"/>
          <cell r="BW575"/>
          <cell r="BX575"/>
          <cell r="BY575"/>
          <cell r="BZ575"/>
          <cell r="CA575"/>
          <cell r="CB575"/>
          <cell r="CC575"/>
          <cell r="CD575"/>
          <cell r="CE575"/>
          <cell r="CF575"/>
          <cell r="CG575"/>
          <cell r="CH575"/>
          <cell r="CN575"/>
          <cell r="CO575"/>
          <cell r="CP575"/>
          <cell r="CQ575"/>
          <cell r="CS575"/>
          <cell r="CT575"/>
          <cell r="CU575"/>
          <cell r="CV575"/>
          <cell r="CW575"/>
          <cell r="EE575"/>
          <cell r="EF575"/>
          <cell r="EH575"/>
          <cell r="EI575"/>
          <cell r="EJ575"/>
          <cell r="EK575"/>
          <cell r="EL575"/>
          <cell r="EM575"/>
        </row>
        <row r="576">
          <cell r="A576"/>
          <cell r="B576"/>
          <cell r="C576"/>
          <cell r="D576"/>
          <cell r="E576"/>
          <cell r="F576"/>
          <cell r="G576"/>
          <cell r="H576"/>
          <cell r="I576"/>
          <cell r="J576"/>
          <cell r="K576"/>
          <cell r="L576"/>
          <cell r="M576"/>
          <cell r="N576"/>
          <cell r="O576"/>
          <cell r="P576"/>
          <cell r="Q576"/>
          <cell r="R576"/>
          <cell r="S576"/>
          <cell r="T576"/>
          <cell r="U576"/>
          <cell r="V576"/>
          <cell r="W576"/>
          <cell r="X576"/>
          <cell r="Y576"/>
          <cell r="Z576"/>
          <cell r="AA576"/>
          <cell r="AB576"/>
          <cell r="AC576"/>
          <cell r="AD576"/>
          <cell r="AE576"/>
          <cell r="AF576"/>
          <cell r="AG576"/>
          <cell r="AH576"/>
          <cell r="AI576"/>
          <cell r="AJ576"/>
          <cell r="AK576"/>
          <cell r="AL576"/>
          <cell r="AM576"/>
          <cell r="AN576"/>
          <cell r="AO576"/>
          <cell r="AP576"/>
          <cell r="AQ576"/>
          <cell r="AR576"/>
          <cell r="AS576"/>
          <cell r="AT576"/>
          <cell r="AV576"/>
          <cell r="AW576"/>
          <cell r="AX576"/>
          <cell r="BA576"/>
          <cell r="BB576"/>
          <cell r="BC576"/>
          <cell r="BD576"/>
          <cell r="BE576"/>
          <cell r="BF576"/>
          <cell r="BG576"/>
          <cell r="BH576"/>
          <cell r="BI576"/>
          <cell r="BJ576"/>
          <cell r="BK576"/>
          <cell r="BL576"/>
          <cell r="BM576"/>
          <cell r="BN576"/>
          <cell r="BO576"/>
          <cell r="BP576"/>
          <cell r="BQ576"/>
          <cell r="BR576"/>
          <cell r="BS576"/>
          <cell r="BT576"/>
          <cell r="BU576"/>
          <cell r="BV576"/>
          <cell r="BW576"/>
          <cell r="BX576"/>
          <cell r="BY576"/>
          <cell r="BZ576"/>
          <cell r="CA576"/>
          <cell r="CB576"/>
          <cell r="CC576"/>
          <cell r="CD576"/>
          <cell r="CE576"/>
          <cell r="CF576"/>
          <cell r="CG576"/>
          <cell r="CH576"/>
          <cell r="CN576"/>
          <cell r="CO576"/>
          <cell r="CP576"/>
          <cell r="CQ576"/>
          <cell r="CS576"/>
          <cell r="CT576"/>
          <cell r="CU576"/>
          <cell r="CV576"/>
          <cell r="CW576"/>
          <cell r="EE576"/>
          <cell r="EF576"/>
          <cell r="EH576"/>
          <cell r="EI576"/>
          <cell r="EJ576"/>
          <cell r="EK576"/>
          <cell r="EL576"/>
          <cell r="EM576"/>
        </row>
        <row r="577">
          <cell r="A577"/>
          <cell r="B577"/>
          <cell r="C577"/>
          <cell r="D577"/>
          <cell r="E577"/>
          <cell r="F577"/>
          <cell r="G577"/>
          <cell r="H577"/>
          <cell r="I577"/>
          <cell r="J577"/>
          <cell r="K577"/>
          <cell r="L577"/>
          <cell r="M577"/>
          <cell r="N577"/>
          <cell r="O577"/>
          <cell r="P577"/>
          <cell r="Q577"/>
          <cell r="R577"/>
          <cell r="S577"/>
          <cell r="T577"/>
          <cell r="U577"/>
          <cell r="V577"/>
          <cell r="W577"/>
          <cell r="X577"/>
          <cell r="Y577"/>
          <cell r="Z577"/>
          <cell r="AA577"/>
          <cell r="AB577"/>
          <cell r="AC577"/>
          <cell r="AD577"/>
          <cell r="AE577"/>
          <cell r="AF577"/>
          <cell r="AG577"/>
          <cell r="AH577"/>
          <cell r="AI577"/>
          <cell r="AJ577"/>
          <cell r="AK577"/>
          <cell r="AL577"/>
          <cell r="AM577"/>
          <cell r="AN577"/>
          <cell r="AO577"/>
          <cell r="AP577"/>
          <cell r="AQ577"/>
          <cell r="AR577"/>
          <cell r="AS577"/>
          <cell r="AT577"/>
          <cell r="AV577"/>
          <cell r="AW577"/>
          <cell r="AX577"/>
          <cell r="BA577"/>
          <cell r="BB577"/>
          <cell r="BC577"/>
          <cell r="BD577"/>
          <cell r="BE577"/>
          <cell r="BF577"/>
          <cell r="BG577"/>
          <cell r="BH577"/>
          <cell r="BI577"/>
          <cell r="BJ577"/>
          <cell r="BK577"/>
          <cell r="BL577"/>
          <cell r="BM577"/>
          <cell r="BN577"/>
          <cell r="BO577"/>
          <cell r="BP577"/>
          <cell r="BQ577"/>
          <cell r="BR577"/>
          <cell r="BS577"/>
          <cell r="BT577"/>
          <cell r="BU577"/>
          <cell r="BV577"/>
          <cell r="BW577"/>
          <cell r="BX577"/>
          <cell r="BY577"/>
          <cell r="BZ577"/>
          <cell r="CA577"/>
          <cell r="CB577"/>
          <cell r="CC577"/>
          <cell r="CD577"/>
          <cell r="CE577"/>
          <cell r="CF577"/>
          <cell r="CG577"/>
          <cell r="CH577"/>
          <cell r="CN577"/>
          <cell r="CO577"/>
          <cell r="CP577"/>
          <cell r="CQ577"/>
          <cell r="CS577"/>
          <cell r="CT577"/>
          <cell r="CU577"/>
          <cell r="CV577"/>
          <cell r="CW577"/>
          <cell r="EE577"/>
          <cell r="EF577"/>
          <cell r="EH577"/>
          <cell r="EI577"/>
          <cell r="EJ577"/>
          <cell r="EK577"/>
          <cell r="EL577"/>
          <cell r="EM577"/>
        </row>
        <row r="578">
          <cell r="A578"/>
          <cell r="B578"/>
          <cell r="C578"/>
          <cell r="D578"/>
          <cell r="E578"/>
          <cell r="F578"/>
          <cell r="G578"/>
          <cell r="H578"/>
          <cell r="I578"/>
          <cell r="J578"/>
          <cell r="K578"/>
          <cell r="L578"/>
          <cell r="M578"/>
          <cell r="N578"/>
          <cell r="O578"/>
          <cell r="P578"/>
          <cell r="Q578"/>
          <cell r="R578"/>
          <cell r="S578"/>
          <cell r="T578"/>
          <cell r="U578"/>
          <cell r="V578"/>
          <cell r="W578"/>
          <cell r="X578"/>
          <cell r="Y578"/>
          <cell r="Z578"/>
          <cell r="AA578"/>
          <cell r="AB578"/>
          <cell r="AC578"/>
          <cell r="AD578"/>
          <cell r="AE578"/>
          <cell r="AF578"/>
          <cell r="AG578"/>
          <cell r="AH578"/>
          <cell r="AI578"/>
          <cell r="AJ578"/>
          <cell r="AK578"/>
          <cell r="AL578"/>
          <cell r="AM578"/>
          <cell r="AN578"/>
          <cell r="AO578"/>
          <cell r="AP578"/>
          <cell r="AQ578"/>
          <cell r="AR578"/>
          <cell r="AS578"/>
          <cell r="AT578"/>
          <cell r="AV578"/>
          <cell r="AW578"/>
          <cell r="AX578"/>
          <cell r="BA578"/>
          <cell r="BB578"/>
          <cell r="BC578"/>
          <cell r="BD578"/>
          <cell r="BE578"/>
          <cell r="BF578"/>
          <cell r="BG578"/>
          <cell r="BH578"/>
          <cell r="BI578"/>
          <cell r="BJ578"/>
          <cell r="BK578"/>
          <cell r="BL578"/>
          <cell r="BM578"/>
          <cell r="BN578"/>
          <cell r="BO578"/>
          <cell r="BP578"/>
          <cell r="BQ578"/>
          <cell r="BR578"/>
          <cell r="BS578"/>
          <cell r="BT578"/>
          <cell r="BU578"/>
          <cell r="BV578"/>
          <cell r="BW578"/>
          <cell r="BX578"/>
          <cell r="BY578"/>
          <cell r="BZ578"/>
          <cell r="CA578"/>
          <cell r="CB578"/>
          <cell r="CC578"/>
          <cell r="CD578"/>
          <cell r="CE578"/>
          <cell r="CF578"/>
          <cell r="CG578"/>
          <cell r="CH578"/>
          <cell r="CN578"/>
          <cell r="CO578"/>
          <cell r="CP578"/>
          <cell r="CQ578"/>
          <cell r="CS578"/>
          <cell r="CT578"/>
          <cell r="CU578"/>
          <cell r="CV578"/>
          <cell r="CW578"/>
          <cell r="EE578"/>
          <cell r="EF578"/>
          <cell r="EH578"/>
          <cell r="EI578"/>
          <cell r="EJ578"/>
          <cell r="EK578"/>
          <cell r="EL578"/>
          <cell r="EM578"/>
        </row>
        <row r="579">
          <cell r="A579"/>
          <cell r="B579"/>
          <cell r="C579"/>
          <cell r="D579"/>
          <cell r="E579"/>
          <cell r="F579"/>
          <cell r="G579"/>
          <cell r="H579"/>
          <cell r="I579"/>
          <cell r="J579"/>
          <cell r="K579"/>
          <cell r="L579"/>
          <cell r="M579"/>
          <cell r="N579"/>
          <cell r="O579"/>
          <cell r="P579"/>
          <cell r="Q579"/>
          <cell r="R579"/>
          <cell r="S579"/>
          <cell r="T579"/>
          <cell r="U579"/>
          <cell r="V579"/>
          <cell r="W579"/>
          <cell r="X579"/>
          <cell r="Y579"/>
          <cell r="Z579"/>
          <cell r="AA579"/>
          <cell r="AB579"/>
          <cell r="AC579"/>
          <cell r="AD579"/>
          <cell r="AE579"/>
          <cell r="AF579"/>
          <cell r="AG579"/>
          <cell r="AH579"/>
          <cell r="AI579"/>
          <cell r="AJ579"/>
          <cell r="AK579"/>
          <cell r="AL579"/>
          <cell r="AM579"/>
          <cell r="AN579"/>
          <cell r="AO579"/>
          <cell r="AP579"/>
          <cell r="AQ579"/>
          <cell r="AR579"/>
          <cell r="AS579"/>
          <cell r="AT579"/>
          <cell r="AV579"/>
          <cell r="AW579"/>
          <cell r="AX579"/>
          <cell r="BA579"/>
          <cell r="BB579"/>
          <cell r="BC579"/>
          <cell r="BD579"/>
          <cell r="BE579"/>
          <cell r="BF579"/>
          <cell r="BG579"/>
          <cell r="BH579"/>
          <cell r="BI579"/>
          <cell r="BJ579"/>
          <cell r="BK579"/>
          <cell r="BL579"/>
          <cell r="BM579"/>
          <cell r="BN579"/>
          <cell r="BO579"/>
          <cell r="BP579"/>
          <cell r="BQ579"/>
          <cell r="BR579"/>
          <cell r="BS579"/>
          <cell r="BT579"/>
          <cell r="BU579"/>
          <cell r="BV579"/>
          <cell r="BW579"/>
          <cell r="BX579"/>
          <cell r="BY579"/>
          <cell r="BZ579"/>
          <cell r="CA579"/>
          <cell r="CB579"/>
          <cell r="CC579"/>
          <cell r="CD579"/>
          <cell r="CE579"/>
          <cell r="CF579"/>
          <cell r="CG579"/>
          <cell r="CH579"/>
          <cell r="CN579"/>
          <cell r="CO579"/>
          <cell r="CP579"/>
          <cell r="CQ579"/>
          <cell r="CS579"/>
          <cell r="CT579"/>
          <cell r="CU579"/>
          <cell r="CV579"/>
          <cell r="CW579"/>
          <cell r="EE579"/>
          <cell r="EF579"/>
          <cell r="EH579"/>
          <cell r="EI579"/>
          <cell r="EJ579"/>
          <cell r="EK579"/>
          <cell r="EL579"/>
          <cell r="EM579"/>
        </row>
        <row r="580">
          <cell r="A580"/>
          <cell r="B580"/>
          <cell r="C580"/>
          <cell r="D580"/>
          <cell r="E580"/>
          <cell r="F580"/>
          <cell r="G580"/>
          <cell r="H580"/>
          <cell r="I580"/>
          <cell r="J580"/>
          <cell r="K580"/>
          <cell r="L580"/>
          <cell r="M580"/>
          <cell r="N580"/>
          <cell r="O580"/>
          <cell r="P580"/>
          <cell r="Q580"/>
          <cell r="R580"/>
          <cell r="S580"/>
          <cell r="T580"/>
          <cell r="U580"/>
          <cell r="V580"/>
          <cell r="W580"/>
          <cell r="X580"/>
          <cell r="Y580"/>
          <cell r="Z580"/>
          <cell r="AA580"/>
          <cell r="AB580"/>
          <cell r="AC580"/>
          <cell r="AD580"/>
          <cell r="AE580"/>
          <cell r="AF580"/>
          <cell r="AG580"/>
          <cell r="AH580"/>
          <cell r="AI580"/>
          <cell r="AJ580"/>
          <cell r="AK580"/>
          <cell r="AL580"/>
          <cell r="AM580"/>
          <cell r="AN580"/>
          <cell r="AO580"/>
          <cell r="AP580"/>
          <cell r="AQ580"/>
          <cell r="AR580"/>
          <cell r="AS580"/>
          <cell r="AT580"/>
          <cell r="AV580"/>
          <cell r="AW580"/>
          <cell r="AX580"/>
          <cell r="BA580"/>
          <cell r="BB580"/>
          <cell r="BC580"/>
          <cell r="BD580"/>
          <cell r="BE580"/>
          <cell r="BF580"/>
          <cell r="BG580"/>
          <cell r="BH580"/>
          <cell r="BI580"/>
          <cell r="BJ580"/>
          <cell r="BK580"/>
          <cell r="BL580"/>
          <cell r="BM580"/>
          <cell r="BN580"/>
          <cell r="BO580"/>
          <cell r="BP580"/>
          <cell r="BQ580"/>
          <cell r="BR580"/>
          <cell r="BS580"/>
          <cell r="BT580"/>
          <cell r="BU580"/>
          <cell r="BV580"/>
          <cell r="BW580"/>
          <cell r="BX580"/>
          <cell r="BY580"/>
          <cell r="BZ580"/>
          <cell r="CA580"/>
          <cell r="CB580"/>
          <cell r="CC580"/>
          <cell r="CD580"/>
          <cell r="CE580"/>
          <cell r="CF580"/>
          <cell r="CG580"/>
          <cell r="CH580"/>
          <cell r="CN580"/>
          <cell r="CO580"/>
          <cell r="CP580"/>
          <cell r="CQ580"/>
          <cell r="CS580"/>
          <cell r="CT580"/>
          <cell r="CU580"/>
          <cell r="CV580"/>
          <cell r="CW580"/>
          <cell r="EE580"/>
          <cell r="EF580"/>
          <cell r="EH580"/>
          <cell r="EI580"/>
          <cell r="EJ580"/>
          <cell r="EK580"/>
          <cell r="EL580"/>
          <cell r="EM580"/>
        </row>
        <row r="581">
          <cell r="A581"/>
          <cell r="B581"/>
          <cell r="C581"/>
          <cell r="D581"/>
          <cell r="E581"/>
          <cell r="F581"/>
          <cell r="G581"/>
          <cell r="H581"/>
          <cell r="I581"/>
          <cell r="J581"/>
          <cell r="K581"/>
          <cell r="L581"/>
          <cell r="M581"/>
          <cell r="N581"/>
          <cell r="O581"/>
          <cell r="P581"/>
          <cell r="Q581"/>
          <cell r="R581"/>
          <cell r="S581"/>
          <cell r="T581"/>
          <cell r="U581"/>
          <cell r="V581"/>
          <cell r="W581"/>
          <cell r="X581"/>
          <cell r="Y581"/>
          <cell r="Z581"/>
          <cell r="AA581"/>
          <cell r="AB581"/>
          <cell r="AC581"/>
          <cell r="AD581"/>
          <cell r="AE581"/>
          <cell r="AF581"/>
          <cell r="AG581"/>
          <cell r="AH581"/>
          <cell r="AI581"/>
          <cell r="AJ581"/>
          <cell r="AK581"/>
          <cell r="AL581"/>
          <cell r="AM581"/>
          <cell r="AN581"/>
          <cell r="AO581"/>
          <cell r="AP581"/>
          <cell r="AQ581"/>
          <cell r="AR581"/>
          <cell r="AS581"/>
          <cell r="AT581"/>
          <cell r="AV581"/>
          <cell r="AW581"/>
          <cell r="AX581"/>
          <cell r="BA581"/>
          <cell r="BB581"/>
          <cell r="BC581"/>
          <cell r="BD581"/>
          <cell r="BE581"/>
          <cell r="BF581"/>
          <cell r="BG581"/>
          <cell r="BH581"/>
          <cell r="BI581"/>
          <cell r="BJ581"/>
          <cell r="BK581"/>
          <cell r="BL581"/>
          <cell r="BM581"/>
          <cell r="BN581"/>
          <cell r="BO581"/>
          <cell r="BP581"/>
          <cell r="BQ581"/>
          <cell r="BR581"/>
          <cell r="BS581"/>
          <cell r="BT581"/>
          <cell r="BU581"/>
          <cell r="BV581"/>
          <cell r="BW581"/>
          <cell r="BX581"/>
          <cell r="BY581"/>
          <cell r="BZ581"/>
          <cell r="CA581"/>
          <cell r="CB581"/>
          <cell r="CC581"/>
          <cell r="CD581"/>
          <cell r="CE581"/>
          <cell r="CF581"/>
          <cell r="CG581"/>
          <cell r="CH581"/>
          <cell r="CN581"/>
          <cell r="CO581"/>
          <cell r="CP581"/>
          <cell r="CQ581"/>
          <cell r="CS581"/>
          <cell r="CT581"/>
          <cell r="CU581"/>
          <cell r="CV581"/>
          <cell r="CW581"/>
          <cell r="EE581"/>
          <cell r="EF581"/>
          <cell r="EH581"/>
          <cell r="EI581"/>
          <cell r="EJ581"/>
          <cell r="EK581"/>
          <cell r="EL581"/>
          <cell r="EM581"/>
        </row>
        <row r="582">
          <cell r="A582"/>
          <cell r="B582"/>
          <cell r="C582"/>
          <cell r="D582"/>
          <cell r="E582"/>
          <cell r="F582"/>
          <cell r="G582"/>
          <cell r="H582"/>
          <cell r="I582"/>
          <cell r="J582"/>
          <cell r="K582"/>
          <cell r="L582"/>
          <cell r="M582"/>
          <cell r="N582"/>
          <cell r="O582"/>
          <cell r="P582"/>
          <cell r="Q582"/>
          <cell r="R582"/>
          <cell r="S582"/>
          <cell r="T582"/>
          <cell r="U582"/>
          <cell r="V582"/>
          <cell r="W582"/>
          <cell r="X582"/>
          <cell r="Y582"/>
          <cell r="Z582"/>
          <cell r="AA582"/>
          <cell r="AB582"/>
          <cell r="AC582"/>
          <cell r="AD582"/>
          <cell r="AE582"/>
          <cell r="AF582"/>
          <cell r="AG582"/>
          <cell r="AH582"/>
          <cell r="AI582"/>
          <cell r="AJ582"/>
          <cell r="AK582"/>
          <cell r="AL582"/>
          <cell r="AM582"/>
          <cell r="AN582"/>
          <cell r="AO582"/>
          <cell r="AP582"/>
          <cell r="AQ582"/>
          <cell r="AR582"/>
          <cell r="AS582"/>
          <cell r="AT582"/>
          <cell r="AV582"/>
          <cell r="AW582"/>
          <cell r="AX582"/>
          <cell r="BA582"/>
          <cell r="BB582"/>
          <cell r="BC582"/>
          <cell r="BD582"/>
          <cell r="BE582"/>
          <cell r="BF582"/>
          <cell r="BG582"/>
          <cell r="BH582"/>
          <cell r="BI582"/>
          <cell r="BJ582"/>
          <cell r="BK582"/>
          <cell r="BL582"/>
          <cell r="BM582"/>
          <cell r="BN582"/>
          <cell r="BO582"/>
          <cell r="BP582"/>
          <cell r="BQ582"/>
          <cell r="BR582"/>
          <cell r="BS582"/>
          <cell r="BT582"/>
          <cell r="BU582"/>
          <cell r="BV582"/>
          <cell r="BW582"/>
          <cell r="BX582"/>
          <cell r="BY582"/>
          <cell r="BZ582"/>
          <cell r="CA582"/>
          <cell r="CB582"/>
          <cell r="CC582"/>
          <cell r="CD582"/>
          <cell r="CE582"/>
          <cell r="CF582"/>
          <cell r="CG582"/>
          <cell r="CH582"/>
          <cell r="CN582"/>
          <cell r="CO582"/>
          <cell r="CP582"/>
          <cell r="CQ582"/>
          <cell r="CS582"/>
          <cell r="CT582"/>
          <cell r="CU582"/>
          <cell r="CV582"/>
          <cell r="CW582"/>
          <cell r="EE582"/>
          <cell r="EF582"/>
          <cell r="EH582"/>
          <cell r="EI582"/>
          <cell r="EJ582"/>
          <cell r="EK582"/>
          <cell r="EL582"/>
          <cell r="EM582"/>
        </row>
        <row r="583">
          <cell r="A583"/>
          <cell r="B583"/>
          <cell r="C583"/>
          <cell r="D583"/>
          <cell r="E583"/>
          <cell r="F583"/>
          <cell r="G583"/>
          <cell r="H583"/>
          <cell r="I583"/>
          <cell r="J583"/>
          <cell r="K583"/>
          <cell r="L583"/>
          <cell r="M583"/>
          <cell r="N583"/>
          <cell r="O583"/>
          <cell r="P583"/>
          <cell r="Q583"/>
          <cell r="R583"/>
          <cell r="S583"/>
          <cell r="T583"/>
          <cell r="U583"/>
          <cell r="V583"/>
          <cell r="W583"/>
          <cell r="X583"/>
          <cell r="Y583"/>
          <cell r="Z583"/>
          <cell r="AA583"/>
          <cell r="AB583"/>
          <cell r="AC583"/>
          <cell r="AD583"/>
          <cell r="AE583"/>
          <cell r="AF583"/>
          <cell r="AG583"/>
          <cell r="AH583"/>
          <cell r="AI583"/>
          <cell r="AJ583"/>
          <cell r="AK583"/>
          <cell r="AL583"/>
          <cell r="AM583"/>
          <cell r="AN583"/>
          <cell r="AO583"/>
          <cell r="AP583"/>
          <cell r="AQ583"/>
          <cell r="AR583"/>
          <cell r="AS583"/>
          <cell r="AT583"/>
          <cell r="AV583"/>
          <cell r="AW583"/>
          <cell r="AX583"/>
          <cell r="BA583"/>
          <cell r="BB583"/>
          <cell r="BC583"/>
          <cell r="BD583"/>
          <cell r="BE583"/>
          <cell r="BF583"/>
          <cell r="BG583"/>
          <cell r="BH583"/>
          <cell r="BI583"/>
          <cell r="BJ583"/>
          <cell r="BK583"/>
          <cell r="BL583"/>
          <cell r="BM583"/>
          <cell r="BN583"/>
          <cell r="BO583"/>
          <cell r="BP583"/>
          <cell r="BQ583"/>
          <cell r="BR583"/>
          <cell r="BS583"/>
          <cell r="BT583"/>
          <cell r="BU583"/>
          <cell r="BV583"/>
          <cell r="BW583"/>
          <cell r="BX583"/>
          <cell r="BY583"/>
          <cell r="BZ583"/>
          <cell r="CA583"/>
          <cell r="CB583"/>
          <cell r="CC583"/>
          <cell r="CD583"/>
          <cell r="CE583"/>
          <cell r="CF583"/>
          <cell r="CG583"/>
          <cell r="CH583"/>
          <cell r="CN583"/>
          <cell r="CO583"/>
          <cell r="CP583"/>
          <cell r="CQ583"/>
          <cell r="CS583"/>
          <cell r="CT583"/>
          <cell r="CU583"/>
          <cell r="CV583"/>
          <cell r="CW583"/>
          <cell r="EE583"/>
          <cell r="EF583"/>
          <cell r="EH583"/>
          <cell r="EI583"/>
          <cell r="EJ583"/>
          <cell r="EK583"/>
          <cell r="EL583"/>
          <cell r="EM583"/>
        </row>
        <row r="584">
          <cell r="A584"/>
          <cell r="B584"/>
          <cell r="C584"/>
          <cell r="D584"/>
          <cell r="E584"/>
          <cell r="F584"/>
          <cell r="G584"/>
          <cell r="H584"/>
          <cell r="I584"/>
          <cell r="J584"/>
          <cell r="K584"/>
          <cell r="L584"/>
          <cell r="M584"/>
          <cell r="N584"/>
          <cell r="O584"/>
          <cell r="P584"/>
          <cell r="Q584"/>
          <cell r="R584"/>
          <cell r="S584"/>
          <cell r="T584"/>
          <cell r="U584"/>
          <cell r="V584"/>
          <cell r="W584"/>
          <cell r="X584"/>
          <cell r="Y584"/>
          <cell r="Z584"/>
          <cell r="AA584"/>
          <cell r="AB584"/>
          <cell r="AC584"/>
          <cell r="AD584"/>
          <cell r="AE584"/>
          <cell r="AF584"/>
          <cell r="AG584"/>
          <cell r="AH584"/>
          <cell r="AI584"/>
          <cell r="AJ584"/>
          <cell r="AK584"/>
          <cell r="AL584"/>
          <cell r="AM584"/>
          <cell r="AN584"/>
          <cell r="AO584"/>
          <cell r="AP584"/>
          <cell r="AQ584"/>
          <cell r="AR584"/>
          <cell r="AS584"/>
          <cell r="AT584"/>
          <cell r="AV584"/>
          <cell r="AW584"/>
          <cell r="AX584"/>
          <cell r="BA584"/>
          <cell r="BB584"/>
          <cell r="BC584"/>
          <cell r="BD584"/>
          <cell r="BE584"/>
          <cell r="BF584"/>
          <cell r="BG584"/>
          <cell r="BH584"/>
          <cell r="BI584"/>
          <cell r="BJ584"/>
          <cell r="BK584"/>
          <cell r="BL584"/>
          <cell r="BM584"/>
          <cell r="BN584"/>
          <cell r="BO584"/>
          <cell r="BP584"/>
          <cell r="BQ584"/>
          <cell r="BR584"/>
          <cell r="BS584"/>
          <cell r="BT584"/>
          <cell r="BU584"/>
          <cell r="BV584"/>
          <cell r="BW584"/>
          <cell r="BX584"/>
          <cell r="BY584"/>
          <cell r="BZ584"/>
          <cell r="CA584"/>
          <cell r="CB584"/>
          <cell r="CC584"/>
          <cell r="CD584"/>
          <cell r="CE584"/>
          <cell r="CF584"/>
          <cell r="CG584"/>
          <cell r="CH584"/>
          <cell r="CN584"/>
          <cell r="CO584"/>
          <cell r="CP584"/>
          <cell r="CQ584"/>
          <cell r="CS584"/>
          <cell r="CT584"/>
          <cell r="CU584"/>
          <cell r="CV584"/>
          <cell r="CW584"/>
          <cell r="EE584"/>
          <cell r="EF584"/>
          <cell r="EH584"/>
          <cell r="EI584"/>
          <cell r="EJ584"/>
          <cell r="EK584"/>
          <cell r="EL584"/>
          <cell r="EM584"/>
        </row>
        <row r="585">
          <cell r="A585"/>
          <cell r="B585"/>
          <cell r="C585"/>
          <cell r="D585"/>
          <cell r="E585"/>
          <cell r="F585"/>
          <cell r="G585"/>
          <cell r="H585"/>
          <cell r="I585"/>
          <cell r="J585"/>
          <cell r="K585"/>
          <cell r="L585"/>
          <cell r="M585"/>
          <cell r="N585"/>
          <cell r="O585"/>
          <cell r="P585"/>
          <cell r="Q585"/>
          <cell r="R585"/>
          <cell r="S585"/>
          <cell r="T585"/>
          <cell r="U585"/>
          <cell r="V585"/>
          <cell r="W585"/>
          <cell r="X585"/>
          <cell r="Y585"/>
          <cell r="Z585"/>
          <cell r="AA585"/>
          <cell r="AB585"/>
          <cell r="AC585"/>
          <cell r="AD585"/>
          <cell r="AE585"/>
          <cell r="AF585"/>
          <cell r="AG585"/>
          <cell r="AH585"/>
          <cell r="AI585"/>
          <cell r="AJ585"/>
          <cell r="AK585"/>
          <cell r="AL585"/>
          <cell r="AM585"/>
          <cell r="AN585"/>
          <cell r="AO585"/>
          <cell r="AP585"/>
          <cell r="AQ585"/>
          <cell r="AR585"/>
          <cell r="AS585"/>
          <cell r="AT585"/>
          <cell r="AV585"/>
          <cell r="AW585"/>
          <cell r="AX585"/>
          <cell r="BA585"/>
          <cell r="BB585"/>
          <cell r="BC585"/>
          <cell r="BD585"/>
          <cell r="BE585"/>
          <cell r="BF585"/>
          <cell r="BG585"/>
          <cell r="BH585"/>
          <cell r="BI585"/>
          <cell r="BJ585"/>
          <cell r="BK585"/>
          <cell r="BL585"/>
          <cell r="BM585"/>
          <cell r="BN585"/>
          <cell r="BO585"/>
          <cell r="BP585"/>
          <cell r="BQ585"/>
          <cell r="BR585"/>
          <cell r="BS585"/>
          <cell r="BT585"/>
          <cell r="BU585"/>
          <cell r="BV585"/>
          <cell r="BW585"/>
          <cell r="BX585"/>
          <cell r="BY585"/>
          <cell r="BZ585"/>
          <cell r="CA585"/>
          <cell r="CB585"/>
          <cell r="CC585"/>
          <cell r="CD585"/>
          <cell r="CE585"/>
          <cell r="CF585"/>
          <cell r="CG585"/>
          <cell r="CH585"/>
          <cell r="CN585"/>
          <cell r="CO585"/>
          <cell r="CP585"/>
          <cell r="CQ585"/>
          <cell r="CS585"/>
          <cell r="CT585"/>
          <cell r="CU585"/>
          <cell r="CV585"/>
          <cell r="CW585"/>
          <cell r="EE585"/>
          <cell r="EF585"/>
          <cell r="EH585"/>
          <cell r="EI585"/>
          <cell r="EJ585"/>
          <cell r="EK585"/>
          <cell r="EL585"/>
          <cell r="EM585"/>
        </row>
        <row r="586">
          <cell r="A586"/>
          <cell r="B586"/>
          <cell r="C586"/>
          <cell r="D586"/>
          <cell r="E586"/>
          <cell r="F586"/>
          <cell r="G586"/>
          <cell r="H586"/>
          <cell r="I586"/>
          <cell r="J586"/>
          <cell r="K586"/>
          <cell r="L586"/>
          <cell r="M586"/>
          <cell r="N586"/>
          <cell r="O586"/>
          <cell r="P586"/>
          <cell r="Q586"/>
          <cell r="R586"/>
          <cell r="S586"/>
          <cell r="T586"/>
          <cell r="U586"/>
          <cell r="V586"/>
          <cell r="W586"/>
          <cell r="X586"/>
          <cell r="Y586"/>
          <cell r="Z586"/>
          <cell r="AA586"/>
          <cell r="AB586"/>
          <cell r="AC586"/>
          <cell r="AD586"/>
          <cell r="AE586"/>
          <cell r="AF586"/>
          <cell r="AG586"/>
          <cell r="AH586"/>
          <cell r="AI586"/>
          <cell r="AJ586"/>
          <cell r="AK586"/>
          <cell r="AL586"/>
          <cell r="AM586"/>
          <cell r="AN586"/>
          <cell r="AO586"/>
          <cell r="AP586"/>
          <cell r="AQ586"/>
          <cell r="AR586"/>
          <cell r="AS586"/>
          <cell r="AT586"/>
          <cell r="AV586"/>
          <cell r="AW586"/>
          <cell r="AX586"/>
          <cell r="BA586"/>
          <cell r="BB586"/>
          <cell r="BC586"/>
          <cell r="BD586"/>
          <cell r="BE586"/>
          <cell r="BF586"/>
          <cell r="BG586"/>
          <cell r="BH586"/>
          <cell r="BI586"/>
          <cell r="BJ586"/>
          <cell r="BK586"/>
          <cell r="BL586"/>
          <cell r="BM586"/>
          <cell r="BN586"/>
          <cell r="BO586"/>
          <cell r="BP586"/>
          <cell r="BQ586"/>
          <cell r="BR586"/>
          <cell r="BS586"/>
          <cell r="BT586"/>
          <cell r="BU586"/>
          <cell r="BV586"/>
          <cell r="BW586"/>
          <cell r="BX586"/>
          <cell r="BY586"/>
          <cell r="BZ586"/>
          <cell r="CA586"/>
          <cell r="CB586"/>
          <cell r="CC586"/>
          <cell r="CD586"/>
          <cell r="CE586"/>
          <cell r="CF586"/>
          <cell r="CG586"/>
          <cell r="CH586"/>
          <cell r="CN586"/>
          <cell r="CO586"/>
          <cell r="CP586"/>
          <cell r="CQ586"/>
          <cell r="CS586"/>
          <cell r="CT586"/>
          <cell r="CU586"/>
          <cell r="CV586"/>
          <cell r="CW586"/>
          <cell r="EE586"/>
          <cell r="EF586"/>
          <cell r="EH586"/>
          <cell r="EI586"/>
          <cell r="EJ586"/>
          <cell r="EK586"/>
          <cell r="EL586"/>
          <cell r="EM586"/>
        </row>
        <row r="587">
          <cell r="A587"/>
          <cell r="B587"/>
          <cell r="C587"/>
          <cell r="D587"/>
          <cell r="E587"/>
          <cell r="F587"/>
          <cell r="G587"/>
          <cell r="H587"/>
          <cell r="I587"/>
          <cell r="J587"/>
          <cell r="K587"/>
          <cell r="L587"/>
          <cell r="M587"/>
          <cell r="N587"/>
          <cell r="O587"/>
          <cell r="P587"/>
          <cell r="Q587"/>
          <cell r="R587"/>
          <cell r="S587"/>
          <cell r="T587"/>
          <cell r="U587"/>
          <cell r="V587"/>
          <cell r="W587"/>
          <cell r="X587"/>
          <cell r="Y587"/>
          <cell r="Z587"/>
          <cell r="AA587"/>
          <cell r="AB587"/>
          <cell r="AC587"/>
          <cell r="AD587"/>
          <cell r="AE587"/>
          <cell r="AF587"/>
          <cell r="AG587"/>
          <cell r="AH587"/>
          <cell r="AI587"/>
          <cell r="AJ587"/>
          <cell r="AK587"/>
          <cell r="AL587"/>
          <cell r="AM587"/>
          <cell r="AN587"/>
          <cell r="AO587"/>
          <cell r="AP587"/>
          <cell r="AQ587"/>
          <cell r="AR587"/>
          <cell r="AS587"/>
          <cell r="AT587"/>
          <cell r="AV587"/>
          <cell r="AW587"/>
          <cell r="AX587"/>
          <cell r="BA587"/>
          <cell r="BB587"/>
          <cell r="BC587"/>
          <cell r="BD587"/>
          <cell r="BE587"/>
          <cell r="BF587"/>
          <cell r="BG587"/>
          <cell r="BH587"/>
          <cell r="BI587"/>
          <cell r="BJ587"/>
          <cell r="BK587"/>
          <cell r="BL587"/>
          <cell r="BM587"/>
          <cell r="BN587"/>
          <cell r="BO587"/>
          <cell r="BP587"/>
          <cell r="BQ587"/>
          <cell r="BR587"/>
          <cell r="BS587"/>
          <cell r="BT587"/>
          <cell r="BU587"/>
          <cell r="BV587"/>
          <cell r="BW587"/>
          <cell r="BX587"/>
          <cell r="BY587"/>
          <cell r="BZ587"/>
          <cell r="CA587"/>
          <cell r="CB587"/>
          <cell r="CC587"/>
          <cell r="CD587"/>
          <cell r="CE587"/>
          <cell r="CF587"/>
          <cell r="CG587"/>
          <cell r="CH587"/>
          <cell r="CN587"/>
          <cell r="CO587"/>
          <cell r="CP587"/>
          <cell r="CQ587"/>
          <cell r="CS587"/>
          <cell r="CT587"/>
          <cell r="CU587"/>
          <cell r="CV587"/>
          <cell r="CW587"/>
          <cell r="EE587"/>
          <cell r="EF587"/>
          <cell r="EH587"/>
          <cell r="EI587"/>
          <cell r="EJ587"/>
          <cell r="EK587"/>
          <cell r="EL587"/>
          <cell r="EM587"/>
        </row>
        <row r="588">
          <cell r="A588"/>
          <cell r="B588"/>
          <cell r="C588"/>
          <cell r="D588"/>
          <cell r="E588"/>
          <cell r="F588"/>
          <cell r="G588"/>
          <cell r="H588"/>
          <cell r="I588"/>
          <cell r="J588"/>
          <cell r="K588"/>
          <cell r="L588"/>
          <cell r="M588"/>
          <cell r="N588"/>
          <cell r="O588"/>
          <cell r="P588"/>
          <cell r="Q588"/>
          <cell r="R588"/>
          <cell r="S588"/>
          <cell r="T588"/>
          <cell r="U588"/>
          <cell r="V588"/>
          <cell r="W588"/>
          <cell r="X588"/>
          <cell r="Y588"/>
          <cell r="Z588"/>
          <cell r="AA588"/>
          <cell r="AB588"/>
          <cell r="AC588"/>
          <cell r="AD588"/>
          <cell r="AE588"/>
          <cell r="AF588"/>
          <cell r="AG588"/>
          <cell r="AH588"/>
          <cell r="AI588"/>
          <cell r="AJ588"/>
          <cell r="AK588"/>
          <cell r="AL588"/>
          <cell r="AM588"/>
          <cell r="AN588"/>
          <cell r="AO588"/>
          <cell r="AP588"/>
          <cell r="AQ588"/>
          <cell r="AR588"/>
          <cell r="AS588"/>
          <cell r="AT588"/>
          <cell r="AV588"/>
          <cell r="AW588"/>
          <cell r="AX588"/>
          <cell r="BA588"/>
          <cell r="BB588"/>
          <cell r="BC588"/>
          <cell r="BD588"/>
          <cell r="BE588"/>
          <cell r="BF588"/>
          <cell r="BG588"/>
          <cell r="BH588"/>
          <cell r="BI588"/>
          <cell r="BJ588"/>
          <cell r="BK588"/>
          <cell r="BL588"/>
          <cell r="BM588"/>
          <cell r="BN588"/>
          <cell r="BO588"/>
          <cell r="BP588"/>
          <cell r="BQ588"/>
          <cell r="BR588"/>
          <cell r="BS588"/>
          <cell r="BT588"/>
          <cell r="BU588"/>
          <cell r="BV588"/>
          <cell r="BW588"/>
          <cell r="BX588"/>
          <cell r="BY588"/>
          <cell r="BZ588"/>
          <cell r="CA588"/>
          <cell r="CB588"/>
          <cell r="CC588"/>
          <cell r="CD588"/>
          <cell r="CE588"/>
          <cell r="CF588"/>
          <cell r="CG588"/>
          <cell r="CH588"/>
          <cell r="CN588"/>
          <cell r="CO588"/>
          <cell r="CP588"/>
          <cell r="CQ588"/>
          <cell r="CS588"/>
          <cell r="CT588"/>
          <cell r="CU588"/>
          <cell r="CV588"/>
          <cell r="CW588"/>
          <cell r="EE588"/>
          <cell r="EF588"/>
          <cell r="EH588"/>
          <cell r="EI588"/>
          <cell r="EJ588"/>
          <cell r="EK588"/>
          <cell r="EL588"/>
          <cell r="EM588"/>
        </row>
        <row r="589">
          <cell r="A589"/>
          <cell r="B589"/>
          <cell r="C589"/>
          <cell r="D589"/>
          <cell r="E589"/>
          <cell r="F589"/>
          <cell r="G589"/>
          <cell r="H589"/>
          <cell r="I589"/>
          <cell r="J589"/>
          <cell r="K589"/>
          <cell r="L589"/>
          <cell r="M589"/>
          <cell r="N589"/>
          <cell r="O589"/>
          <cell r="P589"/>
          <cell r="Q589"/>
          <cell r="R589"/>
          <cell r="S589"/>
          <cell r="T589"/>
          <cell r="U589"/>
          <cell r="V589"/>
          <cell r="W589"/>
          <cell r="X589"/>
          <cell r="Y589"/>
          <cell r="Z589"/>
          <cell r="AA589"/>
          <cell r="AB589"/>
          <cell r="AC589"/>
          <cell r="AD589"/>
          <cell r="AE589"/>
          <cell r="AF589"/>
          <cell r="AG589"/>
          <cell r="AH589"/>
          <cell r="AI589"/>
          <cell r="AJ589"/>
          <cell r="AK589"/>
          <cell r="AL589"/>
          <cell r="AM589"/>
          <cell r="AN589"/>
          <cell r="AO589"/>
          <cell r="AP589"/>
          <cell r="AQ589"/>
          <cell r="AR589"/>
          <cell r="AS589"/>
          <cell r="AT589"/>
          <cell r="AV589"/>
          <cell r="AW589"/>
          <cell r="AX589"/>
          <cell r="BA589"/>
          <cell r="BB589"/>
          <cell r="BC589"/>
          <cell r="BD589"/>
          <cell r="BE589"/>
          <cell r="BF589"/>
          <cell r="BG589"/>
          <cell r="BH589"/>
          <cell r="BI589"/>
          <cell r="BJ589"/>
          <cell r="BK589"/>
          <cell r="BL589"/>
          <cell r="BM589"/>
          <cell r="BN589"/>
          <cell r="BO589"/>
          <cell r="BP589"/>
          <cell r="BQ589"/>
          <cell r="BR589"/>
          <cell r="BS589"/>
          <cell r="BT589"/>
          <cell r="BU589"/>
          <cell r="BV589"/>
          <cell r="BW589"/>
          <cell r="BX589"/>
          <cell r="BY589"/>
          <cell r="BZ589"/>
          <cell r="CA589"/>
          <cell r="CB589"/>
          <cell r="CC589"/>
          <cell r="CD589"/>
          <cell r="CE589"/>
          <cell r="CF589"/>
          <cell r="CG589"/>
          <cell r="CH589"/>
          <cell r="CN589"/>
          <cell r="CO589"/>
          <cell r="CP589"/>
          <cell r="CQ589"/>
          <cell r="CS589"/>
          <cell r="CT589"/>
          <cell r="CU589"/>
          <cell r="CV589"/>
          <cell r="CW589"/>
          <cell r="EE589"/>
          <cell r="EF589"/>
          <cell r="EH589"/>
          <cell r="EI589"/>
          <cell r="EJ589"/>
          <cell r="EK589"/>
          <cell r="EL589"/>
          <cell r="EM589"/>
        </row>
        <row r="590">
          <cell r="A590"/>
          <cell r="B590"/>
          <cell r="C590"/>
          <cell r="D590"/>
          <cell r="E590"/>
          <cell r="F590"/>
          <cell r="G590"/>
          <cell r="H590"/>
          <cell r="I590"/>
          <cell r="J590"/>
          <cell r="K590"/>
          <cell r="L590"/>
          <cell r="M590"/>
          <cell r="N590"/>
          <cell r="O590"/>
          <cell r="P590"/>
          <cell r="Q590"/>
          <cell r="R590"/>
          <cell r="S590"/>
          <cell r="T590"/>
          <cell r="U590"/>
          <cell r="V590"/>
          <cell r="W590"/>
          <cell r="X590"/>
          <cell r="Y590"/>
          <cell r="Z590"/>
          <cell r="AA590"/>
          <cell r="AB590"/>
          <cell r="AC590"/>
          <cell r="AD590"/>
          <cell r="AE590"/>
          <cell r="AF590"/>
          <cell r="AG590"/>
          <cell r="AH590"/>
          <cell r="AI590"/>
          <cell r="AJ590"/>
          <cell r="AK590"/>
          <cell r="AL590"/>
          <cell r="AM590"/>
          <cell r="AN590"/>
          <cell r="AO590"/>
          <cell r="AP590"/>
          <cell r="AQ590"/>
          <cell r="AR590"/>
          <cell r="AS590"/>
          <cell r="AT590"/>
          <cell r="AV590"/>
          <cell r="AW590"/>
          <cell r="AX590"/>
          <cell r="BA590"/>
          <cell r="BB590"/>
          <cell r="BC590"/>
          <cell r="BD590"/>
          <cell r="BE590"/>
          <cell r="BF590"/>
          <cell r="BG590"/>
          <cell r="BH590"/>
          <cell r="BI590"/>
          <cell r="BJ590"/>
          <cell r="BK590"/>
          <cell r="BL590"/>
          <cell r="BM590"/>
          <cell r="BN590"/>
          <cell r="BO590"/>
          <cell r="BP590"/>
          <cell r="BQ590"/>
          <cell r="BR590"/>
          <cell r="BS590"/>
          <cell r="BT590"/>
          <cell r="BU590"/>
          <cell r="BV590"/>
          <cell r="BW590"/>
          <cell r="BX590"/>
          <cell r="BY590"/>
          <cell r="BZ590"/>
          <cell r="CA590"/>
          <cell r="CB590"/>
          <cell r="CC590"/>
          <cell r="CD590"/>
          <cell r="CE590"/>
          <cell r="CF590"/>
          <cell r="CG590"/>
          <cell r="CH590"/>
          <cell r="CN590"/>
          <cell r="CO590"/>
          <cell r="CP590"/>
          <cell r="CQ590"/>
          <cell r="CS590"/>
          <cell r="CT590"/>
          <cell r="CU590"/>
          <cell r="CV590"/>
          <cell r="CW590"/>
          <cell r="EE590"/>
          <cell r="EF590"/>
          <cell r="EH590"/>
          <cell r="EI590"/>
          <cell r="EJ590"/>
          <cell r="EK590"/>
          <cell r="EL590"/>
          <cell r="EM590"/>
        </row>
        <row r="591">
          <cell r="A591"/>
          <cell r="B591"/>
          <cell r="C591"/>
          <cell r="D591"/>
          <cell r="E591"/>
          <cell r="F591"/>
          <cell r="G591"/>
          <cell r="H591"/>
          <cell r="I591"/>
          <cell r="J591"/>
          <cell r="K591"/>
          <cell r="L591"/>
          <cell r="M591"/>
          <cell r="N591"/>
          <cell r="O591"/>
          <cell r="P591"/>
          <cell r="Q591"/>
          <cell r="R591"/>
          <cell r="S591"/>
          <cell r="T591"/>
          <cell r="U591"/>
          <cell r="V591"/>
          <cell r="W591"/>
          <cell r="X591"/>
          <cell r="Y591"/>
          <cell r="Z591"/>
          <cell r="AA591"/>
          <cell r="AB591"/>
          <cell r="AC591"/>
          <cell r="AD591"/>
          <cell r="AE591"/>
          <cell r="AF591"/>
          <cell r="AG591"/>
          <cell r="AH591"/>
          <cell r="AI591"/>
          <cell r="AJ591"/>
          <cell r="AK591"/>
          <cell r="AL591"/>
          <cell r="AM591"/>
          <cell r="AN591"/>
          <cell r="AO591"/>
          <cell r="AP591"/>
          <cell r="AQ591"/>
          <cell r="AR591"/>
          <cell r="AS591"/>
          <cell r="AT591"/>
          <cell r="AV591"/>
          <cell r="AW591"/>
          <cell r="AX591"/>
          <cell r="BA591"/>
          <cell r="BB591"/>
          <cell r="BC591"/>
          <cell r="BD591"/>
          <cell r="BE591"/>
          <cell r="BF591"/>
          <cell r="BG591"/>
          <cell r="BH591"/>
          <cell r="BI591"/>
          <cell r="BJ591"/>
          <cell r="BK591"/>
          <cell r="BL591"/>
          <cell r="BM591"/>
          <cell r="BN591"/>
          <cell r="BO591"/>
          <cell r="BP591"/>
          <cell r="BQ591"/>
          <cell r="BR591"/>
          <cell r="BS591"/>
          <cell r="BT591"/>
          <cell r="BU591"/>
          <cell r="BV591"/>
          <cell r="BW591"/>
          <cell r="BX591"/>
          <cell r="BY591"/>
          <cell r="BZ591"/>
          <cell r="CA591"/>
          <cell r="CB591"/>
          <cell r="CC591"/>
          <cell r="CD591"/>
          <cell r="CE591"/>
          <cell r="CF591"/>
          <cell r="CG591"/>
          <cell r="CH591"/>
          <cell r="CN591"/>
          <cell r="CO591"/>
          <cell r="CP591"/>
          <cell r="CQ591"/>
          <cell r="CS591"/>
          <cell r="CT591"/>
          <cell r="CU591"/>
          <cell r="CV591"/>
          <cell r="CW591"/>
          <cell r="EE591"/>
          <cell r="EF591"/>
          <cell r="EH591"/>
          <cell r="EI591"/>
          <cell r="EJ591"/>
          <cell r="EK591"/>
          <cell r="EL591"/>
          <cell r="EM591"/>
        </row>
        <row r="592">
          <cell r="A592"/>
          <cell r="B592"/>
          <cell r="C592"/>
          <cell r="D592"/>
          <cell r="E592"/>
          <cell r="F592"/>
          <cell r="G592"/>
          <cell r="H592"/>
          <cell r="I592"/>
          <cell r="J592"/>
          <cell r="K592"/>
          <cell r="L592"/>
          <cell r="M592"/>
          <cell r="N592"/>
          <cell r="O592"/>
          <cell r="P592"/>
          <cell r="Q592"/>
          <cell r="R592"/>
          <cell r="S592"/>
          <cell r="T592"/>
          <cell r="U592"/>
          <cell r="V592"/>
          <cell r="W592"/>
          <cell r="X592"/>
          <cell r="Y592"/>
          <cell r="Z592"/>
          <cell r="AA592"/>
          <cell r="AB592"/>
          <cell r="AC592"/>
          <cell r="AD592"/>
          <cell r="AE592"/>
          <cell r="AF592"/>
          <cell r="AG592"/>
          <cell r="AH592"/>
          <cell r="AI592"/>
          <cell r="AJ592"/>
          <cell r="AK592"/>
          <cell r="AL592"/>
          <cell r="AM592"/>
          <cell r="AN592"/>
          <cell r="AO592"/>
          <cell r="AP592"/>
          <cell r="AQ592"/>
          <cell r="AR592"/>
          <cell r="AS592"/>
          <cell r="AT592"/>
          <cell r="AV592"/>
          <cell r="AW592"/>
          <cell r="AX592"/>
          <cell r="BA592"/>
          <cell r="BB592"/>
          <cell r="BC592"/>
          <cell r="BD592"/>
          <cell r="BE592"/>
          <cell r="BF592"/>
          <cell r="BG592"/>
          <cell r="BH592"/>
          <cell r="BI592"/>
          <cell r="BJ592"/>
          <cell r="BK592"/>
          <cell r="BL592"/>
          <cell r="BM592"/>
          <cell r="BN592"/>
          <cell r="BO592"/>
          <cell r="BP592"/>
          <cell r="BQ592"/>
          <cell r="BR592"/>
          <cell r="BS592"/>
          <cell r="BT592"/>
          <cell r="BU592"/>
          <cell r="BV592"/>
          <cell r="BW592"/>
          <cell r="BX592"/>
          <cell r="BY592"/>
          <cell r="BZ592"/>
          <cell r="CA592"/>
          <cell r="CB592"/>
          <cell r="CC592"/>
          <cell r="CD592"/>
          <cell r="CE592"/>
          <cell r="CF592"/>
          <cell r="CG592"/>
          <cell r="CH592"/>
          <cell r="CN592"/>
          <cell r="CO592"/>
          <cell r="CP592"/>
          <cell r="CQ592"/>
          <cell r="CS592"/>
          <cell r="CT592"/>
          <cell r="CU592"/>
          <cell r="CV592"/>
          <cell r="CW592"/>
          <cell r="EE592"/>
          <cell r="EF592"/>
          <cell r="EH592"/>
          <cell r="EI592"/>
          <cell r="EJ592"/>
          <cell r="EK592"/>
          <cell r="EL592"/>
          <cell r="EM592"/>
        </row>
        <row r="593">
          <cell r="A593"/>
          <cell r="B593"/>
          <cell r="C593"/>
          <cell r="D593"/>
          <cell r="E593"/>
          <cell r="F593"/>
          <cell r="G593"/>
          <cell r="H593"/>
          <cell r="I593"/>
          <cell r="J593"/>
          <cell r="K593"/>
          <cell r="L593"/>
          <cell r="M593"/>
          <cell r="N593"/>
          <cell r="O593"/>
          <cell r="P593"/>
          <cell r="Q593"/>
          <cell r="R593"/>
          <cell r="S593"/>
          <cell r="T593"/>
          <cell r="U593"/>
          <cell r="V593"/>
          <cell r="W593"/>
          <cell r="X593"/>
          <cell r="Y593"/>
          <cell r="Z593"/>
          <cell r="AA593"/>
          <cell r="AB593"/>
          <cell r="AC593"/>
          <cell r="AD593"/>
          <cell r="AE593"/>
          <cell r="AF593"/>
          <cell r="AG593"/>
          <cell r="AH593"/>
          <cell r="AI593"/>
          <cell r="AJ593"/>
          <cell r="AK593"/>
          <cell r="AL593"/>
          <cell r="AM593"/>
          <cell r="AN593"/>
          <cell r="AO593"/>
          <cell r="AP593"/>
          <cell r="AQ593"/>
          <cell r="AR593"/>
          <cell r="AS593"/>
          <cell r="AT593"/>
          <cell r="AV593"/>
          <cell r="AW593"/>
          <cell r="AX593"/>
          <cell r="BA593"/>
          <cell r="BB593"/>
          <cell r="BC593"/>
          <cell r="BD593"/>
          <cell r="BE593"/>
          <cell r="BF593"/>
          <cell r="BG593"/>
          <cell r="BH593"/>
          <cell r="BI593"/>
          <cell r="BJ593"/>
          <cell r="BK593"/>
          <cell r="BL593"/>
          <cell r="BM593"/>
          <cell r="BN593"/>
          <cell r="BO593"/>
          <cell r="BP593"/>
          <cell r="BQ593"/>
          <cell r="BR593"/>
          <cell r="BS593"/>
          <cell r="BT593"/>
          <cell r="BU593"/>
          <cell r="BV593"/>
          <cell r="BW593"/>
          <cell r="BX593"/>
          <cell r="BY593"/>
          <cell r="BZ593"/>
          <cell r="CA593"/>
          <cell r="CB593"/>
          <cell r="CC593"/>
          <cell r="CD593"/>
          <cell r="CE593"/>
          <cell r="CF593"/>
          <cell r="CG593"/>
          <cell r="CH593"/>
          <cell r="CN593"/>
          <cell r="CO593"/>
          <cell r="CP593"/>
          <cell r="CQ593"/>
          <cell r="CS593"/>
          <cell r="CT593"/>
          <cell r="CU593"/>
          <cell r="CV593"/>
          <cell r="CW593"/>
          <cell r="EE593"/>
          <cell r="EF593"/>
          <cell r="EH593"/>
          <cell r="EI593"/>
          <cell r="EJ593"/>
          <cell r="EK593"/>
          <cell r="EL593"/>
          <cell r="EM593"/>
        </row>
        <row r="594">
          <cell r="A594"/>
          <cell r="B594"/>
          <cell r="C594"/>
          <cell r="D594"/>
          <cell r="E594"/>
          <cell r="F594"/>
          <cell r="G594"/>
          <cell r="H594"/>
          <cell r="I594"/>
          <cell r="J594"/>
          <cell r="K594"/>
          <cell r="L594"/>
          <cell r="M594"/>
          <cell r="N594"/>
          <cell r="O594"/>
          <cell r="P594"/>
          <cell r="Q594"/>
          <cell r="R594"/>
          <cell r="S594"/>
          <cell r="T594"/>
          <cell r="U594"/>
          <cell r="V594"/>
          <cell r="W594"/>
          <cell r="X594"/>
          <cell r="Y594"/>
          <cell r="Z594"/>
          <cell r="AA594"/>
          <cell r="AB594"/>
          <cell r="AC594"/>
          <cell r="AD594"/>
          <cell r="AE594"/>
          <cell r="AF594"/>
          <cell r="AG594"/>
          <cell r="AH594"/>
          <cell r="AI594"/>
          <cell r="AJ594"/>
          <cell r="AK594"/>
          <cell r="AL594"/>
          <cell r="AM594"/>
          <cell r="AN594"/>
          <cell r="AO594"/>
          <cell r="AP594"/>
          <cell r="AQ594"/>
          <cell r="AR594"/>
          <cell r="AS594"/>
          <cell r="AT594"/>
          <cell r="AV594"/>
          <cell r="AW594"/>
          <cell r="AX594"/>
          <cell r="BA594"/>
          <cell r="BB594"/>
          <cell r="BC594"/>
          <cell r="BD594"/>
          <cell r="BE594"/>
          <cell r="BF594"/>
          <cell r="BG594"/>
          <cell r="BH594"/>
          <cell r="BI594"/>
          <cell r="BJ594"/>
          <cell r="BK594"/>
          <cell r="BL594"/>
          <cell r="BM594"/>
          <cell r="BN594"/>
          <cell r="BO594"/>
          <cell r="BP594"/>
          <cell r="BQ594"/>
          <cell r="BR594"/>
          <cell r="BS594"/>
          <cell r="BT594"/>
          <cell r="BU594"/>
          <cell r="BV594"/>
          <cell r="BW594"/>
          <cell r="BX594"/>
          <cell r="BY594"/>
          <cell r="BZ594"/>
          <cell r="CA594"/>
          <cell r="CB594"/>
          <cell r="CC594"/>
          <cell r="CD594"/>
          <cell r="CE594"/>
          <cell r="CF594"/>
          <cell r="CG594"/>
          <cell r="CH594"/>
          <cell r="CN594"/>
          <cell r="CO594"/>
          <cell r="CP594"/>
          <cell r="CQ594"/>
          <cell r="CS594"/>
          <cell r="CT594"/>
          <cell r="CU594"/>
          <cell r="CV594"/>
          <cell r="CW594"/>
          <cell r="EE594"/>
          <cell r="EF594"/>
          <cell r="EH594"/>
          <cell r="EI594"/>
          <cell r="EJ594"/>
          <cell r="EK594"/>
          <cell r="EL594"/>
          <cell r="EM594"/>
        </row>
        <row r="595">
          <cell r="A595"/>
          <cell r="B595"/>
          <cell r="C595"/>
          <cell r="D595"/>
          <cell r="E595"/>
          <cell r="F595"/>
          <cell r="G595"/>
          <cell r="H595"/>
          <cell r="I595"/>
          <cell r="J595"/>
          <cell r="K595"/>
          <cell r="L595"/>
          <cell r="M595"/>
          <cell r="N595"/>
          <cell r="O595"/>
          <cell r="P595"/>
          <cell r="Q595"/>
          <cell r="R595"/>
          <cell r="S595"/>
          <cell r="T595"/>
          <cell r="U595"/>
          <cell r="V595"/>
          <cell r="W595"/>
          <cell r="X595"/>
          <cell r="Y595"/>
          <cell r="Z595"/>
          <cell r="AA595"/>
          <cell r="AB595"/>
          <cell r="AC595"/>
          <cell r="AD595"/>
          <cell r="AE595"/>
          <cell r="AF595"/>
          <cell r="AG595"/>
          <cell r="AH595"/>
          <cell r="AI595"/>
          <cell r="AJ595"/>
          <cell r="AK595"/>
          <cell r="AL595"/>
          <cell r="AM595"/>
          <cell r="AN595"/>
          <cell r="AO595"/>
          <cell r="AP595"/>
          <cell r="AQ595"/>
          <cell r="AR595"/>
          <cell r="AS595"/>
          <cell r="AT595"/>
          <cell r="AV595"/>
          <cell r="AW595"/>
          <cell r="AX595"/>
          <cell r="BA595"/>
          <cell r="BB595"/>
          <cell r="BC595"/>
          <cell r="BD595"/>
          <cell r="BE595"/>
          <cell r="BF595"/>
          <cell r="BG595"/>
          <cell r="BH595"/>
          <cell r="BI595"/>
          <cell r="BJ595"/>
          <cell r="BK595"/>
          <cell r="BL595"/>
          <cell r="BM595"/>
          <cell r="BN595"/>
          <cell r="BO595"/>
          <cell r="BP595"/>
          <cell r="BQ595"/>
          <cell r="BR595"/>
          <cell r="BS595"/>
          <cell r="BT595"/>
          <cell r="BU595"/>
          <cell r="BV595"/>
          <cell r="BW595"/>
          <cell r="BX595"/>
          <cell r="BY595"/>
          <cell r="BZ595"/>
          <cell r="CA595"/>
          <cell r="CB595"/>
          <cell r="CC595"/>
          <cell r="CD595"/>
          <cell r="CE595"/>
          <cell r="CF595"/>
          <cell r="CG595"/>
          <cell r="CH595"/>
          <cell r="CN595"/>
          <cell r="CO595"/>
          <cell r="CP595"/>
          <cell r="CQ595"/>
          <cell r="CS595"/>
          <cell r="CT595"/>
          <cell r="CU595"/>
          <cell r="CV595"/>
          <cell r="CW595"/>
          <cell r="EE595"/>
          <cell r="EF595"/>
          <cell r="EH595"/>
          <cell r="EI595"/>
          <cell r="EJ595"/>
          <cell r="EK595"/>
          <cell r="EL595"/>
          <cell r="EM595"/>
        </row>
        <row r="596">
          <cell r="A596"/>
          <cell r="B596"/>
          <cell r="C596"/>
          <cell r="D596"/>
          <cell r="E596"/>
          <cell r="F596"/>
          <cell r="G596"/>
          <cell r="H596"/>
          <cell r="I596"/>
          <cell r="J596"/>
          <cell r="K596"/>
          <cell r="L596"/>
          <cell r="M596"/>
          <cell r="N596"/>
          <cell r="O596"/>
          <cell r="P596"/>
          <cell r="Q596"/>
          <cell r="R596"/>
          <cell r="S596"/>
          <cell r="T596"/>
          <cell r="U596"/>
          <cell r="V596"/>
          <cell r="W596"/>
          <cell r="X596"/>
          <cell r="Y596"/>
          <cell r="Z596"/>
          <cell r="AA596"/>
          <cell r="AB596"/>
          <cell r="AC596"/>
          <cell r="AD596"/>
          <cell r="AE596"/>
          <cell r="AF596"/>
          <cell r="AG596"/>
          <cell r="AH596"/>
          <cell r="AI596"/>
          <cell r="AJ596"/>
          <cell r="AK596"/>
          <cell r="AL596"/>
          <cell r="AM596"/>
          <cell r="AN596"/>
          <cell r="AO596"/>
          <cell r="AP596"/>
          <cell r="AQ596"/>
          <cell r="AR596"/>
          <cell r="AS596"/>
          <cell r="AT596"/>
          <cell r="AV596"/>
          <cell r="AW596"/>
          <cell r="AX596"/>
          <cell r="BA596"/>
          <cell r="BB596"/>
          <cell r="BC596"/>
          <cell r="BD596"/>
          <cell r="BE596"/>
          <cell r="BF596"/>
          <cell r="BG596"/>
          <cell r="BH596"/>
          <cell r="BI596"/>
          <cell r="BJ596"/>
          <cell r="BK596"/>
          <cell r="BL596"/>
          <cell r="BM596"/>
          <cell r="BN596"/>
          <cell r="BO596"/>
          <cell r="BP596"/>
          <cell r="BQ596"/>
          <cell r="BR596"/>
          <cell r="BS596"/>
          <cell r="BT596"/>
          <cell r="BU596"/>
          <cell r="BV596"/>
          <cell r="BW596"/>
          <cell r="BX596"/>
          <cell r="BY596"/>
          <cell r="BZ596"/>
          <cell r="CA596"/>
          <cell r="CB596"/>
          <cell r="CC596"/>
          <cell r="CD596"/>
          <cell r="CE596"/>
          <cell r="CF596"/>
          <cell r="CG596"/>
          <cell r="CH596"/>
          <cell r="CN596"/>
          <cell r="CO596"/>
          <cell r="CP596"/>
          <cell r="CQ596"/>
          <cell r="CS596"/>
          <cell r="CT596"/>
          <cell r="CU596"/>
          <cell r="CV596"/>
          <cell r="CW596"/>
          <cell r="EE596"/>
          <cell r="EF596"/>
          <cell r="EH596"/>
          <cell r="EI596"/>
          <cell r="EJ596"/>
          <cell r="EK596"/>
          <cell r="EL596"/>
          <cell r="EM596"/>
        </row>
        <row r="597">
          <cell r="A597"/>
          <cell r="B597"/>
          <cell r="C597"/>
          <cell r="D597"/>
          <cell r="E597"/>
          <cell r="F597"/>
          <cell r="G597"/>
          <cell r="H597"/>
          <cell r="I597"/>
          <cell r="J597"/>
          <cell r="K597"/>
          <cell r="L597"/>
          <cell r="M597"/>
          <cell r="N597"/>
          <cell r="O597"/>
          <cell r="P597"/>
          <cell r="Q597"/>
          <cell r="R597"/>
          <cell r="S597"/>
          <cell r="T597"/>
          <cell r="U597"/>
          <cell r="V597"/>
          <cell r="W597"/>
          <cell r="X597"/>
          <cell r="Y597"/>
          <cell r="Z597"/>
          <cell r="AA597"/>
          <cell r="AB597"/>
          <cell r="AC597"/>
          <cell r="AD597"/>
          <cell r="AE597"/>
          <cell r="AF597"/>
          <cell r="AG597"/>
          <cell r="AH597"/>
          <cell r="AI597"/>
          <cell r="AJ597"/>
          <cell r="AK597"/>
          <cell r="AL597"/>
          <cell r="AM597"/>
          <cell r="AN597"/>
          <cell r="AO597"/>
          <cell r="AP597"/>
          <cell r="AQ597"/>
          <cell r="AR597"/>
          <cell r="AS597"/>
          <cell r="AT597"/>
          <cell r="AV597"/>
          <cell r="AW597"/>
          <cell r="AX597"/>
          <cell r="BA597"/>
          <cell r="BB597"/>
          <cell r="BC597"/>
          <cell r="BD597"/>
          <cell r="BE597"/>
          <cell r="BF597"/>
          <cell r="BG597"/>
          <cell r="BH597"/>
          <cell r="BI597"/>
          <cell r="BJ597"/>
          <cell r="BK597"/>
          <cell r="BL597"/>
          <cell r="BM597"/>
          <cell r="BN597"/>
          <cell r="BO597"/>
          <cell r="BP597"/>
          <cell r="BQ597"/>
          <cell r="BR597"/>
          <cell r="BS597"/>
          <cell r="BT597"/>
          <cell r="BU597"/>
          <cell r="BV597"/>
          <cell r="BW597"/>
          <cell r="BX597"/>
          <cell r="BY597"/>
          <cell r="BZ597"/>
          <cell r="CA597"/>
          <cell r="CB597"/>
          <cell r="CC597"/>
          <cell r="CD597"/>
          <cell r="CE597"/>
          <cell r="CF597"/>
          <cell r="CG597"/>
          <cell r="CH597"/>
          <cell r="CN597"/>
          <cell r="CO597"/>
          <cell r="CP597"/>
          <cell r="CQ597"/>
          <cell r="CS597"/>
          <cell r="CT597"/>
          <cell r="CU597"/>
          <cell r="CV597"/>
          <cell r="CW597"/>
          <cell r="EE597"/>
          <cell r="EF597"/>
          <cell r="EH597"/>
          <cell r="EI597"/>
          <cell r="EJ597"/>
          <cell r="EK597"/>
          <cell r="EL597"/>
          <cell r="EM597"/>
        </row>
        <row r="598">
          <cell r="A598"/>
          <cell r="B598"/>
          <cell r="C598"/>
          <cell r="D598"/>
          <cell r="E598"/>
          <cell r="F598"/>
          <cell r="G598"/>
          <cell r="H598"/>
          <cell r="I598"/>
          <cell r="J598"/>
          <cell r="K598"/>
          <cell r="L598"/>
          <cell r="M598"/>
          <cell r="N598"/>
          <cell r="O598"/>
          <cell r="P598"/>
          <cell r="Q598"/>
          <cell r="R598"/>
          <cell r="S598"/>
          <cell r="T598"/>
          <cell r="U598"/>
          <cell r="V598"/>
          <cell r="W598"/>
          <cell r="X598"/>
          <cell r="Y598"/>
          <cell r="Z598"/>
          <cell r="AA598"/>
          <cell r="AB598"/>
          <cell r="AC598"/>
          <cell r="AD598"/>
          <cell r="AE598"/>
          <cell r="AF598"/>
          <cell r="AG598"/>
          <cell r="AH598"/>
          <cell r="AI598"/>
          <cell r="AJ598"/>
          <cell r="AK598"/>
          <cell r="AL598"/>
          <cell r="AM598"/>
          <cell r="AN598"/>
          <cell r="AO598"/>
          <cell r="AP598"/>
          <cell r="AQ598"/>
          <cell r="AR598"/>
          <cell r="AS598"/>
          <cell r="AT598"/>
          <cell r="AV598"/>
          <cell r="AW598"/>
          <cell r="AX598"/>
          <cell r="BA598"/>
          <cell r="BB598"/>
          <cell r="BC598"/>
          <cell r="BD598"/>
          <cell r="BE598"/>
          <cell r="BF598"/>
          <cell r="BG598"/>
          <cell r="BH598"/>
          <cell r="BI598"/>
          <cell r="BJ598"/>
          <cell r="BK598"/>
          <cell r="BL598"/>
          <cell r="BM598"/>
          <cell r="BN598"/>
          <cell r="BO598"/>
          <cell r="BP598"/>
          <cell r="BQ598"/>
          <cell r="BR598"/>
          <cell r="BS598"/>
          <cell r="BT598"/>
          <cell r="BU598"/>
          <cell r="BV598"/>
          <cell r="BW598"/>
          <cell r="BX598"/>
          <cell r="BY598"/>
          <cell r="BZ598"/>
          <cell r="CA598"/>
          <cell r="CB598"/>
          <cell r="CC598"/>
          <cell r="CD598"/>
          <cell r="CE598"/>
          <cell r="CF598"/>
          <cell r="CG598"/>
          <cell r="CH598"/>
          <cell r="CN598"/>
          <cell r="CO598"/>
          <cell r="CP598"/>
          <cell r="CQ598"/>
          <cell r="CS598"/>
          <cell r="CT598"/>
          <cell r="CU598"/>
          <cell r="CV598"/>
          <cell r="CW598"/>
          <cell r="EE598"/>
          <cell r="EF598"/>
          <cell r="EH598"/>
          <cell r="EI598"/>
          <cell r="EJ598"/>
          <cell r="EK598"/>
          <cell r="EL598"/>
          <cell r="EM598"/>
        </row>
        <row r="599">
          <cell r="A599"/>
          <cell r="B599"/>
          <cell r="C599"/>
          <cell r="D599"/>
          <cell r="E599"/>
          <cell r="F599"/>
          <cell r="G599"/>
          <cell r="H599"/>
          <cell r="I599"/>
          <cell r="J599"/>
          <cell r="K599"/>
          <cell r="L599"/>
          <cell r="M599"/>
          <cell r="N599"/>
          <cell r="O599"/>
          <cell r="P599"/>
          <cell r="Q599"/>
          <cell r="R599"/>
          <cell r="S599"/>
          <cell r="T599"/>
          <cell r="U599"/>
          <cell r="V599"/>
          <cell r="W599"/>
          <cell r="X599"/>
          <cell r="Y599"/>
          <cell r="Z599"/>
          <cell r="AA599"/>
          <cell r="AB599"/>
          <cell r="AC599"/>
          <cell r="AD599"/>
          <cell r="AE599"/>
          <cell r="AF599"/>
          <cell r="AG599"/>
          <cell r="AH599"/>
          <cell r="AI599"/>
          <cell r="AJ599"/>
          <cell r="AK599"/>
          <cell r="AL599"/>
          <cell r="AM599"/>
          <cell r="AN599"/>
          <cell r="AO599"/>
          <cell r="AP599"/>
          <cell r="AQ599"/>
          <cell r="AR599"/>
          <cell r="AS599"/>
          <cell r="AT599"/>
          <cell r="AV599"/>
          <cell r="AW599"/>
          <cell r="AX599"/>
          <cell r="BA599"/>
          <cell r="BB599"/>
          <cell r="BC599"/>
          <cell r="BD599"/>
          <cell r="BE599"/>
          <cell r="BF599"/>
          <cell r="BG599"/>
          <cell r="BH599"/>
          <cell r="BI599"/>
          <cell r="BJ599"/>
          <cell r="BK599"/>
          <cell r="BL599"/>
          <cell r="BM599"/>
          <cell r="BN599"/>
          <cell r="BO599"/>
          <cell r="BP599"/>
          <cell r="BQ599"/>
          <cell r="BR599"/>
          <cell r="BS599"/>
          <cell r="BT599"/>
          <cell r="BU599"/>
          <cell r="BV599"/>
          <cell r="BW599"/>
          <cell r="BX599"/>
          <cell r="BY599"/>
          <cell r="BZ599"/>
          <cell r="CA599"/>
          <cell r="CB599"/>
          <cell r="CC599"/>
          <cell r="CD599"/>
          <cell r="CE599"/>
          <cell r="CF599"/>
          <cell r="CG599"/>
          <cell r="CH599"/>
          <cell r="CN599"/>
          <cell r="CO599"/>
          <cell r="CP599"/>
          <cell r="CQ599"/>
          <cell r="CS599"/>
          <cell r="CT599"/>
          <cell r="CU599"/>
          <cell r="CV599"/>
          <cell r="CW599"/>
          <cell r="EE599"/>
          <cell r="EF599"/>
          <cell r="EH599"/>
          <cell r="EI599"/>
          <cell r="EJ599"/>
          <cell r="EK599"/>
          <cell r="EL599"/>
          <cell r="EM599"/>
        </row>
        <row r="600">
          <cell r="A600"/>
          <cell r="B600"/>
          <cell r="C600"/>
          <cell r="D600"/>
          <cell r="E600"/>
          <cell r="F600"/>
          <cell r="G600"/>
          <cell r="H600"/>
          <cell r="I600"/>
          <cell r="J600"/>
          <cell r="K600"/>
          <cell r="L600"/>
          <cell r="M600"/>
          <cell r="N600"/>
          <cell r="O600"/>
          <cell r="P600"/>
          <cell r="Q600"/>
          <cell r="R600"/>
          <cell r="S600"/>
          <cell r="T600"/>
          <cell r="U600"/>
          <cell r="V600"/>
          <cell r="W600"/>
          <cell r="X600"/>
          <cell r="Y600"/>
          <cell r="Z600"/>
          <cell r="AA600"/>
          <cell r="AB600"/>
          <cell r="AC600"/>
          <cell r="AD600"/>
          <cell r="AE600"/>
          <cell r="AF600"/>
          <cell r="AG600"/>
          <cell r="AH600"/>
          <cell r="AI600"/>
          <cell r="AJ600"/>
          <cell r="AK600"/>
          <cell r="AL600"/>
          <cell r="AM600"/>
          <cell r="AN600"/>
          <cell r="AO600"/>
          <cell r="AP600"/>
          <cell r="AQ600"/>
          <cell r="AR600"/>
          <cell r="AS600"/>
          <cell r="AT600"/>
          <cell r="AV600"/>
          <cell r="AW600"/>
          <cell r="AX600"/>
          <cell r="BA600"/>
          <cell r="BB600"/>
          <cell r="BC600"/>
          <cell r="BD600"/>
          <cell r="BE600"/>
          <cell r="BF600"/>
          <cell r="BG600"/>
          <cell r="BH600"/>
          <cell r="BI600"/>
          <cell r="BJ600"/>
          <cell r="BK600"/>
          <cell r="BL600"/>
          <cell r="BM600"/>
          <cell r="BN600"/>
          <cell r="BO600"/>
          <cell r="BP600"/>
          <cell r="BQ600"/>
          <cell r="BR600"/>
          <cell r="BS600"/>
          <cell r="BT600"/>
          <cell r="BU600"/>
          <cell r="BV600"/>
          <cell r="BW600"/>
          <cell r="BX600"/>
          <cell r="BY600"/>
          <cell r="BZ600"/>
          <cell r="CA600"/>
          <cell r="CB600"/>
          <cell r="CC600"/>
          <cell r="CD600"/>
          <cell r="CE600"/>
          <cell r="CF600"/>
          <cell r="CG600"/>
          <cell r="CH600"/>
          <cell r="CN600"/>
          <cell r="CO600"/>
          <cell r="CP600"/>
          <cell r="CQ600"/>
          <cell r="CS600"/>
          <cell r="CT600"/>
          <cell r="CU600"/>
          <cell r="CV600"/>
          <cell r="CW600"/>
          <cell r="EE600"/>
          <cell r="EF600"/>
          <cell r="EH600"/>
          <cell r="EI600"/>
          <cell r="EJ600"/>
          <cell r="EK600"/>
          <cell r="EL600"/>
          <cell r="EM600"/>
        </row>
        <row r="601">
          <cell r="A601"/>
          <cell r="B601"/>
          <cell r="C601"/>
          <cell r="D601"/>
          <cell r="E601"/>
          <cell r="F601"/>
          <cell r="G601"/>
          <cell r="H601"/>
          <cell r="I601"/>
          <cell r="J601"/>
          <cell r="K601"/>
          <cell r="L601"/>
          <cell r="M601"/>
          <cell r="N601"/>
          <cell r="O601"/>
          <cell r="P601"/>
          <cell r="Q601"/>
          <cell r="R601"/>
          <cell r="S601"/>
          <cell r="T601"/>
          <cell r="U601"/>
          <cell r="V601"/>
          <cell r="W601"/>
          <cell r="X601"/>
          <cell r="Y601"/>
          <cell r="Z601"/>
          <cell r="AA601"/>
          <cell r="AB601"/>
          <cell r="AC601"/>
          <cell r="AD601"/>
          <cell r="AE601"/>
          <cell r="AF601"/>
          <cell r="AG601"/>
          <cell r="AH601"/>
          <cell r="AI601"/>
          <cell r="AJ601"/>
          <cell r="AK601"/>
          <cell r="AL601"/>
          <cell r="AM601"/>
          <cell r="AN601"/>
          <cell r="AO601"/>
          <cell r="AP601"/>
          <cell r="AQ601"/>
          <cell r="AR601"/>
          <cell r="AS601"/>
          <cell r="AT601"/>
          <cell r="AV601"/>
          <cell r="AW601"/>
          <cell r="AX601"/>
          <cell r="BA601"/>
          <cell r="BB601"/>
          <cell r="BC601"/>
          <cell r="BD601"/>
          <cell r="BE601"/>
          <cell r="BF601"/>
          <cell r="BG601"/>
          <cell r="BH601"/>
          <cell r="BI601"/>
          <cell r="BJ601"/>
          <cell r="BK601"/>
          <cell r="BL601"/>
          <cell r="BM601"/>
          <cell r="BN601"/>
          <cell r="BO601"/>
          <cell r="BP601"/>
          <cell r="BQ601"/>
          <cell r="BR601"/>
          <cell r="BS601"/>
          <cell r="BT601"/>
          <cell r="BU601"/>
          <cell r="BV601"/>
          <cell r="BW601"/>
          <cell r="BX601"/>
          <cell r="BY601"/>
          <cell r="BZ601"/>
          <cell r="CA601"/>
          <cell r="CB601"/>
          <cell r="CC601"/>
          <cell r="CD601"/>
          <cell r="CE601"/>
          <cell r="CF601"/>
          <cell r="CG601"/>
          <cell r="CH601"/>
          <cell r="CN601"/>
          <cell r="CO601"/>
          <cell r="CP601"/>
          <cell r="CQ601"/>
          <cell r="CS601"/>
          <cell r="CT601"/>
          <cell r="CU601"/>
          <cell r="CV601"/>
          <cell r="CW601"/>
          <cell r="EE601"/>
          <cell r="EF601"/>
          <cell r="EH601"/>
          <cell r="EI601"/>
          <cell r="EJ601"/>
          <cell r="EK601"/>
          <cell r="EL601"/>
          <cell r="EM601"/>
        </row>
        <row r="602">
          <cell r="A602"/>
          <cell r="B602"/>
          <cell r="C602"/>
          <cell r="D602"/>
          <cell r="E602"/>
          <cell r="F602"/>
          <cell r="G602"/>
          <cell r="H602"/>
          <cell r="I602"/>
          <cell r="J602"/>
          <cell r="K602"/>
          <cell r="L602"/>
          <cell r="M602"/>
          <cell r="N602"/>
          <cell r="O602"/>
          <cell r="P602"/>
          <cell r="Q602"/>
          <cell r="R602"/>
          <cell r="S602"/>
          <cell r="T602"/>
          <cell r="U602"/>
          <cell r="V602"/>
          <cell r="W602"/>
          <cell r="X602"/>
          <cell r="Y602"/>
          <cell r="Z602"/>
          <cell r="AA602"/>
          <cell r="AB602"/>
          <cell r="AC602"/>
          <cell r="AD602"/>
          <cell r="AE602"/>
          <cell r="AF602"/>
          <cell r="AG602"/>
          <cell r="AH602"/>
          <cell r="AI602"/>
          <cell r="AJ602"/>
          <cell r="AK602"/>
          <cell r="AL602"/>
          <cell r="AM602"/>
          <cell r="AN602"/>
          <cell r="AO602"/>
          <cell r="AP602"/>
          <cell r="AQ602"/>
          <cell r="AR602"/>
          <cell r="AS602"/>
          <cell r="AT602"/>
          <cell r="AV602"/>
          <cell r="AW602"/>
          <cell r="AX602"/>
          <cell r="BA602"/>
          <cell r="BB602"/>
          <cell r="BC602"/>
          <cell r="BD602"/>
          <cell r="BE602"/>
          <cell r="BF602"/>
          <cell r="BG602"/>
          <cell r="BH602"/>
          <cell r="BI602"/>
          <cell r="BJ602"/>
          <cell r="BK602"/>
          <cell r="BL602"/>
          <cell r="BM602"/>
          <cell r="BN602"/>
          <cell r="BO602"/>
          <cell r="BP602"/>
          <cell r="BQ602"/>
          <cell r="BR602"/>
          <cell r="BS602"/>
          <cell r="BT602"/>
          <cell r="BU602"/>
          <cell r="BV602"/>
          <cell r="BW602"/>
          <cell r="BX602"/>
          <cell r="BY602"/>
          <cell r="BZ602"/>
          <cell r="CA602"/>
          <cell r="CB602"/>
          <cell r="CC602"/>
          <cell r="CD602"/>
          <cell r="CE602"/>
          <cell r="CF602"/>
          <cell r="CG602"/>
          <cell r="CH602"/>
          <cell r="CN602"/>
          <cell r="CO602"/>
          <cell r="CP602"/>
          <cell r="CQ602"/>
          <cell r="CS602"/>
          <cell r="CT602"/>
          <cell r="CU602"/>
          <cell r="CV602"/>
          <cell r="CW602"/>
          <cell r="EE602"/>
          <cell r="EF602"/>
          <cell r="EH602"/>
          <cell r="EI602"/>
          <cell r="EJ602"/>
          <cell r="EK602"/>
          <cell r="EL602"/>
          <cell r="EM602"/>
        </row>
        <row r="603">
          <cell r="A603"/>
          <cell r="B603"/>
          <cell r="C603"/>
          <cell r="D603"/>
          <cell r="E603"/>
          <cell r="F603"/>
          <cell r="G603"/>
          <cell r="H603"/>
          <cell r="I603"/>
          <cell r="J603"/>
          <cell r="K603"/>
          <cell r="L603"/>
          <cell r="M603"/>
          <cell r="N603"/>
          <cell r="O603"/>
          <cell r="P603"/>
          <cell r="Q603"/>
          <cell r="R603"/>
          <cell r="S603"/>
          <cell r="T603"/>
          <cell r="U603"/>
          <cell r="V603"/>
          <cell r="W603"/>
          <cell r="X603"/>
          <cell r="Y603"/>
          <cell r="Z603"/>
          <cell r="AA603"/>
          <cell r="AB603"/>
          <cell r="AC603"/>
          <cell r="AD603"/>
          <cell r="AE603"/>
          <cell r="AF603"/>
          <cell r="AG603"/>
          <cell r="AH603"/>
          <cell r="AI603"/>
          <cell r="AJ603"/>
          <cell r="AK603"/>
          <cell r="AL603"/>
          <cell r="AM603"/>
          <cell r="AN603"/>
          <cell r="AO603"/>
          <cell r="AP603"/>
          <cell r="AQ603"/>
          <cell r="AR603"/>
          <cell r="AS603"/>
          <cell r="AT603"/>
          <cell r="AV603"/>
          <cell r="AW603"/>
          <cell r="AX603"/>
          <cell r="BA603"/>
          <cell r="BB603"/>
          <cell r="BC603"/>
          <cell r="BD603"/>
          <cell r="BE603"/>
          <cell r="BF603"/>
          <cell r="BG603"/>
          <cell r="BH603"/>
          <cell r="BI603"/>
          <cell r="BJ603"/>
          <cell r="BK603"/>
          <cell r="BL603"/>
          <cell r="BM603"/>
          <cell r="BN603"/>
          <cell r="BO603"/>
          <cell r="BP603"/>
          <cell r="BQ603"/>
          <cell r="BR603"/>
          <cell r="BS603"/>
          <cell r="BT603"/>
          <cell r="BU603"/>
          <cell r="BV603"/>
          <cell r="BW603"/>
          <cell r="BX603"/>
          <cell r="BY603"/>
          <cell r="BZ603"/>
          <cell r="CA603"/>
          <cell r="CB603"/>
          <cell r="CC603"/>
          <cell r="CD603"/>
          <cell r="CE603"/>
          <cell r="CF603"/>
          <cell r="CG603"/>
          <cell r="CH603"/>
          <cell r="CN603"/>
          <cell r="CO603"/>
          <cell r="CP603"/>
          <cell r="CQ603"/>
          <cell r="CS603"/>
          <cell r="CT603"/>
          <cell r="CU603"/>
          <cell r="CV603"/>
          <cell r="CW603"/>
          <cell r="EE603"/>
          <cell r="EF603"/>
          <cell r="EH603"/>
          <cell r="EI603"/>
          <cell r="EJ603"/>
          <cell r="EK603"/>
          <cell r="EL603"/>
          <cell r="EM603"/>
        </row>
        <row r="604">
          <cell r="A604"/>
          <cell r="B604"/>
          <cell r="C604"/>
          <cell r="D604"/>
          <cell r="E604"/>
          <cell r="F604"/>
          <cell r="G604"/>
          <cell r="H604"/>
          <cell r="I604"/>
          <cell r="J604"/>
          <cell r="K604"/>
          <cell r="L604"/>
          <cell r="M604"/>
          <cell r="N604"/>
          <cell r="O604"/>
          <cell r="P604"/>
          <cell r="Q604"/>
          <cell r="R604"/>
          <cell r="S604"/>
          <cell r="T604"/>
          <cell r="U604"/>
          <cell r="V604"/>
          <cell r="W604"/>
          <cell r="X604"/>
          <cell r="Y604"/>
          <cell r="Z604"/>
          <cell r="AA604"/>
          <cell r="AB604"/>
          <cell r="AC604"/>
          <cell r="AD604"/>
          <cell r="AE604"/>
          <cell r="AF604"/>
          <cell r="AG604"/>
          <cell r="AH604"/>
          <cell r="AI604"/>
          <cell r="AJ604"/>
          <cell r="AK604"/>
          <cell r="AL604"/>
          <cell r="AM604"/>
          <cell r="AN604"/>
          <cell r="AO604"/>
          <cell r="AP604"/>
          <cell r="AQ604"/>
          <cell r="AR604"/>
          <cell r="AS604"/>
          <cell r="AT604"/>
          <cell r="AV604"/>
          <cell r="AW604"/>
          <cell r="AX604"/>
          <cell r="BA604"/>
          <cell r="BB604"/>
          <cell r="BC604"/>
          <cell r="BD604"/>
          <cell r="BE604"/>
          <cell r="BF604"/>
          <cell r="BG604"/>
          <cell r="BH604"/>
          <cell r="BI604"/>
          <cell r="BJ604"/>
          <cell r="BK604"/>
          <cell r="BL604"/>
          <cell r="BM604"/>
          <cell r="BN604"/>
          <cell r="BO604"/>
          <cell r="BP604"/>
          <cell r="BQ604"/>
          <cell r="BR604"/>
          <cell r="BS604"/>
          <cell r="BT604"/>
          <cell r="BU604"/>
          <cell r="BV604"/>
          <cell r="BW604"/>
          <cell r="BX604"/>
          <cell r="BY604"/>
          <cell r="BZ604"/>
          <cell r="CA604"/>
          <cell r="CB604"/>
          <cell r="CC604"/>
          <cell r="CD604"/>
          <cell r="CE604"/>
          <cell r="CF604"/>
          <cell r="CG604"/>
          <cell r="CH604"/>
          <cell r="CN604"/>
          <cell r="CO604"/>
          <cell r="CP604"/>
          <cell r="CQ604"/>
          <cell r="CS604"/>
          <cell r="CT604"/>
          <cell r="CU604"/>
          <cell r="CV604"/>
          <cell r="CW604"/>
          <cell r="EE604"/>
          <cell r="EF604"/>
          <cell r="EH604"/>
          <cell r="EI604"/>
          <cell r="EJ604"/>
          <cell r="EK604"/>
          <cell r="EL604"/>
          <cell r="EM604"/>
        </row>
        <row r="605">
          <cell r="A605"/>
          <cell r="B605"/>
          <cell r="C605"/>
          <cell r="D605"/>
          <cell r="E605"/>
          <cell r="F605"/>
          <cell r="G605"/>
          <cell r="H605"/>
          <cell r="I605"/>
          <cell r="J605"/>
          <cell r="K605"/>
          <cell r="L605"/>
          <cell r="M605"/>
          <cell r="N605"/>
          <cell r="O605"/>
          <cell r="P605"/>
          <cell r="Q605"/>
          <cell r="R605"/>
          <cell r="S605"/>
          <cell r="T605"/>
          <cell r="U605"/>
          <cell r="V605"/>
          <cell r="W605"/>
          <cell r="X605"/>
          <cell r="Y605"/>
          <cell r="Z605"/>
          <cell r="AA605"/>
          <cell r="AB605"/>
          <cell r="AC605"/>
          <cell r="AD605"/>
          <cell r="AE605"/>
          <cell r="AF605"/>
          <cell r="AG605"/>
          <cell r="AH605"/>
          <cell r="AI605"/>
          <cell r="AJ605"/>
          <cell r="AK605"/>
          <cell r="AL605"/>
          <cell r="AM605"/>
          <cell r="AN605"/>
          <cell r="AO605"/>
          <cell r="AP605"/>
          <cell r="AQ605"/>
          <cell r="AR605"/>
          <cell r="AS605"/>
          <cell r="AT605"/>
          <cell r="AV605"/>
          <cell r="AW605"/>
          <cell r="AX605"/>
          <cell r="BA605"/>
          <cell r="BB605"/>
          <cell r="BC605"/>
          <cell r="BD605"/>
          <cell r="BE605"/>
          <cell r="BF605"/>
          <cell r="BG605"/>
          <cell r="BH605"/>
          <cell r="BI605"/>
          <cell r="BJ605"/>
          <cell r="BK605"/>
          <cell r="BL605"/>
          <cell r="BM605"/>
          <cell r="BN605"/>
          <cell r="BO605"/>
          <cell r="BP605"/>
          <cell r="BQ605"/>
          <cell r="BR605"/>
          <cell r="BS605"/>
          <cell r="BT605"/>
          <cell r="BU605"/>
          <cell r="BV605"/>
          <cell r="BW605"/>
          <cell r="BX605"/>
          <cell r="BY605"/>
          <cell r="BZ605"/>
          <cell r="CA605"/>
          <cell r="CB605"/>
          <cell r="CC605"/>
          <cell r="CD605"/>
          <cell r="CE605"/>
          <cell r="CF605"/>
          <cell r="CG605"/>
          <cell r="CH605"/>
          <cell r="CN605"/>
          <cell r="CO605"/>
          <cell r="CP605"/>
          <cell r="CQ605"/>
          <cell r="CS605"/>
          <cell r="CT605"/>
          <cell r="CU605"/>
          <cell r="CV605"/>
          <cell r="CW605"/>
          <cell r="EE605"/>
          <cell r="EF605"/>
          <cell r="EH605"/>
          <cell r="EI605"/>
          <cell r="EJ605"/>
          <cell r="EK605"/>
          <cell r="EL605"/>
          <cell r="EM605"/>
        </row>
        <row r="606">
          <cell r="A606"/>
          <cell r="B606"/>
          <cell r="C606"/>
          <cell r="D606"/>
          <cell r="E606"/>
          <cell r="F606"/>
          <cell r="G606"/>
          <cell r="H606"/>
          <cell r="I606"/>
          <cell r="J606"/>
          <cell r="K606"/>
          <cell r="L606"/>
          <cell r="M606"/>
          <cell r="N606"/>
          <cell r="O606"/>
          <cell r="P606"/>
          <cell r="Q606"/>
          <cell r="R606"/>
          <cell r="S606"/>
          <cell r="T606"/>
          <cell r="U606"/>
          <cell r="V606"/>
          <cell r="W606"/>
          <cell r="X606"/>
          <cell r="Y606"/>
          <cell r="Z606"/>
          <cell r="AA606"/>
          <cell r="AB606"/>
          <cell r="AC606"/>
          <cell r="AD606"/>
          <cell r="AE606"/>
          <cell r="AF606"/>
          <cell r="AG606"/>
          <cell r="AH606"/>
          <cell r="AI606"/>
          <cell r="AJ606"/>
          <cell r="AK606"/>
          <cell r="AL606"/>
          <cell r="AM606"/>
          <cell r="AN606"/>
          <cell r="AO606"/>
          <cell r="AP606"/>
          <cell r="AQ606"/>
          <cell r="AR606"/>
          <cell r="AS606"/>
          <cell r="AT606"/>
          <cell r="AV606"/>
          <cell r="AW606"/>
          <cell r="AX606"/>
          <cell r="BA606"/>
          <cell r="BB606"/>
          <cell r="BC606"/>
          <cell r="BD606"/>
          <cell r="BE606"/>
          <cell r="BF606"/>
          <cell r="BG606"/>
          <cell r="BH606"/>
          <cell r="BI606"/>
          <cell r="BJ606"/>
          <cell r="BK606"/>
          <cell r="BL606"/>
          <cell r="BM606"/>
          <cell r="BN606"/>
          <cell r="BO606"/>
          <cell r="BP606"/>
          <cell r="BQ606"/>
          <cell r="BR606"/>
          <cell r="BS606"/>
          <cell r="BT606"/>
          <cell r="BU606"/>
          <cell r="BV606"/>
          <cell r="BW606"/>
          <cell r="BX606"/>
          <cell r="BY606"/>
          <cell r="BZ606"/>
          <cell r="CA606"/>
          <cell r="CB606"/>
          <cell r="CC606"/>
          <cell r="CD606"/>
          <cell r="CE606"/>
          <cell r="CF606"/>
          <cell r="CG606"/>
          <cell r="CH606"/>
          <cell r="CN606"/>
          <cell r="CO606"/>
          <cell r="CP606"/>
          <cell r="CQ606"/>
          <cell r="CS606"/>
          <cell r="CT606"/>
          <cell r="CU606"/>
          <cell r="CV606"/>
          <cell r="CW606"/>
          <cell r="EE606"/>
          <cell r="EF606"/>
          <cell r="EH606"/>
          <cell r="EI606"/>
          <cell r="EJ606"/>
          <cell r="EK606"/>
          <cell r="EL606"/>
          <cell r="EM606"/>
        </row>
        <row r="607">
          <cell r="A607"/>
          <cell r="B607"/>
          <cell r="C607"/>
          <cell r="D607"/>
          <cell r="E607"/>
          <cell r="F607"/>
          <cell r="G607"/>
          <cell r="H607"/>
          <cell r="I607"/>
          <cell r="J607"/>
          <cell r="K607"/>
          <cell r="L607"/>
          <cell r="M607"/>
          <cell r="N607"/>
          <cell r="O607"/>
          <cell r="P607"/>
          <cell r="Q607"/>
          <cell r="R607"/>
          <cell r="S607"/>
          <cell r="T607"/>
          <cell r="U607"/>
          <cell r="V607"/>
          <cell r="W607"/>
          <cell r="X607"/>
          <cell r="Y607"/>
          <cell r="Z607"/>
          <cell r="AA607"/>
          <cell r="AB607"/>
          <cell r="AC607"/>
          <cell r="AD607"/>
          <cell r="AE607"/>
          <cell r="AF607"/>
          <cell r="AG607"/>
          <cell r="AH607"/>
          <cell r="AI607"/>
          <cell r="AJ607"/>
          <cell r="AK607"/>
          <cell r="AL607"/>
          <cell r="AM607"/>
          <cell r="AN607"/>
          <cell r="AO607"/>
          <cell r="AP607"/>
          <cell r="AQ607"/>
          <cell r="AR607"/>
          <cell r="AS607"/>
          <cell r="AT607"/>
          <cell r="AV607"/>
          <cell r="AW607"/>
          <cell r="AX607"/>
          <cell r="BA607"/>
          <cell r="BB607"/>
          <cell r="BC607"/>
          <cell r="BD607"/>
          <cell r="BE607"/>
          <cell r="BF607"/>
          <cell r="BG607"/>
          <cell r="BH607"/>
          <cell r="BI607"/>
          <cell r="BJ607"/>
          <cell r="BK607"/>
          <cell r="BL607"/>
          <cell r="BM607"/>
          <cell r="BN607"/>
          <cell r="BO607"/>
          <cell r="BP607"/>
          <cell r="BQ607"/>
          <cell r="BR607"/>
          <cell r="BS607"/>
          <cell r="BT607"/>
          <cell r="BU607"/>
          <cell r="BV607"/>
          <cell r="BW607"/>
          <cell r="BX607"/>
          <cell r="BY607"/>
          <cell r="BZ607"/>
          <cell r="CA607"/>
          <cell r="CB607"/>
          <cell r="CC607"/>
          <cell r="CD607"/>
          <cell r="CE607"/>
          <cell r="CF607"/>
          <cell r="CG607"/>
          <cell r="CH607"/>
          <cell r="CN607"/>
          <cell r="CO607"/>
          <cell r="CP607"/>
          <cell r="CQ607"/>
          <cell r="CS607"/>
          <cell r="CT607"/>
          <cell r="CU607"/>
          <cell r="CV607"/>
          <cell r="CW607"/>
          <cell r="EE607"/>
          <cell r="EF607"/>
          <cell r="EH607"/>
          <cell r="EI607"/>
          <cell r="EJ607"/>
          <cell r="EK607"/>
          <cell r="EL607"/>
          <cell r="EM607"/>
        </row>
        <row r="608">
          <cell r="A608"/>
          <cell r="B608"/>
          <cell r="C608"/>
          <cell r="D608"/>
          <cell r="E608"/>
          <cell r="F608"/>
          <cell r="G608"/>
          <cell r="H608"/>
          <cell r="I608"/>
          <cell r="J608"/>
          <cell r="K608"/>
          <cell r="L608"/>
          <cell r="M608"/>
          <cell r="N608"/>
          <cell r="O608"/>
          <cell r="P608"/>
          <cell r="Q608"/>
          <cell r="R608"/>
          <cell r="S608"/>
          <cell r="T608"/>
          <cell r="U608"/>
          <cell r="V608"/>
          <cell r="W608"/>
          <cell r="X608"/>
          <cell r="Y608"/>
          <cell r="Z608"/>
          <cell r="AA608"/>
          <cell r="AB608"/>
          <cell r="AC608"/>
          <cell r="AD608"/>
          <cell r="AE608"/>
          <cell r="AF608"/>
          <cell r="AG608"/>
          <cell r="AH608"/>
          <cell r="AI608"/>
          <cell r="AJ608"/>
          <cell r="AK608"/>
          <cell r="AL608"/>
          <cell r="AM608"/>
          <cell r="AN608"/>
          <cell r="AO608"/>
          <cell r="AP608"/>
          <cell r="AQ608"/>
          <cell r="AR608"/>
          <cell r="AS608"/>
          <cell r="AT608"/>
          <cell r="AV608"/>
          <cell r="AW608"/>
          <cell r="AX608"/>
          <cell r="BA608"/>
          <cell r="BB608"/>
          <cell r="BC608"/>
          <cell r="BD608"/>
          <cell r="BE608"/>
          <cell r="BF608"/>
          <cell r="BG608"/>
          <cell r="BH608"/>
          <cell r="BI608"/>
          <cell r="BJ608"/>
          <cell r="BK608"/>
          <cell r="BL608"/>
          <cell r="BM608"/>
          <cell r="BN608"/>
          <cell r="BO608"/>
          <cell r="BP608"/>
          <cell r="BQ608"/>
          <cell r="BR608"/>
          <cell r="BS608"/>
          <cell r="BT608"/>
          <cell r="BU608"/>
          <cell r="BV608"/>
          <cell r="BW608"/>
          <cell r="BX608"/>
          <cell r="BY608"/>
          <cell r="BZ608"/>
          <cell r="CA608"/>
          <cell r="CB608"/>
          <cell r="CC608"/>
          <cell r="CD608"/>
          <cell r="CE608"/>
          <cell r="CF608"/>
          <cell r="CG608"/>
          <cell r="CH608"/>
          <cell r="CN608"/>
          <cell r="CO608"/>
          <cell r="CP608"/>
          <cell r="CQ608"/>
          <cell r="CS608"/>
          <cell r="CT608"/>
          <cell r="CU608"/>
          <cell r="CV608"/>
          <cell r="CW608"/>
          <cell r="EE608"/>
          <cell r="EF608"/>
          <cell r="EH608"/>
          <cell r="EI608"/>
          <cell r="EJ608"/>
          <cell r="EK608"/>
          <cell r="EL608"/>
          <cell r="EM608"/>
        </row>
        <row r="609">
          <cell r="A609"/>
          <cell r="B609"/>
          <cell r="C609"/>
          <cell r="D609"/>
          <cell r="E609"/>
          <cell r="F609"/>
          <cell r="G609"/>
          <cell r="H609"/>
          <cell r="I609"/>
          <cell r="J609"/>
          <cell r="K609"/>
          <cell r="L609"/>
          <cell r="M609"/>
          <cell r="N609"/>
          <cell r="O609"/>
          <cell r="P609"/>
          <cell r="Q609"/>
          <cell r="R609"/>
          <cell r="S609"/>
          <cell r="T609"/>
          <cell r="U609"/>
          <cell r="V609"/>
          <cell r="W609"/>
          <cell r="X609"/>
          <cell r="Y609"/>
          <cell r="Z609"/>
          <cell r="AA609"/>
          <cell r="AB609"/>
          <cell r="AC609"/>
          <cell r="AD609"/>
          <cell r="AE609"/>
          <cell r="AF609"/>
          <cell r="AG609"/>
          <cell r="AH609"/>
          <cell r="AI609"/>
          <cell r="AJ609"/>
          <cell r="AK609"/>
          <cell r="AL609"/>
          <cell r="AM609"/>
          <cell r="AN609"/>
          <cell r="AO609"/>
          <cell r="AP609"/>
          <cell r="AQ609"/>
          <cell r="AR609"/>
          <cell r="AS609"/>
          <cell r="AT609"/>
          <cell r="AV609"/>
          <cell r="AW609"/>
          <cell r="AX609"/>
          <cell r="BA609"/>
          <cell r="BB609"/>
          <cell r="BC609"/>
          <cell r="BD609"/>
          <cell r="BE609"/>
          <cell r="BF609"/>
          <cell r="BG609"/>
          <cell r="BH609"/>
          <cell r="BI609"/>
          <cell r="BJ609"/>
          <cell r="BK609"/>
          <cell r="BL609"/>
          <cell r="BM609"/>
          <cell r="BN609"/>
          <cell r="BO609"/>
          <cell r="BP609"/>
          <cell r="BQ609"/>
          <cell r="BR609"/>
          <cell r="BS609"/>
          <cell r="BT609"/>
          <cell r="BU609"/>
          <cell r="BV609"/>
          <cell r="BW609"/>
          <cell r="BX609"/>
          <cell r="BY609"/>
          <cell r="BZ609"/>
          <cell r="CA609"/>
          <cell r="CB609"/>
          <cell r="CC609"/>
          <cell r="CD609"/>
          <cell r="CE609"/>
          <cell r="CF609"/>
          <cell r="CG609"/>
          <cell r="CH609"/>
          <cell r="CN609"/>
          <cell r="CO609"/>
          <cell r="CP609"/>
          <cell r="CQ609"/>
          <cell r="CS609"/>
          <cell r="CT609"/>
          <cell r="CU609"/>
          <cell r="CV609"/>
          <cell r="CW609"/>
          <cell r="EE609"/>
          <cell r="EF609"/>
          <cell r="EH609"/>
          <cell r="EI609"/>
          <cell r="EJ609"/>
          <cell r="EK609"/>
          <cell r="EL609"/>
          <cell r="EM609"/>
        </row>
        <row r="610">
          <cell r="A610"/>
          <cell r="B610"/>
          <cell r="C610"/>
          <cell r="D610"/>
          <cell r="E610"/>
          <cell r="F610"/>
          <cell r="G610"/>
          <cell r="H610"/>
          <cell r="I610"/>
          <cell r="J610"/>
          <cell r="K610"/>
          <cell r="L610"/>
          <cell r="M610"/>
          <cell r="N610"/>
          <cell r="O610"/>
          <cell r="P610"/>
          <cell r="Q610"/>
          <cell r="R610"/>
          <cell r="S610"/>
          <cell r="T610"/>
          <cell r="U610"/>
          <cell r="V610"/>
          <cell r="W610"/>
          <cell r="X610"/>
          <cell r="Y610"/>
          <cell r="Z610"/>
          <cell r="AA610"/>
          <cell r="AB610"/>
          <cell r="AC610"/>
          <cell r="AD610"/>
          <cell r="AE610"/>
          <cell r="AF610"/>
          <cell r="AG610"/>
          <cell r="AH610"/>
          <cell r="AI610"/>
          <cell r="AJ610"/>
          <cell r="AK610"/>
          <cell r="AL610"/>
          <cell r="AM610"/>
          <cell r="AN610"/>
          <cell r="AO610"/>
          <cell r="AP610"/>
          <cell r="AQ610"/>
          <cell r="AR610"/>
          <cell r="AS610"/>
          <cell r="AT610"/>
          <cell r="AV610"/>
          <cell r="AW610"/>
          <cell r="AX610"/>
          <cell r="BA610"/>
          <cell r="BB610"/>
          <cell r="BC610"/>
          <cell r="BD610"/>
          <cell r="BE610"/>
          <cell r="BF610"/>
          <cell r="BG610"/>
          <cell r="BH610"/>
          <cell r="BI610"/>
          <cell r="BJ610"/>
          <cell r="BK610"/>
          <cell r="BL610"/>
          <cell r="BM610"/>
          <cell r="BN610"/>
          <cell r="BO610"/>
          <cell r="BP610"/>
          <cell r="BQ610"/>
          <cell r="BR610"/>
          <cell r="BS610"/>
          <cell r="BT610"/>
          <cell r="BU610"/>
          <cell r="BV610"/>
          <cell r="BW610"/>
          <cell r="BX610"/>
          <cell r="BY610"/>
          <cell r="BZ610"/>
          <cell r="CA610"/>
          <cell r="CB610"/>
          <cell r="CC610"/>
          <cell r="CD610"/>
          <cell r="CE610"/>
          <cell r="CF610"/>
          <cell r="CG610"/>
          <cell r="CH610"/>
          <cell r="CN610"/>
          <cell r="CO610"/>
          <cell r="CP610"/>
          <cell r="CQ610"/>
          <cell r="CS610"/>
          <cell r="CT610"/>
          <cell r="CU610"/>
          <cell r="CV610"/>
          <cell r="CW610"/>
          <cell r="EE610"/>
          <cell r="EF610"/>
          <cell r="EH610"/>
          <cell r="EI610"/>
          <cell r="EJ610"/>
          <cell r="EK610"/>
          <cell r="EL610"/>
          <cell r="EM610"/>
        </row>
        <row r="611">
          <cell r="A611"/>
          <cell r="B611"/>
          <cell r="C611"/>
          <cell r="D611"/>
          <cell r="E611"/>
          <cell r="F611"/>
          <cell r="G611"/>
          <cell r="H611"/>
          <cell r="I611"/>
          <cell r="J611"/>
          <cell r="K611"/>
          <cell r="L611"/>
          <cell r="M611"/>
          <cell r="N611"/>
          <cell r="O611"/>
          <cell r="P611"/>
          <cell r="Q611"/>
          <cell r="R611"/>
          <cell r="S611"/>
          <cell r="T611"/>
          <cell r="U611"/>
          <cell r="V611"/>
          <cell r="W611"/>
          <cell r="X611"/>
          <cell r="Y611"/>
          <cell r="Z611"/>
          <cell r="AA611"/>
          <cell r="AB611"/>
          <cell r="AC611"/>
          <cell r="AD611"/>
          <cell r="AE611"/>
          <cell r="AF611"/>
          <cell r="AG611"/>
          <cell r="AH611"/>
          <cell r="AI611"/>
          <cell r="AJ611"/>
          <cell r="AK611"/>
          <cell r="AL611"/>
          <cell r="AM611"/>
          <cell r="AN611"/>
          <cell r="AO611"/>
          <cell r="AP611"/>
          <cell r="AQ611"/>
          <cell r="AR611"/>
          <cell r="AS611"/>
          <cell r="AT611"/>
          <cell r="AV611"/>
          <cell r="AW611"/>
          <cell r="AX611"/>
          <cell r="BA611"/>
          <cell r="BB611"/>
          <cell r="BC611"/>
          <cell r="BD611"/>
          <cell r="BE611"/>
          <cell r="BF611"/>
          <cell r="BG611"/>
          <cell r="BH611"/>
          <cell r="BI611"/>
          <cell r="BJ611"/>
          <cell r="BK611"/>
          <cell r="BL611"/>
          <cell r="BM611"/>
          <cell r="BN611"/>
          <cell r="BO611"/>
          <cell r="BP611"/>
          <cell r="BQ611"/>
          <cell r="BR611"/>
          <cell r="BS611"/>
          <cell r="BT611"/>
          <cell r="BU611"/>
          <cell r="BV611"/>
          <cell r="BW611"/>
          <cell r="BX611"/>
          <cell r="BY611"/>
          <cell r="BZ611"/>
          <cell r="CA611"/>
          <cell r="CB611"/>
          <cell r="CC611"/>
          <cell r="CD611"/>
          <cell r="CE611"/>
          <cell r="CF611"/>
          <cell r="CG611"/>
          <cell r="CH611"/>
          <cell r="CN611"/>
          <cell r="CO611"/>
          <cell r="CP611"/>
          <cell r="CQ611"/>
          <cell r="CS611"/>
          <cell r="CT611"/>
          <cell r="CU611"/>
          <cell r="CV611"/>
          <cell r="CW611"/>
          <cell r="EE611"/>
          <cell r="EF611"/>
          <cell r="EH611"/>
          <cell r="EI611"/>
          <cell r="EJ611"/>
          <cell r="EK611"/>
          <cell r="EL611"/>
          <cell r="EM611"/>
        </row>
        <row r="612">
          <cell r="A612"/>
          <cell r="B612"/>
          <cell r="C612"/>
          <cell r="D612"/>
          <cell r="E612"/>
          <cell r="F612"/>
          <cell r="G612"/>
          <cell r="H612"/>
          <cell r="I612"/>
          <cell r="J612"/>
          <cell r="K612"/>
          <cell r="L612"/>
          <cell r="M612"/>
          <cell r="N612"/>
          <cell r="O612"/>
          <cell r="P612"/>
          <cell r="Q612"/>
          <cell r="R612"/>
          <cell r="S612"/>
          <cell r="T612"/>
          <cell r="U612"/>
          <cell r="V612"/>
          <cell r="W612"/>
          <cell r="X612"/>
          <cell r="Y612"/>
          <cell r="Z612"/>
          <cell r="AA612"/>
          <cell r="AB612"/>
          <cell r="AC612"/>
          <cell r="AD612"/>
          <cell r="AE612"/>
          <cell r="AF612"/>
          <cell r="AG612"/>
          <cell r="AH612"/>
          <cell r="AI612"/>
          <cell r="AJ612"/>
          <cell r="AK612"/>
          <cell r="AL612"/>
          <cell r="AM612"/>
          <cell r="AN612"/>
          <cell r="AO612"/>
          <cell r="AP612"/>
          <cell r="AQ612"/>
          <cell r="AR612"/>
          <cell r="AS612"/>
          <cell r="AT612"/>
          <cell r="AV612"/>
          <cell r="AW612"/>
          <cell r="AX612"/>
          <cell r="BA612"/>
          <cell r="BB612"/>
          <cell r="BC612"/>
          <cell r="BD612"/>
          <cell r="BE612"/>
          <cell r="BF612"/>
          <cell r="BG612"/>
          <cell r="BH612"/>
          <cell r="BI612"/>
          <cell r="BJ612"/>
          <cell r="BK612"/>
          <cell r="BL612"/>
          <cell r="BM612"/>
          <cell r="BN612"/>
          <cell r="BO612"/>
          <cell r="BP612"/>
          <cell r="BQ612"/>
          <cell r="BR612"/>
          <cell r="BS612"/>
          <cell r="BT612"/>
          <cell r="BU612"/>
          <cell r="BV612"/>
          <cell r="BW612"/>
          <cell r="BX612"/>
          <cell r="BY612"/>
          <cell r="BZ612"/>
          <cell r="CA612"/>
          <cell r="CB612"/>
          <cell r="CC612"/>
          <cell r="CD612"/>
          <cell r="CE612"/>
          <cell r="CF612"/>
          <cell r="CG612"/>
          <cell r="CH612"/>
          <cell r="CN612"/>
          <cell r="CO612"/>
          <cell r="CP612"/>
          <cell r="CQ612"/>
          <cell r="CS612"/>
          <cell r="CT612"/>
          <cell r="CU612"/>
          <cell r="CV612"/>
          <cell r="CW612"/>
          <cell r="EE612"/>
          <cell r="EF612"/>
          <cell r="EH612"/>
          <cell r="EI612"/>
          <cell r="EJ612"/>
          <cell r="EK612"/>
          <cell r="EL612"/>
          <cell r="EM612"/>
        </row>
        <row r="613">
          <cell r="A613"/>
          <cell r="B613"/>
          <cell r="C613"/>
          <cell r="D613"/>
          <cell r="E613"/>
          <cell r="F613"/>
          <cell r="G613"/>
          <cell r="H613"/>
          <cell r="I613"/>
          <cell r="J613"/>
          <cell r="K613"/>
          <cell r="L613"/>
          <cell r="M613"/>
          <cell r="N613"/>
          <cell r="O613"/>
          <cell r="P613"/>
          <cell r="Q613"/>
          <cell r="R613"/>
          <cell r="S613"/>
          <cell r="T613"/>
          <cell r="U613"/>
          <cell r="V613"/>
          <cell r="W613"/>
          <cell r="X613"/>
          <cell r="Y613"/>
          <cell r="Z613"/>
          <cell r="AA613"/>
          <cell r="AB613"/>
          <cell r="AC613"/>
          <cell r="AD613"/>
          <cell r="AE613"/>
          <cell r="AF613"/>
          <cell r="AG613"/>
          <cell r="AH613"/>
          <cell r="AI613"/>
          <cell r="AJ613"/>
          <cell r="AK613"/>
          <cell r="AL613"/>
          <cell r="AM613"/>
          <cell r="AN613"/>
          <cell r="AO613"/>
          <cell r="AP613"/>
          <cell r="AQ613"/>
          <cell r="AR613"/>
          <cell r="AS613"/>
          <cell r="AT613"/>
          <cell r="AV613"/>
          <cell r="AW613"/>
          <cell r="AX613"/>
          <cell r="BA613"/>
          <cell r="BB613"/>
          <cell r="BC613"/>
          <cell r="BD613"/>
          <cell r="BE613"/>
          <cell r="BF613"/>
          <cell r="BG613"/>
          <cell r="BH613"/>
          <cell r="BI613"/>
          <cell r="BJ613"/>
          <cell r="BK613"/>
          <cell r="BL613"/>
          <cell r="BM613"/>
          <cell r="BN613"/>
          <cell r="BO613"/>
          <cell r="BP613"/>
          <cell r="BQ613"/>
          <cell r="BR613"/>
          <cell r="BS613"/>
          <cell r="BT613"/>
          <cell r="BU613"/>
          <cell r="BV613"/>
          <cell r="BW613"/>
          <cell r="BX613"/>
          <cell r="BY613"/>
          <cell r="BZ613"/>
          <cell r="CA613"/>
          <cell r="CB613"/>
          <cell r="CC613"/>
          <cell r="CD613"/>
          <cell r="CE613"/>
          <cell r="CF613"/>
          <cell r="CG613"/>
          <cell r="CH613"/>
          <cell r="CN613"/>
          <cell r="CO613"/>
          <cell r="CP613"/>
          <cell r="CQ613"/>
          <cell r="CS613"/>
          <cell r="CT613"/>
          <cell r="CU613"/>
          <cell r="CV613"/>
          <cell r="CW613"/>
          <cell r="EE613"/>
          <cell r="EF613"/>
          <cell r="EH613"/>
          <cell r="EI613"/>
          <cell r="EJ613"/>
          <cell r="EK613"/>
          <cell r="EL613"/>
          <cell r="EM613"/>
        </row>
        <row r="614">
          <cell r="A614"/>
          <cell r="B614"/>
          <cell r="C614"/>
          <cell r="D614"/>
          <cell r="E614"/>
          <cell r="F614"/>
          <cell r="G614"/>
          <cell r="H614"/>
          <cell r="I614"/>
          <cell r="J614"/>
          <cell r="K614"/>
          <cell r="L614"/>
          <cell r="M614"/>
          <cell r="N614"/>
          <cell r="O614"/>
          <cell r="P614"/>
          <cell r="Q614"/>
          <cell r="R614"/>
          <cell r="S614"/>
          <cell r="T614"/>
          <cell r="U614"/>
          <cell r="V614"/>
          <cell r="W614"/>
          <cell r="X614"/>
          <cell r="Y614"/>
          <cell r="Z614"/>
          <cell r="AA614"/>
          <cell r="AB614"/>
          <cell r="AC614"/>
          <cell r="AD614"/>
          <cell r="AE614"/>
          <cell r="AF614"/>
          <cell r="AG614"/>
          <cell r="AH614"/>
          <cell r="AI614"/>
          <cell r="AJ614"/>
          <cell r="AK614"/>
          <cell r="AL614"/>
          <cell r="AM614"/>
          <cell r="AN614"/>
          <cell r="AO614"/>
          <cell r="AP614"/>
          <cell r="AQ614"/>
          <cell r="AR614"/>
          <cell r="AS614"/>
          <cell r="AT614"/>
          <cell r="AV614"/>
          <cell r="AW614"/>
          <cell r="AX614"/>
          <cell r="BA614"/>
          <cell r="BB614"/>
          <cell r="BC614"/>
          <cell r="BD614"/>
          <cell r="BE614"/>
          <cell r="BF614"/>
          <cell r="BG614"/>
          <cell r="BH614"/>
          <cell r="BI614"/>
          <cell r="BJ614"/>
          <cell r="BK614"/>
          <cell r="BL614"/>
          <cell r="BM614"/>
          <cell r="BN614"/>
          <cell r="BO614"/>
          <cell r="BP614"/>
          <cell r="BQ614"/>
          <cell r="BR614"/>
          <cell r="BS614"/>
          <cell r="BT614"/>
          <cell r="BU614"/>
          <cell r="BV614"/>
          <cell r="BW614"/>
          <cell r="BX614"/>
          <cell r="BY614"/>
          <cell r="BZ614"/>
          <cell r="CA614"/>
          <cell r="CB614"/>
          <cell r="CC614"/>
          <cell r="CD614"/>
          <cell r="CE614"/>
          <cell r="CF614"/>
          <cell r="CG614"/>
          <cell r="CH614"/>
          <cell r="CN614"/>
          <cell r="CO614"/>
          <cell r="CP614"/>
          <cell r="CQ614"/>
          <cell r="CS614"/>
          <cell r="CT614"/>
          <cell r="CU614"/>
          <cell r="CV614"/>
          <cell r="CW614"/>
          <cell r="EE614"/>
          <cell r="EF614"/>
          <cell r="EH614"/>
          <cell r="EI614"/>
          <cell r="EJ614"/>
          <cell r="EK614"/>
          <cell r="EL614"/>
          <cell r="EM614"/>
        </row>
        <row r="615">
          <cell r="A615"/>
          <cell r="B615"/>
          <cell r="C615"/>
          <cell r="D615"/>
          <cell r="E615"/>
          <cell r="F615"/>
          <cell r="G615"/>
          <cell r="H615"/>
          <cell r="I615"/>
          <cell r="J615"/>
          <cell r="K615"/>
          <cell r="L615"/>
          <cell r="M615"/>
          <cell r="N615"/>
          <cell r="O615"/>
          <cell r="P615"/>
          <cell r="Q615"/>
          <cell r="R615"/>
          <cell r="S615"/>
          <cell r="T615"/>
          <cell r="U615"/>
          <cell r="V615"/>
          <cell r="W615"/>
          <cell r="X615"/>
          <cell r="Y615"/>
          <cell r="Z615"/>
          <cell r="AA615"/>
          <cell r="AB615"/>
          <cell r="AC615"/>
          <cell r="AD615"/>
          <cell r="AE615"/>
          <cell r="AF615"/>
          <cell r="AG615"/>
          <cell r="AH615"/>
          <cell r="AI615"/>
          <cell r="AJ615"/>
          <cell r="AK615"/>
          <cell r="AL615"/>
          <cell r="AM615"/>
          <cell r="AN615"/>
          <cell r="AO615"/>
          <cell r="AP615"/>
          <cell r="AQ615"/>
          <cell r="AR615"/>
          <cell r="AS615"/>
          <cell r="AT615"/>
          <cell r="AV615"/>
          <cell r="AW615"/>
          <cell r="AX615"/>
          <cell r="BA615"/>
          <cell r="BB615"/>
          <cell r="BC615"/>
          <cell r="BD615"/>
          <cell r="BE615"/>
          <cell r="BF615"/>
          <cell r="BG615"/>
          <cell r="BH615"/>
          <cell r="BI615"/>
          <cell r="BJ615"/>
          <cell r="BK615"/>
          <cell r="BL615"/>
          <cell r="BM615"/>
          <cell r="BN615"/>
          <cell r="BO615"/>
          <cell r="BP615"/>
          <cell r="BQ615"/>
          <cell r="BR615"/>
          <cell r="BS615"/>
          <cell r="BT615"/>
          <cell r="BU615"/>
          <cell r="BV615"/>
          <cell r="BW615"/>
          <cell r="BX615"/>
          <cell r="BY615"/>
          <cell r="BZ615"/>
          <cell r="CA615"/>
          <cell r="CB615"/>
          <cell r="CC615"/>
          <cell r="CD615"/>
          <cell r="CE615"/>
          <cell r="CF615"/>
          <cell r="CG615"/>
          <cell r="CH615"/>
          <cell r="CN615"/>
          <cell r="CO615"/>
          <cell r="CP615"/>
          <cell r="CQ615"/>
          <cell r="CS615"/>
          <cell r="CT615"/>
          <cell r="CU615"/>
          <cell r="CV615"/>
          <cell r="CW615"/>
          <cell r="EE615"/>
          <cell r="EF615"/>
          <cell r="EH615"/>
          <cell r="EI615"/>
          <cell r="EJ615"/>
          <cell r="EK615"/>
          <cell r="EL615"/>
          <cell r="EM615"/>
        </row>
        <row r="616">
          <cell r="A616"/>
          <cell r="B616"/>
          <cell r="C616"/>
          <cell r="D616"/>
          <cell r="E616"/>
          <cell r="F616"/>
          <cell r="G616"/>
          <cell r="H616"/>
          <cell r="I616"/>
          <cell r="J616"/>
          <cell r="K616"/>
          <cell r="L616"/>
          <cell r="M616"/>
          <cell r="N616"/>
          <cell r="O616"/>
          <cell r="P616"/>
          <cell r="Q616"/>
          <cell r="R616"/>
          <cell r="S616"/>
          <cell r="T616"/>
          <cell r="U616"/>
          <cell r="V616"/>
          <cell r="W616"/>
          <cell r="X616"/>
          <cell r="Y616"/>
          <cell r="Z616"/>
          <cell r="AA616"/>
          <cell r="AB616"/>
          <cell r="AC616"/>
          <cell r="AD616"/>
          <cell r="AE616"/>
          <cell r="AF616"/>
          <cell r="AG616"/>
          <cell r="AH616"/>
          <cell r="AI616"/>
          <cell r="AJ616"/>
          <cell r="AK616"/>
          <cell r="AL616"/>
          <cell r="AM616"/>
          <cell r="AN616"/>
          <cell r="AO616"/>
          <cell r="AP616"/>
          <cell r="AQ616"/>
          <cell r="AR616"/>
          <cell r="AS616"/>
          <cell r="AT616"/>
          <cell r="AV616"/>
          <cell r="AW616"/>
          <cell r="AX616"/>
          <cell r="BA616"/>
          <cell r="BB616"/>
          <cell r="BC616"/>
          <cell r="BD616"/>
          <cell r="BE616"/>
          <cell r="BF616"/>
          <cell r="BG616"/>
          <cell r="BH616"/>
          <cell r="BI616"/>
          <cell r="BJ616"/>
          <cell r="BK616"/>
          <cell r="BL616"/>
          <cell r="BM616"/>
          <cell r="BN616"/>
          <cell r="BO616"/>
          <cell r="BP616"/>
          <cell r="BQ616"/>
          <cell r="BR616"/>
          <cell r="BS616"/>
          <cell r="BT616"/>
          <cell r="BU616"/>
          <cell r="BV616"/>
          <cell r="BW616"/>
          <cell r="BX616"/>
          <cell r="BY616"/>
          <cell r="BZ616"/>
          <cell r="CA616"/>
          <cell r="CB616"/>
          <cell r="CC616"/>
          <cell r="CD616"/>
          <cell r="CE616"/>
          <cell r="CF616"/>
          <cell r="CG616"/>
          <cell r="CH616"/>
          <cell r="CN616"/>
          <cell r="CO616"/>
          <cell r="CP616"/>
          <cell r="CQ616"/>
          <cell r="CS616"/>
          <cell r="CT616"/>
          <cell r="CU616"/>
          <cell r="CV616"/>
          <cell r="CW616"/>
          <cell r="EE616"/>
          <cell r="EF616"/>
          <cell r="EH616"/>
          <cell r="EI616"/>
          <cell r="EJ616"/>
          <cell r="EK616"/>
          <cell r="EL616"/>
          <cell r="EM616"/>
        </row>
        <row r="617">
          <cell r="A617"/>
          <cell r="B617"/>
          <cell r="C617"/>
          <cell r="D617"/>
          <cell r="E617"/>
          <cell r="F617"/>
          <cell r="G617"/>
          <cell r="H617"/>
          <cell r="I617"/>
          <cell r="J617"/>
          <cell r="K617"/>
          <cell r="L617"/>
          <cell r="M617"/>
          <cell r="N617"/>
          <cell r="O617"/>
          <cell r="P617"/>
          <cell r="Q617"/>
          <cell r="R617"/>
          <cell r="S617"/>
          <cell r="T617"/>
          <cell r="U617"/>
          <cell r="V617"/>
          <cell r="W617"/>
          <cell r="X617"/>
          <cell r="Y617"/>
          <cell r="Z617"/>
          <cell r="AA617"/>
          <cell r="AB617"/>
          <cell r="AC617"/>
          <cell r="AD617"/>
          <cell r="AE617"/>
          <cell r="AF617"/>
          <cell r="AG617"/>
          <cell r="AH617"/>
          <cell r="AI617"/>
          <cell r="AJ617"/>
          <cell r="AK617"/>
          <cell r="AL617"/>
          <cell r="AM617"/>
          <cell r="AN617"/>
          <cell r="AO617"/>
          <cell r="AP617"/>
          <cell r="AQ617"/>
          <cell r="AR617"/>
          <cell r="AS617"/>
          <cell r="AT617"/>
          <cell r="AV617"/>
          <cell r="AW617"/>
          <cell r="AX617"/>
          <cell r="BA617"/>
          <cell r="BB617"/>
          <cell r="BC617"/>
          <cell r="BD617"/>
          <cell r="BE617"/>
          <cell r="BF617"/>
          <cell r="BG617"/>
          <cell r="BH617"/>
          <cell r="BI617"/>
          <cell r="BJ617"/>
          <cell r="BK617"/>
          <cell r="BL617"/>
          <cell r="BM617"/>
          <cell r="BN617"/>
          <cell r="BO617"/>
          <cell r="BP617"/>
          <cell r="BQ617"/>
          <cell r="BR617"/>
          <cell r="BS617"/>
          <cell r="BT617"/>
          <cell r="BU617"/>
          <cell r="BV617"/>
          <cell r="BW617"/>
          <cell r="BX617"/>
          <cell r="BY617"/>
          <cell r="BZ617"/>
          <cell r="CA617"/>
          <cell r="CB617"/>
          <cell r="CC617"/>
          <cell r="CD617"/>
          <cell r="CE617"/>
          <cell r="CF617"/>
          <cell r="CG617"/>
          <cell r="CH617"/>
          <cell r="CN617"/>
          <cell r="CO617"/>
          <cell r="CP617"/>
          <cell r="CQ617"/>
          <cell r="CS617"/>
          <cell r="CT617"/>
          <cell r="CU617"/>
          <cell r="CV617"/>
          <cell r="CW617"/>
          <cell r="EE617"/>
          <cell r="EF617"/>
          <cell r="EH617"/>
          <cell r="EI617"/>
          <cell r="EJ617"/>
          <cell r="EK617"/>
          <cell r="EL617"/>
          <cell r="EM617"/>
        </row>
        <row r="618">
          <cell r="A618"/>
          <cell r="B618"/>
          <cell r="C618"/>
          <cell r="D618"/>
          <cell r="E618"/>
          <cell r="F618"/>
          <cell r="G618"/>
          <cell r="H618"/>
          <cell r="I618"/>
          <cell r="J618"/>
          <cell r="K618"/>
          <cell r="L618"/>
          <cell r="M618"/>
          <cell r="N618"/>
          <cell r="O618"/>
          <cell r="P618"/>
          <cell r="Q618"/>
          <cell r="R618"/>
          <cell r="S618"/>
          <cell r="T618"/>
          <cell r="U618"/>
          <cell r="V618"/>
          <cell r="W618"/>
          <cell r="X618"/>
          <cell r="Y618"/>
          <cell r="Z618"/>
          <cell r="AA618"/>
          <cell r="AB618"/>
          <cell r="AC618"/>
          <cell r="AD618"/>
          <cell r="AE618"/>
          <cell r="AF618"/>
          <cell r="AG618"/>
          <cell r="AH618"/>
          <cell r="AI618"/>
          <cell r="AJ618"/>
          <cell r="AK618"/>
          <cell r="AL618"/>
          <cell r="AM618"/>
          <cell r="AN618"/>
          <cell r="AO618"/>
          <cell r="AP618"/>
          <cell r="AQ618"/>
          <cell r="AR618"/>
          <cell r="AS618"/>
          <cell r="AT618"/>
          <cell r="AV618"/>
          <cell r="AW618"/>
          <cell r="AX618"/>
          <cell r="BA618"/>
          <cell r="BB618"/>
          <cell r="BC618"/>
          <cell r="BD618"/>
          <cell r="BE618"/>
          <cell r="BF618"/>
          <cell r="BG618"/>
          <cell r="BH618"/>
          <cell r="BI618"/>
          <cell r="BJ618"/>
          <cell r="BK618"/>
          <cell r="BL618"/>
          <cell r="BM618"/>
          <cell r="BN618"/>
          <cell r="BO618"/>
          <cell r="BP618"/>
          <cell r="BQ618"/>
          <cell r="BR618"/>
          <cell r="BS618"/>
          <cell r="BT618"/>
          <cell r="BU618"/>
          <cell r="BV618"/>
          <cell r="BW618"/>
          <cell r="BX618"/>
          <cell r="BY618"/>
          <cell r="BZ618"/>
          <cell r="CA618"/>
          <cell r="CB618"/>
          <cell r="CC618"/>
          <cell r="CD618"/>
          <cell r="CE618"/>
          <cell r="CF618"/>
          <cell r="CG618"/>
          <cell r="CH618"/>
          <cell r="CN618"/>
          <cell r="CO618"/>
          <cell r="CP618"/>
          <cell r="CQ618"/>
          <cell r="CS618"/>
          <cell r="CT618"/>
          <cell r="CU618"/>
          <cell r="CV618"/>
          <cell r="CW618"/>
          <cell r="EE618"/>
          <cell r="EF618"/>
          <cell r="EH618"/>
          <cell r="EI618"/>
          <cell r="EJ618"/>
          <cell r="EK618"/>
          <cell r="EL618"/>
          <cell r="EM618"/>
        </row>
        <row r="619">
          <cell r="A619"/>
          <cell r="B619"/>
          <cell r="C619"/>
          <cell r="D619"/>
          <cell r="E619"/>
          <cell r="F619"/>
          <cell r="G619"/>
          <cell r="H619"/>
          <cell r="I619"/>
          <cell r="J619"/>
          <cell r="K619"/>
          <cell r="L619"/>
          <cell r="M619"/>
          <cell r="N619"/>
          <cell r="O619"/>
          <cell r="P619"/>
          <cell r="Q619"/>
          <cell r="R619"/>
          <cell r="S619"/>
          <cell r="T619"/>
          <cell r="U619"/>
          <cell r="V619"/>
          <cell r="W619"/>
          <cell r="X619"/>
          <cell r="Y619"/>
          <cell r="Z619"/>
          <cell r="AA619"/>
          <cell r="AB619"/>
          <cell r="AC619"/>
          <cell r="AD619"/>
          <cell r="AE619"/>
          <cell r="AF619"/>
          <cell r="AG619"/>
          <cell r="AH619"/>
          <cell r="AI619"/>
          <cell r="AJ619"/>
          <cell r="AK619"/>
          <cell r="AL619"/>
          <cell r="AM619"/>
          <cell r="AN619"/>
          <cell r="AO619"/>
          <cell r="AP619"/>
          <cell r="AQ619"/>
          <cell r="AR619"/>
          <cell r="AS619"/>
          <cell r="AT619"/>
          <cell r="AV619"/>
          <cell r="AW619"/>
          <cell r="AX619"/>
          <cell r="BA619"/>
          <cell r="BB619"/>
          <cell r="BC619"/>
          <cell r="BD619"/>
          <cell r="BE619"/>
          <cell r="BF619"/>
          <cell r="BG619"/>
          <cell r="BH619"/>
          <cell r="BI619"/>
          <cell r="BJ619"/>
          <cell r="BK619"/>
          <cell r="BL619"/>
          <cell r="BM619"/>
          <cell r="BN619"/>
          <cell r="BO619"/>
          <cell r="BP619"/>
          <cell r="BQ619"/>
          <cell r="BR619"/>
          <cell r="BS619"/>
          <cell r="BT619"/>
          <cell r="BU619"/>
          <cell r="BV619"/>
          <cell r="BW619"/>
          <cell r="BX619"/>
          <cell r="BY619"/>
          <cell r="BZ619"/>
          <cell r="CA619"/>
          <cell r="CB619"/>
          <cell r="CC619"/>
          <cell r="CD619"/>
          <cell r="CE619"/>
          <cell r="CF619"/>
          <cell r="CG619"/>
          <cell r="CH619"/>
          <cell r="CN619"/>
          <cell r="CO619"/>
          <cell r="CP619"/>
          <cell r="CQ619"/>
          <cell r="CS619"/>
          <cell r="CT619"/>
          <cell r="CU619"/>
          <cell r="CV619"/>
          <cell r="CW619"/>
          <cell r="EE619"/>
          <cell r="EF619"/>
          <cell r="EH619"/>
          <cell r="EI619"/>
          <cell r="EJ619"/>
          <cell r="EK619"/>
          <cell r="EL619"/>
          <cell r="EM619"/>
        </row>
        <row r="620">
          <cell r="A620"/>
          <cell r="B620"/>
          <cell r="C620"/>
          <cell r="D620"/>
          <cell r="E620"/>
          <cell r="F620"/>
          <cell r="G620"/>
          <cell r="H620"/>
          <cell r="I620"/>
          <cell r="J620"/>
          <cell r="K620"/>
          <cell r="L620"/>
          <cell r="M620"/>
          <cell r="N620"/>
          <cell r="O620"/>
          <cell r="P620"/>
          <cell r="Q620"/>
          <cell r="R620"/>
          <cell r="S620"/>
          <cell r="T620"/>
          <cell r="U620"/>
          <cell r="V620"/>
          <cell r="W620"/>
          <cell r="X620"/>
          <cell r="Y620"/>
          <cell r="Z620"/>
          <cell r="AA620"/>
          <cell r="AB620"/>
          <cell r="AC620"/>
          <cell r="AD620"/>
          <cell r="AE620"/>
          <cell r="AF620"/>
          <cell r="AG620"/>
          <cell r="AH620"/>
          <cell r="AI620"/>
          <cell r="AJ620"/>
          <cell r="AK620"/>
          <cell r="AL620"/>
          <cell r="AM620"/>
          <cell r="AN620"/>
          <cell r="AO620"/>
          <cell r="AP620"/>
          <cell r="AQ620"/>
          <cell r="AR620"/>
          <cell r="AS620"/>
          <cell r="AT620"/>
          <cell r="AV620"/>
          <cell r="AW620"/>
          <cell r="AX620"/>
          <cell r="BA620"/>
          <cell r="BB620"/>
          <cell r="BC620"/>
          <cell r="BD620"/>
          <cell r="BE620"/>
          <cell r="BF620"/>
          <cell r="BG620"/>
          <cell r="BH620"/>
          <cell r="BI620"/>
          <cell r="BJ620"/>
          <cell r="BK620"/>
          <cell r="BL620"/>
          <cell r="BM620"/>
          <cell r="BN620"/>
          <cell r="BO620"/>
          <cell r="BP620"/>
          <cell r="BQ620"/>
          <cell r="BR620"/>
          <cell r="BS620"/>
          <cell r="BT620"/>
          <cell r="BU620"/>
          <cell r="BV620"/>
          <cell r="BW620"/>
          <cell r="BX620"/>
          <cell r="BY620"/>
          <cell r="BZ620"/>
          <cell r="CA620"/>
          <cell r="CB620"/>
          <cell r="CC620"/>
          <cell r="CD620"/>
          <cell r="CE620"/>
          <cell r="CF620"/>
          <cell r="CG620"/>
          <cell r="CH620"/>
          <cell r="CN620"/>
          <cell r="CO620"/>
          <cell r="CP620"/>
          <cell r="CQ620"/>
          <cell r="CS620"/>
          <cell r="CT620"/>
          <cell r="CU620"/>
          <cell r="CV620"/>
          <cell r="CW620"/>
          <cell r="EE620"/>
          <cell r="EF620"/>
          <cell r="EH620"/>
          <cell r="EI620"/>
          <cell r="EJ620"/>
          <cell r="EK620"/>
          <cell r="EL620"/>
          <cell r="EM620"/>
        </row>
        <row r="621">
          <cell r="A621"/>
          <cell r="B621"/>
          <cell r="C621"/>
          <cell r="D621"/>
          <cell r="E621"/>
          <cell r="F621"/>
          <cell r="G621"/>
          <cell r="H621"/>
          <cell r="I621"/>
          <cell r="J621"/>
          <cell r="K621"/>
          <cell r="L621"/>
          <cell r="M621"/>
          <cell r="N621"/>
          <cell r="O621"/>
          <cell r="P621"/>
          <cell r="Q621"/>
          <cell r="R621"/>
          <cell r="S621"/>
          <cell r="T621"/>
          <cell r="U621"/>
          <cell r="V621"/>
          <cell r="W621"/>
          <cell r="X621"/>
          <cell r="Y621"/>
          <cell r="Z621"/>
          <cell r="AA621"/>
          <cell r="AB621"/>
          <cell r="AC621"/>
          <cell r="AD621"/>
          <cell r="AE621"/>
          <cell r="AF621"/>
          <cell r="AG621"/>
          <cell r="AH621"/>
          <cell r="AI621"/>
          <cell r="AJ621"/>
          <cell r="AK621"/>
          <cell r="AL621"/>
          <cell r="AM621"/>
          <cell r="AN621"/>
          <cell r="AO621"/>
          <cell r="AP621"/>
          <cell r="AQ621"/>
          <cell r="AR621"/>
          <cell r="AS621"/>
          <cell r="AT621"/>
          <cell r="AV621"/>
          <cell r="AW621"/>
          <cell r="AX621"/>
          <cell r="BA621"/>
          <cell r="BB621"/>
          <cell r="BC621"/>
          <cell r="BD621"/>
          <cell r="BE621"/>
          <cell r="BF621"/>
          <cell r="BG621"/>
          <cell r="BH621"/>
          <cell r="BI621"/>
          <cell r="BJ621"/>
          <cell r="BK621"/>
          <cell r="BL621"/>
          <cell r="BM621"/>
          <cell r="BN621"/>
          <cell r="BO621"/>
          <cell r="BP621"/>
          <cell r="BQ621"/>
          <cell r="BR621"/>
          <cell r="BS621"/>
          <cell r="BT621"/>
          <cell r="BU621"/>
          <cell r="BV621"/>
          <cell r="BW621"/>
          <cell r="BX621"/>
          <cell r="BY621"/>
          <cell r="BZ621"/>
          <cell r="CA621"/>
          <cell r="CB621"/>
          <cell r="CC621"/>
          <cell r="CD621"/>
          <cell r="CE621"/>
          <cell r="CF621"/>
          <cell r="CG621"/>
          <cell r="CH621"/>
          <cell r="CN621"/>
          <cell r="CO621"/>
          <cell r="CP621"/>
          <cell r="CQ621"/>
          <cell r="CS621"/>
          <cell r="CT621"/>
          <cell r="CU621"/>
          <cell r="CV621"/>
          <cell r="CW621"/>
          <cell r="EE621"/>
          <cell r="EF621"/>
          <cell r="EH621"/>
          <cell r="EI621"/>
          <cell r="EJ621"/>
          <cell r="EK621"/>
          <cell r="EL621"/>
          <cell r="EM621"/>
        </row>
        <row r="622">
          <cell r="A622"/>
          <cell r="B622"/>
          <cell r="C622"/>
          <cell r="D622"/>
          <cell r="E622"/>
          <cell r="F622"/>
          <cell r="G622"/>
          <cell r="H622"/>
          <cell r="I622"/>
          <cell r="J622"/>
          <cell r="K622"/>
          <cell r="L622"/>
          <cell r="M622"/>
          <cell r="N622"/>
          <cell r="O622"/>
          <cell r="P622"/>
          <cell r="Q622"/>
          <cell r="R622"/>
          <cell r="S622"/>
          <cell r="T622"/>
          <cell r="U622"/>
          <cell r="V622"/>
          <cell r="W622"/>
          <cell r="X622"/>
          <cell r="Y622"/>
          <cell r="Z622"/>
          <cell r="AA622"/>
          <cell r="AB622"/>
          <cell r="AC622"/>
          <cell r="AD622"/>
          <cell r="AE622"/>
          <cell r="AF622"/>
          <cell r="AG622"/>
          <cell r="AH622"/>
          <cell r="AI622"/>
          <cell r="AJ622"/>
          <cell r="AK622"/>
          <cell r="AL622"/>
          <cell r="AM622"/>
          <cell r="AN622"/>
          <cell r="AO622"/>
          <cell r="AP622"/>
          <cell r="AQ622"/>
          <cell r="AR622"/>
          <cell r="AS622"/>
          <cell r="AT622"/>
          <cell r="AV622"/>
          <cell r="AW622"/>
          <cell r="AX622"/>
          <cell r="BA622"/>
          <cell r="BB622"/>
          <cell r="BC622"/>
          <cell r="BD622"/>
          <cell r="BE622"/>
          <cell r="BF622"/>
          <cell r="BG622"/>
          <cell r="BH622"/>
          <cell r="BI622"/>
          <cell r="BJ622"/>
          <cell r="BK622"/>
          <cell r="BL622"/>
          <cell r="BM622"/>
          <cell r="BN622"/>
          <cell r="BO622"/>
          <cell r="BP622"/>
          <cell r="BQ622"/>
          <cell r="BR622"/>
          <cell r="BS622"/>
          <cell r="BT622"/>
          <cell r="BU622"/>
          <cell r="BV622"/>
          <cell r="BW622"/>
          <cell r="BX622"/>
          <cell r="BY622"/>
          <cell r="BZ622"/>
          <cell r="CA622"/>
          <cell r="CB622"/>
          <cell r="CC622"/>
          <cell r="CD622"/>
          <cell r="CE622"/>
          <cell r="CF622"/>
          <cell r="CG622"/>
          <cell r="CH622"/>
          <cell r="CN622"/>
          <cell r="CO622"/>
          <cell r="CP622"/>
          <cell r="CQ622"/>
          <cell r="CS622"/>
          <cell r="CT622"/>
          <cell r="CU622"/>
          <cell r="CV622"/>
          <cell r="CW622"/>
          <cell r="EE622"/>
          <cell r="EF622"/>
          <cell r="EH622"/>
          <cell r="EI622"/>
          <cell r="EJ622"/>
          <cell r="EK622"/>
          <cell r="EL622"/>
          <cell r="EM622"/>
        </row>
        <row r="623">
          <cell r="A623"/>
          <cell r="B623"/>
          <cell r="C623"/>
          <cell r="D623"/>
          <cell r="E623"/>
          <cell r="F623"/>
          <cell r="G623"/>
          <cell r="H623"/>
          <cell r="I623"/>
          <cell r="J623"/>
          <cell r="K623"/>
          <cell r="L623"/>
          <cell r="M623"/>
          <cell r="N623"/>
          <cell r="O623"/>
          <cell r="P623"/>
          <cell r="Q623"/>
          <cell r="R623"/>
          <cell r="S623"/>
          <cell r="T623"/>
          <cell r="U623"/>
          <cell r="V623"/>
          <cell r="W623"/>
          <cell r="X623"/>
          <cell r="Y623"/>
          <cell r="Z623"/>
          <cell r="AA623"/>
          <cell r="AB623"/>
          <cell r="AC623"/>
          <cell r="AD623"/>
          <cell r="AE623"/>
          <cell r="AF623"/>
          <cell r="AG623"/>
          <cell r="AH623"/>
          <cell r="AI623"/>
          <cell r="AJ623"/>
          <cell r="AK623"/>
          <cell r="AL623"/>
          <cell r="AM623"/>
          <cell r="AN623"/>
          <cell r="AO623"/>
          <cell r="AP623"/>
          <cell r="AQ623"/>
          <cell r="AR623"/>
          <cell r="AS623"/>
          <cell r="AT623"/>
          <cell r="AV623"/>
          <cell r="AW623"/>
          <cell r="AX623"/>
          <cell r="BA623"/>
          <cell r="BB623"/>
          <cell r="BC623"/>
          <cell r="BD623"/>
          <cell r="BE623"/>
          <cell r="BF623"/>
          <cell r="BG623"/>
          <cell r="BH623"/>
          <cell r="BI623"/>
          <cell r="BJ623"/>
          <cell r="BK623"/>
          <cell r="BL623"/>
          <cell r="BM623"/>
          <cell r="BN623"/>
          <cell r="BO623"/>
          <cell r="BP623"/>
          <cell r="BQ623"/>
          <cell r="BR623"/>
          <cell r="BS623"/>
          <cell r="BT623"/>
          <cell r="BU623"/>
          <cell r="BV623"/>
          <cell r="BW623"/>
          <cell r="BX623"/>
          <cell r="BY623"/>
          <cell r="BZ623"/>
          <cell r="CA623"/>
          <cell r="CB623"/>
          <cell r="CC623"/>
          <cell r="CD623"/>
          <cell r="CE623"/>
          <cell r="CF623"/>
          <cell r="CG623"/>
          <cell r="CH623"/>
          <cell r="CN623"/>
          <cell r="CO623"/>
          <cell r="CP623"/>
          <cell r="CQ623"/>
          <cell r="CS623"/>
          <cell r="CT623"/>
          <cell r="CU623"/>
          <cell r="CV623"/>
          <cell r="CW623"/>
          <cell r="EE623"/>
          <cell r="EF623"/>
          <cell r="EH623"/>
          <cell r="EI623"/>
          <cell r="EJ623"/>
          <cell r="EK623"/>
          <cell r="EL623"/>
          <cell r="EM623"/>
        </row>
        <row r="624">
          <cell r="A624"/>
          <cell r="B624"/>
          <cell r="C624"/>
          <cell r="D624"/>
          <cell r="E624"/>
          <cell r="F624"/>
          <cell r="G624"/>
          <cell r="H624"/>
          <cell r="I624"/>
          <cell r="J624"/>
          <cell r="K624"/>
          <cell r="L624"/>
          <cell r="M624"/>
          <cell r="N624"/>
          <cell r="O624"/>
          <cell r="P624"/>
          <cell r="Q624"/>
          <cell r="R624"/>
          <cell r="S624"/>
          <cell r="T624"/>
          <cell r="U624"/>
          <cell r="V624"/>
          <cell r="W624"/>
          <cell r="X624"/>
          <cell r="Y624"/>
          <cell r="Z624"/>
          <cell r="AA624"/>
          <cell r="AB624"/>
          <cell r="AC624"/>
          <cell r="AD624"/>
          <cell r="AE624"/>
          <cell r="AF624"/>
          <cell r="AG624"/>
          <cell r="AH624"/>
          <cell r="AI624"/>
          <cell r="AJ624"/>
          <cell r="AK624"/>
          <cell r="AL624"/>
          <cell r="AM624"/>
          <cell r="AN624"/>
          <cell r="AO624"/>
          <cell r="AP624"/>
          <cell r="AQ624"/>
          <cell r="AR624"/>
          <cell r="AS624"/>
          <cell r="AT624"/>
          <cell r="AV624"/>
          <cell r="AW624"/>
          <cell r="AX624"/>
          <cell r="BA624"/>
          <cell r="BB624"/>
          <cell r="BC624"/>
          <cell r="BD624"/>
          <cell r="BE624"/>
          <cell r="BF624"/>
          <cell r="BG624"/>
          <cell r="BH624"/>
          <cell r="BI624"/>
          <cell r="BJ624"/>
          <cell r="BK624"/>
          <cell r="BL624"/>
          <cell r="BM624"/>
          <cell r="BN624"/>
          <cell r="BO624"/>
          <cell r="BP624"/>
          <cell r="BQ624"/>
          <cell r="BR624"/>
          <cell r="BS624"/>
          <cell r="BT624"/>
          <cell r="BU624"/>
          <cell r="BV624"/>
          <cell r="BW624"/>
          <cell r="BX624"/>
          <cell r="BY624"/>
          <cell r="BZ624"/>
          <cell r="CA624"/>
          <cell r="CB624"/>
          <cell r="CC624"/>
          <cell r="CD624"/>
          <cell r="CE624"/>
          <cell r="CF624"/>
          <cell r="CG624"/>
          <cell r="CH624"/>
          <cell r="CN624"/>
          <cell r="CO624"/>
          <cell r="CP624"/>
          <cell r="CQ624"/>
          <cell r="CS624"/>
          <cell r="CT624"/>
          <cell r="CU624"/>
          <cell r="CV624"/>
          <cell r="CW624"/>
          <cell r="EE624"/>
          <cell r="EF624"/>
          <cell r="EH624"/>
          <cell r="EI624"/>
          <cell r="EJ624"/>
          <cell r="EK624"/>
          <cell r="EL624"/>
          <cell r="EM624"/>
        </row>
        <row r="625">
          <cell r="A625"/>
          <cell r="B625"/>
          <cell r="C625"/>
          <cell r="D625"/>
          <cell r="E625"/>
          <cell r="F625"/>
          <cell r="G625"/>
          <cell r="H625"/>
          <cell r="I625"/>
          <cell r="J625"/>
          <cell r="K625"/>
          <cell r="L625"/>
          <cell r="M625"/>
          <cell r="N625"/>
          <cell r="O625"/>
          <cell r="P625"/>
          <cell r="Q625"/>
          <cell r="R625"/>
          <cell r="S625"/>
          <cell r="T625"/>
          <cell r="U625"/>
          <cell r="V625"/>
          <cell r="W625"/>
          <cell r="X625"/>
          <cell r="Y625"/>
          <cell r="Z625"/>
          <cell r="AA625"/>
          <cell r="AB625"/>
          <cell r="AC625"/>
          <cell r="AD625"/>
          <cell r="AE625"/>
          <cell r="AF625"/>
          <cell r="AG625"/>
          <cell r="AH625"/>
          <cell r="AI625"/>
          <cell r="AJ625"/>
          <cell r="AK625"/>
          <cell r="AL625"/>
          <cell r="AM625"/>
          <cell r="AN625"/>
          <cell r="AO625"/>
          <cell r="AP625"/>
          <cell r="AQ625"/>
          <cell r="AR625"/>
          <cell r="AS625"/>
          <cell r="AT625"/>
          <cell r="AV625"/>
          <cell r="AW625"/>
          <cell r="AX625"/>
          <cell r="BA625"/>
          <cell r="BB625"/>
          <cell r="BC625"/>
          <cell r="BD625"/>
          <cell r="BE625"/>
          <cell r="BF625"/>
          <cell r="BG625"/>
          <cell r="BH625"/>
          <cell r="BI625"/>
          <cell r="BJ625"/>
          <cell r="BK625"/>
          <cell r="BL625"/>
          <cell r="BM625"/>
          <cell r="BN625"/>
          <cell r="BO625"/>
          <cell r="BP625"/>
          <cell r="BQ625"/>
          <cell r="BR625"/>
          <cell r="BS625"/>
          <cell r="BT625"/>
          <cell r="BU625"/>
          <cell r="BV625"/>
          <cell r="BW625"/>
          <cell r="BX625"/>
          <cell r="BY625"/>
          <cell r="BZ625"/>
          <cell r="CA625"/>
          <cell r="CB625"/>
          <cell r="CC625"/>
          <cell r="CD625"/>
          <cell r="CE625"/>
          <cell r="CF625"/>
          <cell r="CG625"/>
          <cell r="CH625"/>
          <cell r="CN625"/>
          <cell r="CO625"/>
          <cell r="CP625"/>
          <cell r="CQ625"/>
          <cell r="CS625"/>
          <cell r="CT625"/>
          <cell r="CU625"/>
          <cell r="CV625"/>
          <cell r="CW625"/>
          <cell r="EE625"/>
          <cell r="EF625"/>
          <cell r="EH625"/>
          <cell r="EI625"/>
          <cell r="EJ625"/>
          <cell r="EK625"/>
          <cell r="EL625"/>
          <cell r="EM625"/>
        </row>
        <row r="626">
          <cell r="A626"/>
          <cell r="B626"/>
          <cell r="C626"/>
          <cell r="D626"/>
          <cell r="E626"/>
          <cell r="F626"/>
          <cell r="G626"/>
          <cell r="H626"/>
          <cell r="I626"/>
          <cell r="J626"/>
          <cell r="K626"/>
          <cell r="L626"/>
          <cell r="M626"/>
          <cell r="N626"/>
          <cell r="O626"/>
          <cell r="P626"/>
          <cell r="Q626"/>
          <cell r="R626"/>
          <cell r="S626"/>
          <cell r="T626"/>
          <cell r="U626"/>
          <cell r="V626"/>
          <cell r="W626"/>
          <cell r="X626"/>
          <cell r="Y626"/>
          <cell r="Z626"/>
          <cell r="AA626"/>
          <cell r="AB626"/>
          <cell r="AC626"/>
          <cell r="AD626"/>
          <cell r="AE626"/>
          <cell r="AF626"/>
          <cell r="AG626"/>
          <cell r="AH626"/>
          <cell r="AI626"/>
          <cell r="AJ626"/>
          <cell r="AK626"/>
          <cell r="AL626"/>
          <cell r="AM626"/>
          <cell r="AN626"/>
          <cell r="AO626"/>
          <cell r="AP626"/>
          <cell r="AQ626"/>
          <cell r="AR626"/>
          <cell r="AS626"/>
          <cell r="AT626"/>
          <cell r="AV626"/>
          <cell r="AW626"/>
          <cell r="AX626"/>
          <cell r="BA626"/>
          <cell r="BB626"/>
          <cell r="BC626"/>
          <cell r="BD626"/>
          <cell r="BE626"/>
          <cell r="BF626"/>
          <cell r="BG626"/>
          <cell r="BH626"/>
          <cell r="BI626"/>
          <cell r="BJ626"/>
          <cell r="BK626"/>
          <cell r="BL626"/>
          <cell r="BM626"/>
          <cell r="BN626"/>
          <cell r="BO626"/>
          <cell r="BP626"/>
          <cell r="BQ626"/>
          <cell r="BR626"/>
          <cell r="BS626"/>
          <cell r="BT626"/>
          <cell r="BU626"/>
          <cell r="BV626"/>
          <cell r="BW626"/>
          <cell r="BX626"/>
          <cell r="BY626"/>
          <cell r="BZ626"/>
          <cell r="CA626"/>
          <cell r="CB626"/>
          <cell r="CC626"/>
          <cell r="CD626"/>
          <cell r="CE626"/>
          <cell r="CF626"/>
          <cell r="CG626"/>
          <cell r="CH626"/>
          <cell r="CN626"/>
          <cell r="CO626"/>
          <cell r="CP626"/>
          <cell r="CQ626"/>
          <cell r="CS626"/>
          <cell r="CT626"/>
          <cell r="CU626"/>
          <cell r="CV626"/>
          <cell r="CW626"/>
          <cell r="EE626"/>
          <cell r="EF626"/>
          <cell r="EH626"/>
          <cell r="EI626"/>
          <cell r="EJ626"/>
          <cell r="EK626"/>
          <cell r="EL626"/>
          <cell r="EM626"/>
        </row>
        <row r="627">
          <cell r="A627"/>
          <cell r="B627"/>
          <cell r="C627"/>
          <cell r="D627"/>
          <cell r="E627"/>
          <cell r="F627"/>
          <cell r="G627"/>
          <cell r="H627"/>
          <cell r="I627"/>
          <cell r="J627"/>
          <cell r="K627"/>
          <cell r="L627"/>
          <cell r="M627"/>
          <cell r="N627"/>
          <cell r="O627"/>
          <cell r="P627"/>
          <cell r="Q627"/>
          <cell r="R627"/>
          <cell r="S627"/>
          <cell r="T627"/>
          <cell r="U627"/>
          <cell r="V627"/>
          <cell r="W627"/>
          <cell r="X627"/>
          <cell r="Y627"/>
          <cell r="Z627"/>
          <cell r="AA627"/>
          <cell r="AB627"/>
          <cell r="AC627"/>
          <cell r="AD627"/>
          <cell r="AE627"/>
          <cell r="AF627"/>
          <cell r="AG627"/>
          <cell r="AH627"/>
          <cell r="AI627"/>
          <cell r="AJ627"/>
          <cell r="AK627"/>
          <cell r="AL627"/>
          <cell r="AM627"/>
          <cell r="AN627"/>
          <cell r="AO627"/>
          <cell r="AP627"/>
          <cell r="AQ627"/>
          <cell r="AR627"/>
          <cell r="AS627"/>
          <cell r="AT627"/>
          <cell r="AV627"/>
          <cell r="AW627"/>
          <cell r="AX627"/>
          <cell r="BA627"/>
          <cell r="BB627"/>
          <cell r="BC627"/>
          <cell r="BD627"/>
          <cell r="BE627"/>
          <cell r="BF627"/>
          <cell r="BG627"/>
          <cell r="BH627"/>
          <cell r="BI627"/>
          <cell r="BJ627"/>
          <cell r="BK627"/>
          <cell r="BL627"/>
          <cell r="BM627"/>
          <cell r="BN627"/>
          <cell r="BO627"/>
          <cell r="BP627"/>
          <cell r="BQ627"/>
          <cell r="BR627"/>
          <cell r="BS627"/>
          <cell r="BT627"/>
          <cell r="BU627"/>
          <cell r="BV627"/>
          <cell r="BW627"/>
          <cell r="BX627"/>
          <cell r="BY627"/>
          <cell r="BZ627"/>
          <cell r="CA627"/>
          <cell r="CB627"/>
          <cell r="CC627"/>
          <cell r="CD627"/>
          <cell r="CE627"/>
          <cell r="CF627"/>
          <cell r="CG627"/>
          <cell r="CH627"/>
          <cell r="CN627"/>
          <cell r="CO627"/>
          <cell r="CP627"/>
          <cell r="CQ627"/>
          <cell r="CS627"/>
          <cell r="CT627"/>
          <cell r="CU627"/>
          <cell r="CV627"/>
          <cell r="CW627"/>
          <cell r="EE627"/>
          <cell r="EF627"/>
          <cell r="EH627"/>
          <cell r="EI627"/>
          <cell r="EJ627"/>
          <cell r="EK627"/>
          <cell r="EL627"/>
          <cell r="EM627"/>
        </row>
        <row r="628">
          <cell r="A628"/>
          <cell r="B628"/>
          <cell r="C628"/>
          <cell r="D628"/>
          <cell r="E628"/>
          <cell r="F628"/>
          <cell r="G628"/>
          <cell r="H628"/>
          <cell r="I628"/>
          <cell r="J628"/>
          <cell r="K628"/>
          <cell r="L628"/>
          <cell r="M628"/>
          <cell r="N628"/>
          <cell r="O628"/>
          <cell r="P628"/>
          <cell r="Q628"/>
          <cell r="R628"/>
          <cell r="S628"/>
          <cell r="T628"/>
          <cell r="U628"/>
          <cell r="V628"/>
          <cell r="W628"/>
          <cell r="X628"/>
          <cell r="Y628"/>
          <cell r="Z628"/>
          <cell r="AA628"/>
          <cell r="AB628"/>
          <cell r="AC628"/>
          <cell r="AD628"/>
          <cell r="AE628"/>
          <cell r="AF628"/>
          <cell r="AG628"/>
          <cell r="AH628"/>
          <cell r="AI628"/>
          <cell r="AJ628"/>
          <cell r="AK628"/>
          <cell r="AL628"/>
          <cell r="AM628"/>
          <cell r="AN628"/>
          <cell r="AO628"/>
          <cell r="AP628"/>
          <cell r="AQ628"/>
          <cell r="AR628"/>
          <cell r="AS628"/>
          <cell r="AT628"/>
          <cell r="AV628"/>
          <cell r="AW628"/>
          <cell r="AX628"/>
          <cell r="BA628"/>
          <cell r="BB628"/>
          <cell r="BC628"/>
          <cell r="BD628"/>
          <cell r="BE628"/>
          <cell r="BF628"/>
          <cell r="BG628"/>
          <cell r="BH628"/>
          <cell r="BI628"/>
          <cell r="BJ628"/>
          <cell r="BK628"/>
          <cell r="BL628"/>
          <cell r="BM628"/>
          <cell r="BN628"/>
          <cell r="BO628"/>
          <cell r="BP628"/>
          <cell r="BQ628"/>
          <cell r="BR628"/>
          <cell r="BS628"/>
          <cell r="BT628"/>
          <cell r="BU628"/>
          <cell r="BV628"/>
          <cell r="BW628"/>
          <cell r="BX628"/>
          <cell r="BY628"/>
          <cell r="BZ628"/>
          <cell r="CA628"/>
          <cell r="CB628"/>
          <cell r="CC628"/>
          <cell r="CD628"/>
          <cell r="CE628"/>
          <cell r="CF628"/>
          <cell r="CG628"/>
          <cell r="CH628"/>
          <cell r="CN628"/>
          <cell r="CO628"/>
          <cell r="CP628"/>
          <cell r="CQ628"/>
          <cell r="CS628"/>
          <cell r="CT628"/>
          <cell r="CU628"/>
          <cell r="CV628"/>
          <cell r="CW628"/>
          <cell r="EE628"/>
          <cell r="EF628"/>
          <cell r="EH628"/>
          <cell r="EI628"/>
          <cell r="EJ628"/>
          <cell r="EK628"/>
          <cell r="EL628"/>
          <cell r="EM628"/>
        </row>
        <row r="629">
          <cell r="A629"/>
          <cell r="B629"/>
          <cell r="C629"/>
          <cell r="D629"/>
          <cell r="E629"/>
          <cell r="F629"/>
          <cell r="G629"/>
          <cell r="H629"/>
          <cell r="I629"/>
          <cell r="J629"/>
          <cell r="K629"/>
          <cell r="L629"/>
          <cell r="M629"/>
          <cell r="N629"/>
          <cell r="O629"/>
          <cell r="P629"/>
          <cell r="Q629"/>
          <cell r="R629"/>
          <cell r="S629"/>
          <cell r="T629"/>
          <cell r="U629"/>
          <cell r="V629"/>
          <cell r="W629"/>
          <cell r="X629"/>
          <cell r="Y629"/>
          <cell r="Z629"/>
          <cell r="AA629"/>
          <cell r="AB629"/>
          <cell r="AC629"/>
          <cell r="AD629"/>
          <cell r="AE629"/>
          <cell r="AF629"/>
          <cell r="AG629"/>
          <cell r="AH629"/>
          <cell r="AI629"/>
          <cell r="AJ629"/>
          <cell r="AK629"/>
          <cell r="AL629"/>
          <cell r="AM629"/>
          <cell r="AN629"/>
          <cell r="AO629"/>
          <cell r="AP629"/>
          <cell r="AQ629"/>
          <cell r="AR629"/>
          <cell r="AS629"/>
          <cell r="AT629"/>
          <cell r="AV629"/>
          <cell r="AW629"/>
          <cell r="AX629"/>
          <cell r="BA629"/>
          <cell r="BB629"/>
          <cell r="BC629"/>
          <cell r="BD629"/>
          <cell r="BE629"/>
          <cell r="BF629"/>
          <cell r="BG629"/>
          <cell r="BH629"/>
          <cell r="BI629"/>
          <cell r="BJ629"/>
          <cell r="BK629"/>
          <cell r="BL629"/>
          <cell r="BM629"/>
          <cell r="BN629"/>
          <cell r="BO629"/>
          <cell r="BP629"/>
          <cell r="BQ629"/>
          <cell r="BR629"/>
          <cell r="BS629"/>
          <cell r="BT629"/>
          <cell r="BU629"/>
          <cell r="BV629"/>
          <cell r="BW629"/>
          <cell r="BX629"/>
          <cell r="BY629"/>
          <cell r="BZ629"/>
          <cell r="CA629"/>
          <cell r="CB629"/>
          <cell r="CC629"/>
          <cell r="CD629"/>
          <cell r="CE629"/>
          <cell r="CF629"/>
          <cell r="CG629"/>
          <cell r="CH629"/>
          <cell r="CN629"/>
          <cell r="CO629"/>
          <cell r="CP629"/>
          <cell r="CQ629"/>
          <cell r="CS629"/>
          <cell r="CT629"/>
          <cell r="CU629"/>
          <cell r="CV629"/>
          <cell r="CW629"/>
          <cell r="EE629"/>
          <cell r="EF629"/>
          <cell r="EH629"/>
          <cell r="EI629"/>
          <cell r="EJ629"/>
          <cell r="EK629"/>
          <cell r="EL629"/>
          <cell r="EM629"/>
        </row>
        <row r="630">
          <cell r="A630"/>
          <cell r="B630"/>
          <cell r="C630"/>
          <cell r="D630"/>
          <cell r="E630"/>
          <cell r="F630"/>
          <cell r="G630"/>
          <cell r="H630"/>
          <cell r="I630"/>
          <cell r="J630"/>
          <cell r="K630"/>
          <cell r="L630"/>
          <cell r="M630"/>
          <cell r="N630"/>
          <cell r="O630"/>
          <cell r="P630"/>
          <cell r="Q630"/>
          <cell r="R630"/>
          <cell r="S630"/>
          <cell r="T630"/>
          <cell r="U630"/>
          <cell r="V630"/>
          <cell r="W630"/>
          <cell r="X630"/>
          <cell r="Y630"/>
          <cell r="Z630"/>
          <cell r="AA630"/>
          <cell r="AB630"/>
          <cell r="AC630"/>
          <cell r="AD630"/>
          <cell r="AE630"/>
          <cell r="AF630"/>
          <cell r="AG630"/>
          <cell r="AH630"/>
          <cell r="AI630"/>
          <cell r="AJ630"/>
          <cell r="AK630"/>
          <cell r="AL630"/>
          <cell r="AM630"/>
          <cell r="AN630"/>
          <cell r="AO630"/>
          <cell r="AP630"/>
          <cell r="AQ630"/>
          <cell r="AR630"/>
          <cell r="AS630"/>
          <cell r="AT630"/>
          <cell r="AV630"/>
          <cell r="AW630"/>
          <cell r="AX630"/>
          <cell r="BA630"/>
          <cell r="BB630"/>
          <cell r="BC630"/>
          <cell r="BD630"/>
          <cell r="BE630"/>
          <cell r="BF630"/>
          <cell r="BG630"/>
          <cell r="BH630"/>
          <cell r="BI630"/>
          <cell r="BJ630"/>
          <cell r="BK630"/>
          <cell r="BL630"/>
          <cell r="BM630"/>
          <cell r="BN630"/>
          <cell r="BO630"/>
          <cell r="BP630"/>
          <cell r="BQ630"/>
          <cell r="BR630"/>
          <cell r="BS630"/>
          <cell r="BT630"/>
          <cell r="BU630"/>
          <cell r="BV630"/>
          <cell r="BW630"/>
          <cell r="BX630"/>
          <cell r="BY630"/>
          <cell r="BZ630"/>
          <cell r="CA630"/>
          <cell r="CB630"/>
          <cell r="CC630"/>
          <cell r="CD630"/>
          <cell r="CE630"/>
          <cell r="CF630"/>
          <cell r="CG630"/>
          <cell r="CH630"/>
          <cell r="CN630"/>
          <cell r="CO630"/>
          <cell r="CP630"/>
          <cell r="CQ630"/>
          <cell r="CS630"/>
          <cell r="CT630"/>
          <cell r="CU630"/>
          <cell r="CV630"/>
          <cell r="CW630"/>
          <cell r="EE630"/>
          <cell r="EF630"/>
          <cell r="EH630"/>
          <cell r="EI630"/>
          <cell r="EJ630"/>
          <cell r="EK630"/>
          <cell r="EL630"/>
          <cell r="EM630"/>
        </row>
        <row r="631">
          <cell r="A631"/>
          <cell r="B631"/>
          <cell r="C631"/>
          <cell r="D631"/>
          <cell r="E631"/>
          <cell r="F631"/>
          <cell r="G631"/>
          <cell r="H631"/>
          <cell r="I631"/>
          <cell r="J631"/>
          <cell r="K631"/>
          <cell r="L631"/>
          <cell r="M631"/>
          <cell r="N631"/>
          <cell r="O631"/>
          <cell r="P631"/>
          <cell r="Q631"/>
          <cell r="R631"/>
          <cell r="S631"/>
          <cell r="T631"/>
          <cell r="U631"/>
          <cell r="V631"/>
          <cell r="W631"/>
          <cell r="X631"/>
          <cell r="Y631"/>
          <cell r="Z631"/>
          <cell r="AA631"/>
          <cell r="AB631"/>
          <cell r="AC631"/>
          <cell r="AD631"/>
          <cell r="AE631"/>
          <cell r="AF631"/>
          <cell r="AG631"/>
          <cell r="AH631"/>
          <cell r="AI631"/>
          <cell r="AJ631"/>
          <cell r="AK631"/>
          <cell r="AL631"/>
          <cell r="AM631"/>
          <cell r="AN631"/>
          <cell r="AO631"/>
          <cell r="AP631"/>
          <cell r="AQ631"/>
          <cell r="AR631"/>
          <cell r="AS631"/>
          <cell r="AT631"/>
          <cell r="AV631"/>
          <cell r="AW631"/>
          <cell r="AX631"/>
          <cell r="BA631"/>
          <cell r="BB631"/>
          <cell r="BC631"/>
          <cell r="BD631"/>
          <cell r="BE631"/>
          <cell r="BF631"/>
          <cell r="BG631"/>
          <cell r="BH631"/>
          <cell r="BI631"/>
          <cell r="BJ631"/>
          <cell r="BK631"/>
          <cell r="BL631"/>
          <cell r="BM631"/>
          <cell r="BN631"/>
          <cell r="BO631"/>
          <cell r="BP631"/>
          <cell r="BQ631"/>
          <cell r="BR631"/>
          <cell r="BS631"/>
          <cell r="BT631"/>
          <cell r="BU631"/>
          <cell r="BV631"/>
          <cell r="BW631"/>
          <cell r="BX631"/>
          <cell r="BY631"/>
          <cell r="BZ631"/>
          <cell r="CA631"/>
          <cell r="CB631"/>
          <cell r="CC631"/>
          <cell r="CD631"/>
          <cell r="CE631"/>
          <cell r="CF631"/>
          <cell r="CG631"/>
          <cell r="CH631"/>
          <cell r="CN631"/>
          <cell r="CO631"/>
          <cell r="CP631"/>
          <cell r="CQ631"/>
          <cell r="CS631"/>
          <cell r="CT631"/>
          <cell r="CU631"/>
          <cell r="CV631"/>
          <cell r="CW631"/>
          <cell r="EE631"/>
          <cell r="EF631"/>
          <cell r="EH631"/>
          <cell r="EI631"/>
          <cell r="EJ631"/>
          <cell r="EK631"/>
          <cell r="EL631"/>
          <cell r="EM631"/>
        </row>
        <row r="632">
          <cell r="A632"/>
          <cell r="B632"/>
          <cell r="C632"/>
          <cell r="D632"/>
          <cell r="E632"/>
          <cell r="F632"/>
          <cell r="G632"/>
          <cell r="H632"/>
          <cell r="I632"/>
          <cell r="J632"/>
          <cell r="K632"/>
          <cell r="L632"/>
          <cell r="M632"/>
          <cell r="N632"/>
          <cell r="O632"/>
          <cell r="P632"/>
          <cell r="Q632"/>
          <cell r="R632"/>
          <cell r="S632"/>
          <cell r="T632"/>
          <cell r="U632"/>
          <cell r="V632"/>
          <cell r="W632"/>
          <cell r="X632"/>
          <cell r="Y632"/>
          <cell r="Z632"/>
          <cell r="AA632"/>
          <cell r="AB632"/>
          <cell r="AC632"/>
          <cell r="AD632"/>
          <cell r="AE632"/>
          <cell r="AF632"/>
          <cell r="AG632"/>
          <cell r="AH632"/>
          <cell r="AI632"/>
          <cell r="AJ632"/>
          <cell r="AK632"/>
          <cell r="AL632"/>
          <cell r="AM632"/>
          <cell r="AN632"/>
          <cell r="AO632"/>
          <cell r="AP632"/>
          <cell r="AQ632"/>
          <cell r="AR632"/>
          <cell r="AS632"/>
          <cell r="AT632"/>
          <cell r="AV632"/>
          <cell r="AW632"/>
          <cell r="AX632"/>
          <cell r="BA632"/>
          <cell r="BB632"/>
          <cell r="BC632"/>
          <cell r="BD632"/>
          <cell r="BE632"/>
          <cell r="BF632"/>
          <cell r="BG632"/>
          <cell r="BH632"/>
          <cell r="BI632"/>
          <cell r="BJ632"/>
          <cell r="BK632"/>
          <cell r="BL632"/>
          <cell r="BM632"/>
          <cell r="BN632"/>
          <cell r="BO632"/>
          <cell r="BP632"/>
          <cell r="BQ632"/>
          <cell r="BR632"/>
          <cell r="BS632"/>
          <cell r="BT632"/>
          <cell r="BU632"/>
          <cell r="BV632"/>
          <cell r="BW632"/>
          <cell r="BX632"/>
          <cell r="BY632"/>
          <cell r="BZ632"/>
          <cell r="CA632"/>
          <cell r="CB632"/>
          <cell r="CC632"/>
          <cell r="CD632"/>
          <cell r="CE632"/>
          <cell r="CF632"/>
          <cell r="CG632"/>
          <cell r="CH632"/>
          <cell r="CN632"/>
          <cell r="CO632"/>
          <cell r="CP632"/>
          <cell r="CQ632"/>
          <cell r="CS632"/>
          <cell r="CT632"/>
          <cell r="CU632"/>
          <cell r="CV632"/>
          <cell r="CW632"/>
          <cell r="EE632"/>
          <cell r="EF632"/>
          <cell r="EH632"/>
          <cell r="EI632"/>
          <cell r="EJ632"/>
          <cell r="EK632"/>
          <cell r="EL632"/>
          <cell r="EM632"/>
        </row>
        <row r="633">
          <cell r="A633"/>
          <cell r="B633"/>
          <cell r="C633"/>
          <cell r="D633"/>
          <cell r="E633"/>
          <cell r="F633"/>
          <cell r="G633"/>
          <cell r="H633"/>
          <cell r="I633"/>
          <cell r="J633"/>
          <cell r="K633"/>
          <cell r="L633"/>
          <cell r="M633"/>
          <cell r="N633"/>
          <cell r="O633"/>
          <cell r="P633"/>
          <cell r="Q633"/>
          <cell r="R633"/>
          <cell r="S633"/>
          <cell r="T633"/>
          <cell r="U633"/>
          <cell r="V633"/>
          <cell r="W633"/>
          <cell r="X633"/>
          <cell r="Y633"/>
          <cell r="Z633"/>
          <cell r="AA633"/>
          <cell r="AB633"/>
          <cell r="AC633"/>
          <cell r="AD633"/>
          <cell r="AE633"/>
          <cell r="AF633"/>
          <cell r="AG633"/>
          <cell r="AH633"/>
          <cell r="AI633"/>
          <cell r="AJ633"/>
          <cell r="AK633"/>
          <cell r="AL633"/>
          <cell r="AM633"/>
          <cell r="AN633"/>
          <cell r="AO633"/>
          <cell r="AP633"/>
          <cell r="AQ633"/>
          <cell r="AR633"/>
          <cell r="AS633"/>
          <cell r="AT633"/>
          <cell r="AV633"/>
          <cell r="AW633"/>
          <cell r="AX633"/>
          <cell r="BA633"/>
          <cell r="BB633"/>
          <cell r="BC633"/>
          <cell r="BD633"/>
          <cell r="BE633"/>
          <cell r="BF633"/>
          <cell r="BG633"/>
          <cell r="BH633"/>
          <cell r="BI633"/>
          <cell r="BJ633"/>
          <cell r="BK633"/>
          <cell r="BL633"/>
          <cell r="BM633"/>
          <cell r="BN633"/>
          <cell r="BO633"/>
          <cell r="BP633"/>
          <cell r="BQ633"/>
          <cell r="BR633"/>
          <cell r="BS633"/>
          <cell r="BT633"/>
          <cell r="BU633"/>
          <cell r="BV633"/>
          <cell r="BW633"/>
          <cell r="BX633"/>
          <cell r="BY633"/>
          <cell r="BZ633"/>
          <cell r="CA633"/>
          <cell r="CB633"/>
          <cell r="CC633"/>
          <cell r="CD633"/>
          <cell r="CE633"/>
          <cell r="CF633"/>
          <cell r="CG633"/>
          <cell r="CH633"/>
          <cell r="CN633"/>
          <cell r="CO633"/>
          <cell r="CP633"/>
          <cell r="CQ633"/>
          <cell r="CS633"/>
          <cell r="CT633"/>
          <cell r="CU633"/>
          <cell r="CV633"/>
          <cell r="CW633"/>
          <cell r="EE633"/>
          <cell r="EF633"/>
          <cell r="EH633"/>
          <cell r="EI633"/>
          <cell r="EJ633"/>
          <cell r="EK633"/>
          <cell r="EL633"/>
          <cell r="EM633"/>
        </row>
        <row r="634">
          <cell r="A634"/>
          <cell r="B634"/>
          <cell r="C634"/>
          <cell r="D634"/>
          <cell r="E634"/>
          <cell r="F634"/>
          <cell r="G634"/>
          <cell r="H634"/>
          <cell r="I634"/>
          <cell r="J634"/>
          <cell r="K634"/>
          <cell r="L634"/>
          <cell r="M634"/>
          <cell r="N634"/>
          <cell r="O634"/>
          <cell r="P634"/>
          <cell r="Q634"/>
          <cell r="R634"/>
          <cell r="S634"/>
          <cell r="T634"/>
          <cell r="U634"/>
          <cell r="V634"/>
          <cell r="W634"/>
          <cell r="X634"/>
          <cell r="Y634"/>
          <cell r="Z634"/>
          <cell r="AA634"/>
          <cell r="AB634"/>
          <cell r="AC634"/>
          <cell r="AD634"/>
          <cell r="AE634"/>
          <cell r="AF634"/>
          <cell r="AG634"/>
          <cell r="AH634"/>
          <cell r="AI634"/>
          <cell r="AJ634"/>
          <cell r="AK634"/>
          <cell r="AL634"/>
          <cell r="AM634"/>
          <cell r="AN634"/>
          <cell r="AO634"/>
          <cell r="AP634"/>
          <cell r="AQ634"/>
          <cell r="AR634"/>
          <cell r="AS634"/>
          <cell r="AT634"/>
          <cell r="AV634"/>
          <cell r="AW634"/>
          <cell r="AX634"/>
          <cell r="BA634"/>
          <cell r="BB634"/>
          <cell r="BC634"/>
          <cell r="BD634"/>
          <cell r="BE634"/>
          <cell r="BF634"/>
          <cell r="BG634"/>
          <cell r="BH634"/>
          <cell r="BI634"/>
          <cell r="BJ634"/>
          <cell r="BK634"/>
          <cell r="BL634"/>
          <cell r="BM634"/>
          <cell r="BN634"/>
          <cell r="BO634"/>
          <cell r="BP634"/>
          <cell r="BQ634"/>
          <cell r="BR634"/>
          <cell r="BS634"/>
          <cell r="BT634"/>
          <cell r="BU634"/>
          <cell r="BV634"/>
          <cell r="BW634"/>
          <cell r="BX634"/>
          <cell r="BY634"/>
          <cell r="BZ634"/>
          <cell r="CA634"/>
          <cell r="CB634"/>
          <cell r="CC634"/>
          <cell r="CD634"/>
          <cell r="CE634"/>
          <cell r="CF634"/>
          <cell r="CG634"/>
          <cell r="CH634"/>
          <cell r="CN634"/>
          <cell r="CO634"/>
          <cell r="CP634"/>
          <cell r="CQ634"/>
          <cell r="CS634"/>
          <cell r="CT634"/>
          <cell r="CU634"/>
          <cell r="CV634"/>
          <cell r="CW634"/>
          <cell r="EE634"/>
          <cell r="EF634"/>
          <cell r="EH634"/>
          <cell r="EI634"/>
          <cell r="EJ634"/>
          <cell r="EK634"/>
          <cell r="EL634"/>
          <cell r="EM634"/>
        </row>
        <row r="635">
          <cell r="A635"/>
          <cell r="B635"/>
          <cell r="C635"/>
          <cell r="D635"/>
          <cell r="E635"/>
          <cell r="F635"/>
          <cell r="G635"/>
          <cell r="H635"/>
          <cell r="I635"/>
          <cell r="J635"/>
          <cell r="K635"/>
          <cell r="L635"/>
          <cell r="M635"/>
          <cell r="N635"/>
          <cell r="O635"/>
          <cell r="P635"/>
          <cell r="Q635"/>
          <cell r="R635"/>
          <cell r="S635"/>
          <cell r="T635"/>
          <cell r="U635"/>
          <cell r="V635"/>
          <cell r="W635"/>
          <cell r="X635"/>
          <cell r="Y635"/>
          <cell r="Z635"/>
          <cell r="AA635"/>
          <cell r="AB635"/>
          <cell r="AC635"/>
          <cell r="AD635"/>
          <cell r="AE635"/>
          <cell r="AF635"/>
          <cell r="AG635"/>
          <cell r="AH635"/>
          <cell r="AI635"/>
          <cell r="AJ635"/>
          <cell r="AK635"/>
          <cell r="AL635"/>
          <cell r="AM635"/>
          <cell r="AN635"/>
          <cell r="AO635"/>
          <cell r="AP635"/>
          <cell r="AQ635"/>
          <cell r="AR635"/>
          <cell r="AS635"/>
          <cell r="AT635"/>
          <cell r="AV635"/>
          <cell r="AW635"/>
          <cell r="AX635"/>
          <cell r="BA635"/>
          <cell r="BB635"/>
          <cell r="BC635"/>
          <cell r="BD635"/>
          <cell r="BE635"/>
          <cell r="BF635"/>
          <cell r="BG635"/>
          <cell r="BH635"/>
          <cell r="BI635"/>
          <cell r="BJ635"/>
          <cell r="BK635"/>
          <cell r="BL635"/>
          <cell r="BM635"/>
          <cell r="BN635"/>
          <cell r="BO635"/>
          <cell r="BP635"/>
          <cell r="BQ635"/>
          <cell r="BR635"/>
          <cell r="BS635"/>
          <cell r="BT635"/>
          <cell r="BU635"/>
          <cell r="BV635"/>
          <cell r="BW635"/>
          <cell r="BX635"/>
          <cell r="BY635"/>
          <cell r="BZ635"/>
          <cell r="CA635"/>
          <cell r="CB635"/>
          <cell r="CC635"/>
          <cell r="CD635"/>
          <cell r="CE635"/>
          <cell r="CF635"/>
          <cell r="CG635"/>
          <cell r="CH635"/>
          <cell r="CN635"/>
          <cell r="CO635"/>
          <cell r="CP635"/>
          <cell r="CQ635"/>
          <cell r="CS635"/>
          <cell r="CT635"/>
          <cell r="CU635"/>
          <cell r="CV635"/>
          <cell r="CW635"/>
          <cell r="EE635"/>
          <cell r="EF635"/>
          <cell r="EH635"/>
          <cell r="EI635"/>
          <cell r="EJ635"/>
          <cell r="EK635"/>
          <cell r="EL635"/>
          <cell r="EM635"/>
        </row>
        <row r="636">
          <cell r="A636"/>
          <cell r="B636"/>
          <cell r="C636"/>
          <cell r="D636"/>
          <cell r="E636"/>
          <cell r="F636"/>
          <cell r="G636"/>
          <cell r="H636"/>
          <cell r="I636"/>
          <cell r="J636"/>
          <cell r="K636"/>
          <cell r="L636"/>
          <cell r="M636"/>
          <cell r="N636"/>
          <cell r="O636"/>
          <cell r="P636"/>
          <cell r="Q636"/>
          <cell r="R636"/>
          <cell r="S636"/>
          <cell r="T636"/>
          <cell r="U636"/>
          <cell r="V636"/>
          <cell r="W636"/>
          <cell r="X636"/>
          <cell r="Y636"/>
          <cell r="Z636"/>
          <cell r="AA636"/>
          <cell r="AB636"/>
          <cell r="AC636"/>
          <cell r="AD636"/>
          <cell r="AE636"/>
          <cell r="AF636"/>
          <cell r="AG636"/>
          <cell r="AH636"/>
          <cell r="AI636"/>
          <cell r="AJ636"/>
          <cell r="AK636"/>
          <cell r="AL636"/>
          <cell r="AM636"/>
          <cell r="AN636"/>
          <cell r="AO636"/>
          <cell r="AP636"/>
          <cell r="AQ636"/>
          <cell r="AR636"/>
          <cell r="AS636"/>
          <cell r="AT636"/>
          <cell r="AV636"/>
          <cell r="AW636"/>
          <cell r="AX636"/>
          <cell r="BA636"/>
          <cell r="BB636"/>
          <cell r="BC636"/>
          <cell r="BD636"/>
          <cell r="BE636"/>
          <cell r="BF636"/>
          <cell r="BG636"/>
          <cell r="BH636"/>
          <cell r="BI636"/>
          <cell r="BJ636"/>
          <cell r="BK636"/>
          <cell r="BL636"/>
          <cell r="BM636"/>
          <cell r="BN636"/>
          <cell r="BO636"/>
          <cell r="BP636"/>
          <cell r="BQ636"/>
          <cell r="BR636"/>
          <cell r="BS636"/>
          <cell r="BT636"/>
          <cell r="BU636"/>
          <cell r="BV636"/>
          <cell r="BW636"/>
          <cell r="BX636"/>
          <cell r="BY636"/>
          <cell r="BZ636"/>
          <cell r="CA636"/>
          <cell r="CB636"/>
          <cell r="CC636"/>
          <cell r="CD636"/>
          <cell r="CE636"/>
          <cell r="CF636"/>
          <cell r="CG636"/>
          <cell r="CH636"/>
          <cell r="CN636"/>
          <cell r="CO636"/>
          <cell r="CP636"/>
          <cell r="CQ636"/>
          <cell r="CS636"/>
          <cell r="CT636"/>
          <cell r="CU636"/>
          <cell r="CV636"/>
          <cell r="CW636"/>
          <cell r="EE636"/>
          <cell r="EF636"/>
          <cell r="EH636"/>
          <cell r="EI636"/>
          <cell r="EJ636"/>
          <cell r="EK636"/>
          <cell r="EL636"/>
          <cell r="EM636"/>
        </row>
        <row r="637">
          <cell r="A637"/>
          <cell r="B637"/>
          <cell r="C637"/>
          <cell r="D637"/>
          <cell r="E637"/>
          <cell r="F637"/>
          <cell r="G637"/>
          <cell r="H637"/>
          <cell r="I637"/>
          <cell r="J637"/>
          <cell r="K637"/>
          <cell r="L637"/>
          <cell r="M637"/>
          <cell r="N637"/>
          <cell r="O637"/>
          <cell r="P637"/>
          <cell r="Q637"/>
          <cell r="R637"/>
          <cell r="S637"/>
          <cell r="T637"/>
          <cell r="U637"/>
          <cell r="V637"/>
          <cell r="W637"/>
          <cell r="X637"/>
          <cell r="Y637"/>
          <cell r="Z637"/>
          <cell r="AA637"/>
          <cell r="AB637"/>
          <cell r="AC637"/>
          <cell r="AD637"/>
          <cell r="AE637"/>
          <cell r="AF637"/>
          <cell r="AG637"/>
          <cell r="AH637"/>
          <cell r="AI637"/>
          <cell r="AJ637"/>
          <cell r="AK637"/>
          <cell r="AL637"/>
          <cell r="AM637"/>
          <cell r="AN637"/>
          <cell r="AO637"/>
          <cell r="AP637"/>
          <cell r="AQ637"/>
          <cell r="AR637"/>
          <cell r="AS637"/>
          <cell r="AT637"/>
          <cell r="AV637"/>
          <cell r="AW637"/>
          <cell r="AX637"/>
          <cell r="BA637"/>
          <cell r="BB637"/>
          <cell r="BC637"/>
          <cell r="BD637"/>
          <cell r="BE637"/>
          <cell r="BF637"/>
          <cell r="BG637"/>
          <cell r="BH637"/>
          <cell r="BI637"/>
          <cell r="BJ637"/>
          <cell r="BK637"/>
          <cell r="BL637"/>
          <cell r="BM637"/>
          <cell r="BN637"/>
          <cell r="BO637"/>
          <cell r="BP637"/>
          <cell r="BQ637"/>
          <cell r="BR637"/>
          <cell r="BS637"/>
          <cell r="BT637"/>
          <cell r="BU637"/>
          <cell r="BV637"/>
          <cell r="BW637"/>
          <cell r="BX637"/>
          <cell r="BY637"/>
          <cell r="BZ637"/>
          <cell r="CA637"/>
          <cell r="CB637"/>
          <cell r="CC637"/>
          <cell r="CD637"/>
          <cell r="CE637"/>
          <cell r="CF637"/>
          <cell r="CG637"/>
          <cell r="CH637"/>
          <cell r="CN637"/>
          <cell r="CO637"/>
          <cell r="CP637"/>
          <cell r="CQ637"/>
          <cell r="CS637"/>
          <cell r="CT637"/>
          <cell r="CU637"/>
          <cell r="CV637"/>
          <cell r="CW637"/>
          <cell r="EE637"/>
          <cell r="EF637"/>
          <cell r="EH637"/>
          <cell r="EI637"/>
          <cell r="EJ637"/>
          <cell r="EK637"/>
          <cell r="EL637"/>
          <cell r="EM637"/>
        </row>
        <row r="638">
          <cell r="A638"/>
          <cell r="B638"/>
          <cell r="C638"/>
          <cell r="D638"/>
          <cell r="E638"/>
          <cell r="F638"/>
          <cell r="G638"/>
          <cell r="H638"/>
          <cell r="I638"/>
          <cell r="J638"/>
          <cell r="K638"/>
          <cell r="L638"/>
          <cell r="M638"/>
          <cell r="N638"/>
          <cell r="O638"/>
          <cell r="P638"/>
          <cell r="Q638"/>
          <cell r="R638"/>
          <cell r="S638"/>
          <cell r="T638"/>
          <cell r="U638"/>
          <cell r="V638"/>
          <cell r="W638"/>
          <cell r="X638"/>
          <cell r="Y638"/>
          <cell r="Z638"/>
          <cell r="AA638"/>
          <cell r="AB638"/>
          <cell r="AC638"/>
          <cell r="AD638"/>
          <cell r="AE638"/>
          <cell r="AF638"/>
          <cell r="AG638"/>
          <cell r="AH638"/>
          <cell r="AI638"/>
          <cell r="AJ638"/>
          <cell r="AK638"/>
          <cell r="AL638"/>
          <cell r="AM638"/>
          <cell r="AN638"/>
          <cell r="AO638"/>
          <cell r="AP638"/>
          <cell r="AQ638"/>
          <cell r="AR638"/>
          <cell r="AS638"/>
          <cell r="AT638"/>
          <cell r="AV638"/>
          <cell r="AW638"/>
          <cell r="AX638"/>
          <cell r="BA638"/>
          <cell r="BB638"/>
          <cell r="BC638"/>
          <cell r="BD638"/>
          <cell r="BE638"/>
          <cell r="BF638"/>
          <cell r="BG638"/>
          <cell r="BH638"/>
          <cell r="BI638"/>
          <cell r="BJ638"/>
          <cell r="BK638"/>
          <cell r="BL638"/>
          <cell r="BM638"/>
          <cell r="BN638"/>
          <cell r="BO638"/>
          <cell r="BP638"/>
          <cell r="BQ638"/>
          <cell r="BR638"/>
          <cell r="BS638"/>
          <cell r="BT638"/>
          <cell r="BU638"/>
          <cell r="BV638"/>
          <cell r="BW638"/>
          <cell r="BX638"/>
          <cell r="BY638"/>
          <cell r="BZ638"/>
          <cell r="CA638"/>
          <cell r="CB638"/>
          <cell r="CC638"/>
          <cell r="CD638"/>
          <cell r="CE638"/>
          <cell r="CF638"/>
          <cell r="CG638"/>
          <cell r="CH638"/>
          <cell r="CN638"/>
          <cell r="CO638"/>
          <cell r="CP638"/>
          <cell r="CQ638"/>
          <cell r="CS638"/>
          <cell r="CT638"/>
          <cell r="CU638"/>
          <cell r="CV638"/>
          <cell r="CW638"/>
          <cell r="EE638"/>
          <cell r="EF638"/>
          <cell r="EH638"/>
          <cell r="EI638"/>
          <cell r="EJ638"/>
          <cell r="EK638"/>
          <cell r="EL638"/>
          <cell r="EM638"/>
        </row>
        <row r="639">
          <cell r="A639"/>
          <cell r="B639"/>
          <cell r="C639"/>
          <cell r="D639"/>
          <cell r="E639"/>
          <cell r="F639"/>
          <cell r="G639"/>
          <cell r="H639"/>
          <cell r="I639"/>
          <cell r="J639"/>
          <cell r="K639"/>
          <cell r="L639"/>
          <cell r="M639"/>
          <cell r="N639"/>
          <cell r="O639"/>
          <cell r="P639"/>
          <cell r="Q639"/>
          <cell r="R639"/>
          <cell r="S639"/>
          <cell r="T639"/>
          <cell r="U639"/>
          <cell r="V639"/>
          <cell r="W639"/>
          <cell r="X639"/>
          <cell r="Y639"/>
          <cell r="Z639"/>
          <cell r="AA639"/>
          <cell r="AB639"/>
          <cell r="AC639"/>
          <cell r="AD639"/>
          <cell r="AE639"/>
          <cell r="AF639"/>
          <cell r="AG639"/>
          <cell r="AH639"/>
          <cell r="AI639"/>
          <cell r="AJ639"/>
          <cell r="AK639"/>
          <cell r="AL639"/>
          <cell r="AM639"/>
          <cell r="AN639"/>
          <cell r="AO639"/>
          <cell r="AP639"/>
          <cell r="AQ639"/>
          <cell r="AR639"/>
          <cell r="AS639"/>
          <cell r="AT639"/>
          <cell r="AV639"/>
          <cell r="AW639"/>
          <cell r="AX639"/>
          <cell r="BA639"/>
          <cell r="BB639"/>
          <cell r="BC639"/>
          <cell r="BD639"/>
          <cell r="BE639"/>
          <cell r="BF639"/>
          <cell r="BG639"/>
          <cell r="BH639"/>
          <cell r="BI639"/>
          <cell r="BJ639"/>
          <cell r="BK639"/>
          <cell r="BL639"/>
          <cell r="BM639"/>
          <cell r="BN639"/>
          <cell r="BO639"/>
          <cell r="BP639"/>
          <cell r="BQ639"/>
          <cell r="BR639"/>
          <cell r="BS639"/>
          <cell r="BT639"/>
          <cell r="BU639"/>
          <cell r="BV639"/>
          <cell r="BW639"/>
          <cell r="BX639"/>
          <cell r="BY639"/>
          <cell r="BZ639"/>
          <cell r="CA639"/>
          <cell r="CB639"/>
          <cell r="CC639"/>
          <cell r="CD639"/>
          <cell r="CE639"/>
          <cell r="CF639"/>
          <cell r="CG639"/>
          <cell r="CH639"/>
          <cell r="CN639"/>
          <cell r="CO639"/>
          <cell r="CP639"/>
          <cell r="CQ639"/>
          <cell r="CS639"/>
          <cell r="CT639"/>
          <cell r="CU639"/>
          <cell r="CV639"/>
          <cell r="CW639"/>
          <cell r="EE639"/>
          <cell r="EF639"/>
          <cell r="EH639"/>
          <cell r="EI639"/>
          <cell r="EJ639"/>
          <cell r="EK639"/>
          <cell r="EL639"/>
          <cell r="EM639"/>
        </row>
        <row r="640">
          <cell r="A640"/>
          <cell r="B640"/>
          <cell r="C640"/>
          <cell r="D640"/>
          <cell r="E640"/>
          <cell r="F640"/>
          <cell r="G640"/>
          <cell r="H640"/>
          <cell r="I640"/>
          <cell r="J640"/>
          <cell r="K640"/>
          <cell r="L640"/>
          <cell r="M640"/>
          <cell r="N640"/>
          <cell r="O640"/>
          <cell r="P640"/>
          <cell r="Q640"/>
          <cell r="R640"/>
          <cell r="S640"/>
          <cell r="T640"/>
          <cell r="U640"/>
          <cell r="V640"/>
          <cell r="W640"/>
          <cell r="X640"/>
          <cell r="Y640"/>
          <cell r="Z640"/>
          <cell r="AA640"/>
          <cell r="AB640"/>
          <cell r="AC640"/>
          <cell r="AD640"/>
          <cell r="AE640"/>
          <cell r="AF640"/>
          <cell r="AG640"/>
          <cell r="AH640"/>
          <cell r="AI640"/>
          <cell r="AJ640"/>
          <cell r="AK640"/>
          <cell r="AL640"/>
          <cell r="AM640"/>
          <cell r="AN640"/>
          <cell r="AO640"/>
          <cell r="AP640"/>
          <cell r="AQ640"/>
          <cell r="AR640"/>
          <cell r="AS640"/>
          <cell r="AT640"/>
          <cell r="AV640"/>
          <cell r="AW640"/>
          <cell r="AX640"/>
          <cell r="BA640"/>
          <cell r="BB640"/>
          <cell r="BC640"/>
          <cell r="BD640"/>
          <cell r="BE640"/>
          <cell r="BF640"/>
          <cell r="BG640"/>
          <cell r="BH640"/>
          <cell r="BI640"/>
          <cell r="BJ640"/>
          <cell r="BK640"/>
          <cell r="BL640"/>
          <cell r="BM640"/>
          <cell r="BN640"/>
          <cell r="BO640"/>
          <cell r="BP640"/>
          <cell r="BQ640"/>
          <cell r="BR640"/>
          <cell r="BS640"/>
          <cell r="BT640"/>
          <cell r="BU640"/>
          <cell r="BV640"/>
          <cell r="BW640"/>
          <cell r="BX640"/>
          <cell r="BY640"/>
          <cell r="BZ640"/>
          <cell r="CA640"/>
          <cell r="CB640"/>
          <cell r="CC640"/>
          <cell r="CD640"/>
          <cell r="CE640"/>
          <cell r="CF640"/>
          <cell r="CG640"/>
          <cell r="CH640"/>
          <cell r="CN640"/>
          <cell r="CO640"/>
          <cell r="CP640"/>
          <cell r="CQ640"/>
          <cell r="CS640"/>
          <cell r="CT640"/>
          <cell r="CU640"/>
          <cell r="CV640"/>
          <cell r="CW640"/>
          <cell r="EE640"/>
          <cell r="EF640"/>
          <cell r="EH640"/>
          <cell r="EI640"/>
          <cell r="EJ640"/>
          <cell r="EK640"/>
          <cell r="EL640"/>
          <cell r="EM640"/>
        </row>
        <row r="641">
          <cell r="A641"/>
          <cell r="B641"/>
          <cell r="C641"/>
          <cell r="D641"/>
          <cell r="E641"/>
          <cell r="F641"/>
          <cell r="G641"/>
          <cell r="H641"/>
          <cell r="I641"/>
          <cell r="J641"/>
          <cell r="K641"/>
          <cell r="L641"/>
          <cell r="M641"/>
          <cell r="N641"/>
          <cell r="O641"/>
          <cell r="P641"/>
          <cell r="Q641"/>
          <cell r="R641"/>
          <cell r="S641"/>
          <cell r="T641"/>
          <cell r="U641"/>
          <cell r="V641"/>
          <cell r="W641"/>
          <cell r="X641"/>
          <cell r="Y641"/>
          <cell r="Z641"/>
          <cell r="AA641"/>
          <cell r="AB641"/>
          <cell r="AC641"/>
          <cell r="AD641"/>
          <cell r="AE641"/>
          <cell r="AF641"/>
          <cell r="AG641"/>
          <cell r="AH641"/>
          <cell r="AI641"/>
          <cell r="AJ641"/>
          <cell r="AK641"/>
          <cell r="AL641"/>
          <cell r="AM641"/>
          <cell r="AN641"/>
          <cell r="AO641"/>
          <cell r="AP641"/>
          <cell r="AQ641"/>
          <cell r="AR641"/>
          <cell r="AS641"/>
          <cell r="AT641"/>
          <cell r="AV641"/>
          <cell r="AW641"/>
          <cell r="AX641"/>
          <cell r="BA641"/>
          <cell r="BB641"/>
          <cell r="BC641"/>
          <cell r="BD641"/>
          <cell r="BE641"/>
          <cell r="BF641"/>
          <cell r="BG641"/>
          <cell r="BH641"/>
          <cell r="BI641"/>
          <cell r="BJ641"/>
          <cell r="BK641"/>
          <cell r="BL641"/>
          <cell r="BM641"/>
          <cell r="BN641"/>
          <cell r="BO641"/>
          <cell r="BP641"/>
          <cell r="BQ641"/>
          <cell r="BR641"/>
          <cell r="BS641"/>
          <cell r="BT641"/>
          <cell r="BU641"/>
          <cell r="BV641"/>
          <cell r="BW641"/>
          <cell r="BX641"/>
          <cell r="BY641"/>
          <cell r="BZ641"/>
          <cell r="CA641"/>
          <cell r="CB641"/>
          <cell r="CC641"/>
          <cell r="CD641"/>
          <cell r="CE641"/>
          <cell r="CF641"/>
          <cell r="CG641"/>
          <cell r="CH641"/>
          <cell r="CN641"/>
          <cell r="CO641"/>
          <cell r="CP641"/>
          <cell r="CQ641"/>
          <cell r="CS641"/>
          <cell r="CT641"/>
          <cell r="CU641"/>
          <cell r="CV641"/>
          <cell r="CW641"/>
          <cell r="EE641"/>
          <cell r="EF641"/>
          <cell r="EH641"/>
          <cell r="EI641"/>
          <cell r="EJ641"/>
          <cell r="EK641"/>
          <cell r="EL641"/>
          <cell r="EM641"/>
        </row>
        <row r="642">
          <cell r="A642"/>
          <cell r="B642"/>
          <cell r="C642"/>
          <cell r="D642"/>
          <cell r="E642"/>
          <cell r="F642"/>
          <cell r="G642"/>
          <cell r="H642"/>
          <cell r="I642"/>
          <cell r="J642"/>
          <cell r="K642"/>
          <cell r="L642"/>
          <cell r="M642"/>
          <cell r="N642"/>
          <cell r="O642"/>
          <cell r="P642"/>
          <cell r="Q642"/>
          <cell r="R642"/>
          <cell r="S642"/>
          <cell r="T642"/>
          <cell r="U642"/>
          <cell r="V642"/>
          <cell r="W642"/>
          <cell r="X642"/>
          <cell r="Y642"/>
          <cell r="Z642"/>
          <cell r="AA642"/>
          <cell r="AB642"/>
          <cell r="AC642"/>
          <cell r="AD642"/>
          <cell r="AE642"/>
          <cell r="AF642"/>
          <cell r="AG642"/>
          <cell r="AH642"/>
          <cell r="AI642"/>
          <cell r="AJ642"/>
          <cell r="AK642"/>
          <cell r="AL642"/>
          <cell r="AM642"/>
          <cell r="AN642"/>
          <cell r="AO642"/>
          <cell r="AP642"/>
          <cell r="AQ642"/>
          <cell r="AR642"/>
          <cell r="AS642"/>
          <cell r="AT642"/>
          <cell r="AV642"/>
          <cell r="AW642"/>
          <cell r="AX642"/>
          <cell r="BA642"/>
          <cell r="BB642"/>
          <cell r="BC642"/>
          <cell r="BD642"/>
          <cell r="BE642"/>
          <cell r="BF642"/>
          <cell r="BG642"/>
          <cell r="BH642"/>
          <cell r="BI642"/>
          <cell r="BJ642"/>
          <cell r="BK642"/>
          <cell r="BL642"/>
          <cell r="BM642"/>
          <cell r="BN642"/>
          <cell r="BO642"/>
          <cell r="BP642"/>
          <cell r="BQ642"/>
          <cell r="BR642"/>
          <cell r="BS642"/>
          <cell r="BT642"/>
          <cell r="BU642"/>
          <cell r="BV642"/>
          <cell r="BW642"/>
          <cell r="BX642"/>
          <cell r="BY642"/>
          <cell r="BZ642"/>
          <cell r="CA642"/>
          <cell r="CB642"/>
          <cell r="CC642"/>
          <cell r="CD642"/>
          <cell r="CE642"/>
          <cell r="CF642"/>
          <cell r="CG642"/>
          <cell r="CH642"/>
          <cell r="CN642"/>
          <cell r="CO642"/>
          <cell r="CP642"/>
          <cell r="CQ642"/>
          <cell r="CS642"/>
          <cell r="CT642"/>
          <cell r="CU642"/>
          <cell r="CV642"/>
          <cell r="CW642"/>
          <cell r="EE642"/>
          <cell r="EF642"/>
          <cell r="EH642"/>
          <cell r="EI642"/>
          <cell r="EJ642"/>
          <cell r="EK642"/>
          <cell r="EL642"/>
          <cell r="EM642"/>
        </row>
        <row r="643">
          <cell r="A643"/>
          <cell r="B643"/>
          <cell r="C643"/>
          <cell r="D643"/>
          <cell r="E643"/>
          <cell r="F643"/>
          <cell r="G643"/>
          <cell r="H643"/>
          <cell r="I643"/>
          <cell r="J643"/>
          <cell r="K643"/>
          <cell r="L643"/>
          <cell r="M643"/>
          <cell r="N643"/>
          <cell r="O643"/>
          <cell r="P643"/>
          <cell r="Q643"/>
          <cell r="R643"/>
          <cell r="S643"/>
          <cell r="T643"/>
          <cell r="U643"/>
          <cell r="V643"/>
          <cell r="W643"/>
          <cell r="X643"/>
          <cell r="Y643"/>
          <cell r="Z643"/>
          <cell r="AA643"/>
          <cell r="AB643"/>
          <cell r="AC643"/>
          <cell r="AD643"/>
          <cell r="AE643"/>
          <cell r="AF643"/>
          <cell r="AG643"/>
          <cell r="AH643"/>
          <cell r="AI643"/>
          <cell r="AJ643"/>
          <cell r="AK643"/>
          <cell r="AL643"/>
          <cell r="AM643"/>
          <cell r="AN643"/>
          <cell r="AO643"/>
          <cell r="AP643"/>
          <cell r="AQ643"/>
          <cell r="AR643"/>
          <cell r="AS643"/>
          <cell r="AT643"/>
          <cell r="AV643"/>
          <cell r="AW643"/>
          <cell r="AX643"/>
          <cell r="BA643"/>
          <cell r="BB643"/>
          <cell r="BC643"/>
          <cell r="BD643"/>
          <cell r="BE643"/>
          <cell r="BF643"/>
          <cell r="BG643"/>
          <cell r="BH643"/>
          <cell r="BI643"/>
          <cell r="BJ643"/>
          <cell r="BK643"/>
          <cell r="BL643"/>
          <cell r="BM643"/>
          <cell r="BN643"/>
          <cell r="BO643"/>
          <cell r="BP643"/>
          <cell r="BQ643"/>
          <cell r="BR643"/>
          <cell r="BS643"/>
          <cell r="BT643"/>
          <cell r="BU643"/>
          <cell r="BV643"/>
          <cell r="BW643"/>
          <cell r="BX643"/>
          <cell r="BY643"/>
          <cell r="BZ643"/>
          <cell r="CA643"/>
          <cell r="CB643"/>
          <cell r="CC643"/>
          <cell r="CD643"/>
          <cell r="CE643"/>
          <cell r="CF643"/>
          <cell r="CG643"/>
          <cell r="CH643"/>
          <cell r="CN643"/>
          <cell r="CO643"/>
          <cell r="CP643"/>
          <cell r="CQ643"/>
          <cell r="CS643"/>
          <cell r="CT643"/>
          <cell r="CU643"/>
          <cell r="CV643"/>
          <cell r="CW643"/>
          <cell r="EE643"/>
          <cell r="EF643"/>
          <cell r="EH643"/>
          <cell r="EI643"/>
          <cell r="EJ643"/>
          <cell r="EK643"/>
          <cell r="EL643"/>
          <cell r="EM643"/>
        </row>
        <row r="644">
          <cell r="A644"/>
          <cell r="B644"/>
          <cell r="C644"/>
          <cell r="D644"/>
          <cell r="E644"/>
          <cell r="F644"/>
          <cell r="G644"/>
          <cell r="H644"/>
          <cell r="I644"/>
          <cell r="J644"/>
          <cell r="K644"/>
          <cell r="L644"/>
          <cell r="M644"/>
          <cell r="N644"/>
          <cell r="O644"/>
          <cell r="P644"/>
          <cell r="Q644"/>
          <cell r="R644"/>
          <cell r="S644"/>
          <cell r="T644"/>
          <cell r="U644"/>
          <cell r="V644"/>
          <cell r="W644"/>
          <cell r="X644"/>
          <cell r="Y644"/>
          <cell r="Z644"/>
          <cell r="AA644"/>
          <cell r="AB644"/>
          <cell r="AC644"/>
          <cell r="AD644"/>
          <cell r="AE644"/>
          <cell r="AF644"/>
          <cell r="AG644"/>
          <cell r="AH644"/>
          <cell r="AI644"/>
          <cell r="AJ644"/>
          <cell r="AK644"/>
          <cell r="AL644"/>
          <cell r="AM644"/>
          <cell r="AN644"/>
          <cell r="AO644"/>
          <cell r="AP644"/>
          <cell r="AQ644"/>
          <cell r="AR644"/>
          <cell r="AS644"/>
          <cell r="AT644"/>
          <cell r="AV644"/>
          <cell r="AW644"/>
          <cell r="AX644"/>
          <cell r="BA644"/>
          <cell r="BB644"/>
          <cell r="BC644"/>
          <cell r="BD644"/>
          <cell r="BE644"/>
          <cell r="BF644"/>
          <cell r="BG644"/>
          <cell r="BH644"/>
          <cell r="BI644"/>
          <cell r="BJ644"/>
          <cell r="BK644"/>
          <cell r="BL644"/>
          <cell r="BM644"/>
          <cell r="BN644"/>
          <cell r="BO644"/>
          <cell r="BP644"/>
          <cell r="BQ644"/>
          <cell r="BR644"/>
          <cell r="BS644"/>
          <cell r="BT644"/>
          <cell r="BU644"/>
          <cell r="BV644"/>
          <cell r="BW644"/>
          <cell r="BX644"/>
          <cell r="BY644"/>
          <cell r="BZ644"/>
          <cell r="CA644"/>
          <cell r="CB644"/>
          <cell r="CC644"/>
          <cell r="CD644"/>
          <cell r="CE644"/>
          <cell r="CF644"/>
          <cell r="CG644"/>
          <cell r="CH644"/>
          <cell r="CN644"/>
          <cell r="CO644"/>
          <cell r="CP644"/>
          <cell r="CQ644"/>
          <cell r="CS644"/>
          <cell r="CT644"/>
          <cell r="CU644"/>
          <cell r="CV644"/>
          <cell r="CW644"/>
          <cell r="EE644"/>
          <cell r="EF644"/>
          <cell r="EH644"/>
          <cell r="EI644"/>
          <cell r="EJ644"/>
          <cell r="EK644"/>
          <cell r="EL644"/>
          <cell r="EM644"/>
        </row>
        <row r="645">
          <cell r="A645"/>
          <cell r="B645"/>
          <cell r="C645"/>
          <cell r="D645"/>
          <cell r="E645"/>
          <cell r="F645"/>
          <cell r="G645"/>
          <cell r="H645"/>
          <cell r="I645"/>
          <cell r="J645"/>
          <cell r="K645"/>
          <cell r="L645"/>
          <cell r="M645"/>
          <cell r="N645"/>
          <cell r="O645"/>
          <cell r="P645"/>
          <cell r="Q645"/>
          <cell r="R645"/>
          <cell r="S645"/>
          <cell r="T645"/>
          <cell r="U645"/>
          <cell r="V645"/>
          <cell r="W645"/>
          <cell r="X645"/>
          <cell r="Y645"/>
          <cell r="Z645"/>
          <cell r="AA645"/>
          <cell r="AB645"/>
          <cell r="AC645"/>
          <cell r="AD645"/>
          <cell r="AE645"/>
          <cell r="AF645"/>
          <cell r="AG645"/>
          <cell r="AH645"/>
          <cell r="AI645"/>
          <cell r="AJ645"/>
          <cell r="AK645"/>
          <cell r="AL645"/>
          <cell r="AM645"/>
          <cell r="AN645"/>
          <cell r="AO645"/>
          <cell r="AP645"/>
          <cell r="AQ645"/>
          <cell r="AR645"/>
          <cell r="AS645"/>
          <cell r="AT645"/>
          <cell r="AV645"/>
          <cell r="AW645"/>
          <cell r="AX645"/>
          <cell r="BA645"/>
          <cell r="BB645"/>
          <cell r="BC645"/>
          <cell r="BD645"/>
          <cell r="BE645"/>
          <cell r="BF645"/>
          <cell r="BG645"/>
          <cell r="BH645"/>
          <cell r="BI645"/>
          <cell r="BJ645"/>
          <cell r="BK645"/>
          <cell r="BL645"/>
          <cell r="BM645"/>
          <cell r="BN645"/>
          <cell r="BO645"/>
          <cell r="BP645"/>
          <cell r="BQ645"/>
          <cell r="BR645"/>
          <cell r="BS645"/>
          <cell r="BT645"/>
          <cell r="BU645"/>
          <cell r="BV645"/>
          <cell r="BW645"/>
          <cell r="BX645"/>
          <cell r="BY645"/>
          <cell r="BZ645"/>
          <cell r="CA645"/>
          <cell r="CB645"/>
          <cell r="CC645"/>
          <cell r="CD645"/>
          <cell r="CE645"/>
          <cell r="CF645"/>
          <cell r="CG645"/>
          <cell r="CH645"/>
          <cell r="CN645"/>
          <cell r="CO645"/>
          <cell r="CP645"/>
          <cell r="CQ645"/>
          <cell r="CS645"/>
          <cell r="CT645"/>
          <cell r="CU645"/>
          <cell r="CV645"/>
          <cell r="CW645"/>
          <cell r="EE645"/>
          <cell r="EF645"/>
          <cell r="EH645"/>
          <cell r="EI645"/>
          <cell r="EJ645"/>
          <cell r="EK645"/>
          <cell r="EL645"/>
          <cell r="EM645"/>
        </row>
        <row r="646">
          <cell r="A646"/>
          <cell r="B646"/>
          <cell r="C646"/>
          <cell r="D646"/>
          <cell r="E646"/>
          <cell r="F646"/>
          <cell r="G646"/>
          <cell r="H646"/>
          <cell r="I646"/>
          <cell r="J646"/>
          <cell r="K646"/>
          <cell r="L646"/>
          <cell r="M646"/>
          <cell r="N646"/>
          <cell r="O646"/>
          <cell r="P646"/>
          <cell r="Q646"/>
          <cell r="R646"/>
          <cell r="S646"/>
          <cell r="T646"/>
          <cell r="U646"/>
          <cell r="V646"/>
          <cell r="W646"/>
          <cell r="X646"/>
          <cell r="Y646"/>
          <cell r="Z646"/>
          <cell r="AA646"/>
          <cell r="AB646"/>
          <cell r="AC646"/>
          <cell r="AD646"/>
          <cell r="AE646"/>
          <cell r="AF646"/>
          <cell r="AG646"/>
          <cell r="AH646"/>
          <cell r="AI646"/>
          <cell r="AJ646"/>
          <cell r="AK646"/>
          <cell r="AL646"/>
          <cell r="AM646"/>
          <cell r="AN646"/>
          <cell r="AO646"/>
          <cell r="AP646"/>
          <cell r="AQ646"/>
          <cell r="AR646"/>
          <cell r="AS646"/>
          <cell r="AT646"/>
          <cell r="AV646"/>
          <cell r="AW646"/>
          <cell r="AX646"/>
          <cell r="BA646"/>
          <cell r="BB646"/>
          <cell r="BC646"/>
          <cell r="BD646"/>
          <cell r="BE646"/>
          <cell r="BF646"/>
          <cell r="BG646"/>
          <cell r="BH646"/>
          <cell r="BI646"/>
          <cell r="BJ646"/>
          <cell r="BK646"/>
          <cell r="BL646"/>
          <cell r="BM646"/>
          <cell r="BN646"/>
          <cell r="BO646"/>
          <cell r="BP646"/>
          <cell r="BQ646"/>
          <cell r="BR646"/>
          <cell r="BS646"/>
          <cell r="BT646"/>
          <cell r="BU646"/>
          <cell r="BV646"/>
          <cell r="BW646"/>
          <cell r="BX646"/>
          <cell r="BY646"/>
          <cell r="BZ646"/>
          <cell r="CA646"/>
          <cell r="CB646"/>
          <cell r="CC646"/>
          <cell r="CD646"/>
          <cell r="CE646"/>
          <cell r="CF646"/>
          <cell r="CG646"/>
          <cell r="CH646"/>
          <cell r="CN646"/>
          <cell r="CO646"/>
          <cell r="CP646"/>
          <cell r="CQ646"/>
          <cell r="CS646"/>
          <cell r="CT646"/>
          <cell r="CU646"/>
          <cell r="CV646"/>
          <cell r="CW646"/>
          <cell r="EE646"/>
          <cell r="EF646"/>
          <cell r="EH646"/>
          <cell r="EI646"/>
          <cell r="EJ646"/>
          <cell r="EK646"/>
          <cell r="EL646"/>
          <cell r="EM646"/>
        </row>
        <row r="647">
          <cell r="A647"/>
          <cell r="B647"/>
          <cell r="C647"/>
          <cell r="D647"/>
          <cell r="E647"/>
          <cell r="F647"/>
          <cell r="G647"/>
          <cell r="H647"/>
          <cell r="I647"/>
          <cell r="J647"/>
          <cell r="K647"/>
          <cell r="L647"/>
          <cell r="M647"/>
          <cell r="N647"/>
          <cell r="O647"/>
          <cell r="P647"/>
          <cell r="Q647"/>
          <cell r="R647"/>
          <cell r="S647"/>
          <cell r="T647"/>
          <cell r="U647"/>
          <cell r="V647"/>
          <cell r="W647"/>
          <cell r="X647"/>
          <cell r="Y647"/>
          <cell r="Z647"/>
          <cell r="AA647"/>
          <cell r="AB647"/>
          <cell r="AC647"/>
          <cell r="AD647"/>
          <cell r="AE647"/>
          <cell r="AF647"/>
          <cell r="AG647"/>
          <cell r="AH647"/>
          <cell r="AI647"/>
          <cell r="AJ647"/>
          <cell r="AK647"/>
          <cell r="AL647"/>
          <cell r="AM647"/>
          <cell r="AN647"/>
          <cell r="AO647"/>
          <cell r="AP647"/>
          <cell r="AQ647"/>
          <cell r="AR647"/>
          <cell r="AS647"/>
          <cell r="AT647"/>
          <cell r="AV647"/>
          <cell r="AW647"/>
          <cell r="AX647"/>
          <cell r="BA647"/>
          <cell r="BB647"/>
          <cell r="BC647"/>
          <cell r="BD647"/>
          <cell r="BE647"/>
          <cell r="BF647"/>
          <cell r="BG647"/>
          <cell r="BH647"/>
          <cell r="BI647"/>
          <cell r="BJ647"/>
          <cell r="BK647"/>
          <cell r="BL647"/>
          <cell r="BM647"/>
          <cell r="BN647"/>
          <cell r="BO647"/>
          <cell r="BP647"/>
          <cell r="BQ647"/>
          <cell r="BR647"/>
          <cell r="BS647"/>
          <cell r="BT647"/>
          <cell r="BU647"/>
          <cell r="BV647"/>
          <cell r="BW647"/>
          <cell r="BX647"/>
          <cell r="BY647"/>
          <cell r="BZ647"/>
          <cell r="CA647"/>
          <cell r="CB647"/>
          <cell r="CC647"/>
          <cell r="CD647"/>
          <cell r="CE647"/>
          <cell r="CF647"/>
          <cell r="CG647"/>
          <cell r="CH647"/>
          <cell r="CN647"/>
          <cell r="CO647"/>
          <cell r="CP647"/>
          <cell r="CQ647"/>
          <cell r="CS647"/>
          <cell r="CT647"/>
          <cell r="CU647"/>
          <cell r="CV647"/>
          <cell r="CW647"/>
          <cell r="EE647"/>
          <cell r="EF647"/>
          <cell r="EH647"/>
          <cell r="EI647"/>
          <cell r="EJ647"/>
          <cell r="EK647"/>
          <cell r="EL647"/>
          <cell r="EM647"/>
        </row>
        <row r="648">
          <cell r="A648"/>
          <cell r="B648"/>
          <cell r="C648"/>
          <cell r="D648"/>
          <cell r="E648"/>
          <cell r="F648"/>
          <cell r="G648"/>
          <cell r="H648"/>
          <cell r="I648"/>
          <cell r="J648"/>
          <cell r="K648"/>
          <cell r="L648"/>
          <cell r="M648"/>
          <cell r="N648"/>
          <cell r="O648"/>
          <cell r="P648"/>
          <cell r="Q648"/>
          <cell r="R648"/>
          <cell r="S648"/>
          <cell r="T648"/>
          <cell r="U648"/>
          <cell r="V648"/>
          <cell r="W648"/>
          <cell r="X648"/>
          <cell r="Y648"/>
          <cell r="Z648"/>
          <cell r="AA648"/>
          <cell r="AB648"/>
          <cell r="AC648"/>
          <cell r="AD648"/>
          <cell r="AE648"/>
          <cell r="AF648"/>
          <cell r="AG648"/>
          <cell r="AH648"/>
          <cell r="AI648"/>
          <cell r="AJ648"/>
          <cell r="AK648"/>
          <cell r="AL648"/>
          <cell r="AM648"/>
          <cell r="AN648"/>
          <cell r="AO648"/>
          <cell r="AP648"/>
          <cell r="AQ648"/>
          <cell r="AR648"/>
          <cell r="AS648"/>
          <cell r="AT648"/>
          <cell r="AV648"/>
          <cell r="AW648"/>
          <cell r="AX648"/>
          <cell r="BA648"/>
          <cell r="BB648"/>
          <cell r="BC648"/>
          <cell r="BD648"/>
          <cell r="BE648"/>
          <cell r="BF648"/>
          <cell r="BG648"/>
          <cell r="BH648"/>
          <cell r="BI648"/>
          <cell r="BJ648"/>
          <cell r="BK648"/>
          <cell r="BL648"/>
          <cell r="BM648"/>
          <cell r="BN648"/>
          <cell r="BO648"/>
          <cell r="BP648"/>
          <cell r="BQ648"/>
          <cell r="BR648"/>
          <cell r="BS648"/>
          <cell r="BT648"/>
          <cell r="BU648"/>
          <cell r="BV648"/>
          <cell r="BW648"/>
          <cell r="BX648"/>
          <cell r="BY648"/>
          <cell r="BZ648"/>
          <cell r="CA648"/>
          <cell r="CB648"/>
          <cell r="CC648"/>
          <cell r="CD648"/>
          <cell r="CE648"/>
          <cell r="CF648"/>
          <cell r="CG648"/>
          <cell r="CH648"/>
          <cell r="CN648"/>
          <cell r="CO648"/>
          <cell r="CP648"/>
          <cell r="CQ648"/>
          <cell r="CS648"/>
          <cell r="CT648"/>
          <cell r="CU648"/>
          <cell r="CV648"/>
          <cell r="CW648"/>
          <cell r="EE648"/>
          <cell r="EF648"/>
          <cell r="EH648"/>
          <cell r="EI648"/>
          <cell r="EJ648"/>
          <cell r="EK648"/>
          <cell r="EL648"/>
          <cell r="EM648"/>
        </row>
        <row r="649">
          <cell r="A649"/>
          <cell r="B649"/>
          <cell r="C649"/>
          <cell r="D649"/>
          <cell r="E649"/>
          <cell r="F649"/>
          <cell r="G649"/>
          <cell r="H649"/>
          <cell r="I649"/>
          <cell r="J649"/>
          <cell r="K649"/>
          <cell r="L649"/>
          <cell r="M649"/>
          <cell r="N649"/>
          <cell r="O649"/>
          <cell r="P649"/>
          <cell r="Q649"/>
          <cell r="R649"/>
          <cell r="S649"/>
          <cell r="T649"/>
          <cell r="U649"/>
          <cell r="V649"/>
          <cell r="W649"/>
          <cell r="X649"/>
          <cell r="Y649"/>
          <cell r="Z649"/>
          <cell r="AA649"/>
          <cell r="AB649"/>
          <cell r="AC649"/>
          <cell r="AD649"/>
          <cell r="AE649"/>
          <cell r="AF649"/>
          <cell r="AG649"/>
          <cell r="AH649"/>
          <cell r="AI649"/>
          <cell r="AJ649"/>
          <cell r="AK649"/>
          <cell r="AL649"/>
          <cell r="AM649"/>
          <cell r="AN649"/>
          <cell r="AO649"/>
          <cell r="AP649"/>
          <cell r="AQ649"/>
          <cell r="AR649"/>
          <cell r="AS649"/>
          <cell r="AT649"/>
          <cell r="AV649"/>
          <cell r="AW649"/>
          <cell r="AX649"/>
          <cell r="BA649"/>
          <cell r="BB649"/>
          <cell r="BC649"/>
          <cell r="BD649"/>
          <cell r="BE649"/>
          <cell r="BF649"/>
          <cell r="BG649"/>
          <cell r="BH649"/>
          <cell r="BI649"/>
          <cell r="BJ649"/>
          <cell r="BK649"/>
          <cell r="BL649"/>
          <cell r="BM649"/>
          <cell r="BN649"/>
          <cell r="BO649"/>
          <cell r="BP649"/>
          <cell r="BQ649"/>
          <cell r="BR649"/>
          <cell r="BS649"/>
          <cell r="BT649"/>
          <cell r="BU649"/>
          <cell r="BV649"/>
          <cell r="BW649"/>
          <cell r="BX649"/>
          <cell r="BY649"/>
          <cell r="BZ649"/>
          <cell r="CA649"/>
          <cell r="CB649"/>
          <cell r="CC649"/>
          <cell r="CD649"/>
          <cell r="CE649"/>
          <cell r="CF649"/>
          <cell r="CG649"/>
          <cell r="CH649"/>
          <cell r="CN649"/>
          <cell r="CO649"/>
          <cell r="CP649"/>
          <cell r="CQ649"/>
          <cell r="CS649"/>
          <cell r="CT649"/>
          <cell r="CU649"/>
          <cell r="CV649"/>
          <cell r="CW649"/>
          <cell r="EE649"/>
          <cell r="EF649"/>
          <cell r="EH649"/>
          <cell r="EI649"/>
          <cell r="EJ649"/>
          <cell r="EK649"/>
          <cell r="EL649"/>
          <cell r="EM649"/>
        </row>
        <row r="650">
          <cell r="A650"/>
          <cell r="B650"/>
          <cell r="C650"/>
          <cell r="D650"/>
          <cell r="E650"/>
          <cell r="F650"/>
          <cell r="G650"/>
          <cell r="H650"/>
          <cell r="I650"/>
          <cell r="J650"/>
          <cell r="K650"/>
          <cell r="L650"/>
          <cell r="M650"/>
          <cell r="N650"/>
          <cell r="O650"/>
          <cell r="P650"/>
          <cell r="Q650"/>
          <cell r="R650"/>
          <cell r="S650"/>
          <cell r="T650"/>
          <cell r="U650"/>
          <cell r="V650"/>
          <cell r="W650"/>
          <cell r="X650"/>
          <cell r="Y650"/>
          <cell r="Z650"/>
          <cell r="AA650"/>
          <cell r="AB650"/>
          <cell r="AC650"/>
          <cell r="AD650"/>
          <cell r="AE650"/>
          <cell r="AF650"/>
          <cell r="AG650"/>
          <cell r="AH650"/>
          <cell r="AI650"/>
          <cell r="AJ650"/>
          <cell r="AK650"/>
          <cell r="AL650"/>
          <cell r="AM650"/>
          <cell r="AN650"/>
          <cell r="AO650"/>
          <cell r="AP650"/>
          <cell r="AQ650"/>
          <cell r="AR650"/>
          <cell r="AS650"/>
          <cell r="AT650"/>
          <cell r="AV650"/>
          <cell r="AW650"/>
          <cell r="AX650"/>
          <cell r="BA650"/>
          <cell r="BB650"/>
          <cell r="BC650"/>
          <cell r="BD650"/>
          <cell r="BE650"/>
          <cell r="BF650"/>
          <cell r="BG650"/>
          <cell r="BH650"/>
          <cell r="BI650"/>
          <cell r="BJ650"/>
          <cell r="BK650"/>
          <cell r="BL650"/>
          <cell r="BM650"/>
          <cell r="BN650"/>
          <cell r="BO650"/>
          <cell r="BP650"/>
          <cell r="BQ650"/>
          <cell r="BR650"/>
          <cell r="BS650"/>
          <cell r="BT650"/>
          <cell r="BU650"/>
          <cell r="BV650"/>
          <cell r="BW650"/>
          <cell r="BX650"/>
          <cell r="BY650"/>
          <cell r="BZ650"/>
          <cell r="CA650"/>
          <cell r="CB650"/>
          <cell r="CC650"/>
          <cell r="CD650"/>
          <cell r="CE650"/>
          <cell r="CF650"/>
          <cell r="CG650"/>
          <cell r="CH650"/>
          <cell r="CN650"/>
          <cell r="CO650"/>
          <cell r="CP650"/>
          <cell r="CQ650"/>
          <cell r="CS650"/>
          <cell r="CT650"/>
          <cell r="CU650"/>
          <cell r="CV650"/>
          <cell r="CW650"/>
          <cell r="EE650"/>
          <cell r="EF650"/>
          <cell r="EH650"/>
          <cell r="EI650"/>
          <cell r="EJ650"/>
          <cell r="EK650"/>
          <cell r="EL650"/>
          <cell r="EM650"/>
        </row>
        <row r="651">
          <cell r="A651"/>
          <cell r="B651"/>
          <cell r="C651"/>
          <cell r="D651"/>
          <cell r="E651"/>
          <cell r="F651"/>
          <cell r="G651"/>
          <cell r="H651"/>
          <cell r="I651"/>
          <cell r="J651"/>
          <cell r="K651"/>
          <cell r="L651"/>
          <cell r="M651"/>
          <cell r="N651"/>
          <cell r="O651"/>
          <cell r="P651"/>
          <cell r="Q651"/>
          <cell r="R651"/>
          <cell r="S651"/>
          <cell r="T651"/>
          <cell r="U651"/>
          <cell r="V651"/>
          <cell r="W651"/>
          <cell r="X651"/>
          <cell r="Y651"/>
          <cell r="Z651"/>
          <cell r="AA651"/>
          <cell r="AB651"/>
          <cell r="AC651"/>
          <cell r="AD651"/>
          <cell r="AE651"/>
          <cell r="AF651"/>
          <cell r="AG651"/>
          <cell r="AH651"/>
          <cell r="AI651"/>
          <cell r="AJ651"/>
          <cell r="AK651"/>
          <cell r="AL651"/>
          <cell r="AM651"/>
          <cell r="AN651"/>
          <cell r="AO651"/>
          <cell r="AP651"/>
          <cell r="AQ651"/>
          <cell r="AR651"/>
          <cell r="AS651"/>
          <cell r="AT651"/>
          <cell r="AV651"/>
          <cell r="AW651"/>
          <cell r="AX651"/>
          <cell r="BA651"/>
          <cell r="BB651"/>
          <cell r="BC651"/>
          <cell r="BD651"/>
          <cell r="BE651"/>
          <cell r="BF651"/>
          <cell r="BG651"/>
          <cell r="BH651"/>
          <cell r="BI651"/>
          <cell r="BJ651"/>
          <cell r="BK651"/>
          <cell r="BL651"/>
          <cell r="BM651"/>
          <cell r="BN651"/>
          <cell r="BO651"/>
          <cell r="BP651"/>
          <cell r="BQ651"/>
          <cell r="BR651"/>
          <cell r="BS651"/>
          <cell r="BT651"/>
          <cell r="BU651"/>
          <cell r="BV651"/>
          <cell r="BW651"/>
          <cell r="BX651"/>
          <cell r="BY651"/>
          <cell r="BZ651"/>
          <cell r="CA651"/>
          <cell r="CB651"/>
          <cell r="CC651"/>
          <cell r="CD651"/>
          <cell r="CE651"/>
          <cell r="CF651"/>
          <cell r="CG651"/>
          <cell r="CH651"/>
          <cell r="CN651"/>
          <cell r="CO651"/>
          <cell r="CP651"/>
          <cell r="CQ651"/>
          <cell r="CS651"/>
          <cell r="CT651"/>
          <cell r="CU651"/>
          <cell r="CV651"/>
          <cell r="CW651"/>
          <cell r="EE651"/>
          <cell r="EF651"/>
          <cell r="EH651"/>
          <cell r="EI651"/>
          <cell r="EJ651"/>
          <cell r="EK651"/>
          <cell r="EL651"/>
          <cell r="EM651"/>
        </row>
        <row r="652">
          <cell r="A652"/>
          <cell r="B652"/>
          <cell r="C652"/>
          <cell r="D652"/>
          <cell r="E652"/>
          <cell r="F652"/>
          <cell r="G652"/>
          <cell r="H652"/>
          <cell r="I652"/>
          <cell r="J652"/>
          <cell r="K652"/>
          <cell r="L652"/>
          <cell r="M652"/>
          <cell r="N652"/>
          <cell r="O652"/>
          <cell r="P652"/>
          <cell r="Q652"/>
          <cell r="R652"/>
          <cell r="S652"/>
          <cell r="T652"/>
          <cell r="U652"/>
          <cell r="V652"/>
          <cell r="W652"/>
          <cell r="X652"/>
          <cell r="Y652"/>
          <cell r="Z652"/>
          <cell r="AA652"/>
          <cell r="AB652"/>
          <cell r="AC652"/>
          <cell r="AD652"/>
          <cell r="AE652"/>
          <cell r="AF652"/>
          <cell r="AG652"/>
          <cell r="AH652"/>
          <cell r="AI652"/>
          <cell r="AJ652"/>
          <cell r="AK652"/>
          <cell r="AL652"/>
          <cell r="AM652"/>
          <cell r="AN652"/>
          <cell r="AO652"/>
          <cell r="AP652"/>
          <cell r="AQ652"/>
          <cell r="AR652"/>
          <cell r="AS652"/>
          <cell r="AT652"/>
          <cell r="AV652"/>
          <cell r="AW652"/>
          <cell r="AX652"/>
          <cell r="BA652"/>
          <cell r="BB652"/>
          <cell r="BC652"/>
          <cell r="BD652"/>
          <cell r="BE652"/>
          <cell r="BF652"/>
          <cell r="BG652"/>
          <cell r="BH652"/>
          <cell r="BI652"/>
          <cell r="BJ652"/>
          <cell r="BK652"/>
          <cell r="BL652"/>
          <cell r="BM652"/>
          <cell r="BN652"/>
          <cell r="BO652"/>
          <cell r="BP652"/>
          <cell r="BQ652"/>
          <cell r="BR652"/>
          <cell r="BS652"/>
          <cell r="BT652"/>
          <cell r="BU652"/>
          <cell r="BV652"/>
          <cell r="BW652"/>
          <cell r="BX652"/>
          <cell r="BY652"/>
          <cell r="BZ652"/>
          <cell r="CA652"/>
          <cell r="CB652"/>
          <cell r="CC652"/>
          <cell r="CD652"/>
          <cell r="CE652"/>
          <cell r="CF652"/>
          <cell r="CG652"/>
          <cell r="CH652"/>
          <cell r="CN652"/>
          <cell r="CO652"/>
          <cell r="CP652"/>
          <cell r="CQ652"/>
          <cell r="CS652"/>
          <cell r="CT652"/>
          <cell r="CU652"/>
          <cell r="CV652"/>
          <cell r="CW652"/>
          <cell r="EE652"/>
          <cell r="EF652"/>
          <cell r="EH652"/>
          <cell r="EI652"/>
          <cell r="EJ652"/>
          <cell r="EK652"/>
          <cell r="EL652"/>
          <cell r="EM652"/>
        </row>
        <row r="653">
          <cell r="A653"/>
          <cell r="B653"/>
          <cell r="C653"/>
          <cell r="D653"/>
          <cell r="E653"/>
          <cell r="F653"/>
          <cell r="G653"/>
          <cell r="H653"/>
          <cell r="I653"/>
          <cell r="J653"/>
          <cell r="K653"/>
          <cell r="L653"/>
          <cell r="M653"/>
          <cell r="N653"/>
          <cell r="O653"/>
          <cell r="P653"/>
          <cell r="Q653"/>
          <cell r="R653"/>
          <cell r="S653"/>
          <cell r="T653"/>
          <cell r="U653"/>
          <cell r="V653"/>
          <cell r="W653"/>
          <cell r="X653"/>
          <cell r="Y653"/>
          <cell r="Z653"/>
          <cell r="AA653"/>
          <cell r="AB653"/>
          <cell r="AC653"/>
          <cell r="AD653"/>
          <cell r="AE653"/>
          <cell r="AF653"/>
          <cell r="AG653"/>
          <cell r="AH653"/>
          <cell r="AI653"/>
          <cell r="AJ653"/>
          <cell r="AK653"/>
          <cell r="AL653"/>
          <cell r="AM653"/>
          <cell r="AN653"/>
          <cell r="AO653"/>
          <cell r="AP653"/>
          <cell r="AQ653"/>
          <cell r="AR653"/>
          <cell r="AS653"/>
          <cell r="AT653"/>
          <cell r="AV653"/>
          <cell r="AW653"/>
          <cell r="AX653"/>
          <cell r="BA653"/>
          <cell r="BB653"/>
          <cell r="BC653"/>
          <cell r="BD653"/>
          <cell r="BE653"/>
          <cell r="BF653"/>
          <cell r="BG653"/>
          <cell r="BH653"/>
          <cell r="BI653"/>
          <cell r="BJ653"/>
          <cell r="BK653"/>
          <cell r="BL653"/>
          <cell r="BM653"/>
          <cell r="BN653"/>
          <cell r="BO653"/>
          <cell r="BP653"/>
          <cell r="BQ653"/>
          <cell r="BR653"/>
          <cell r="BS653"/>
          <cell r="BT653"/>
          <cell r="BU653"/>
          <cell r="BV653"/>
          <cell r="BW653"/>
          <cell r="BX653"/>
          <cell r="BY653"/>
          <cell r="BZ653"/>
          <cell r="CA653"/>
          <cell r="CB653"/>
          <cell r="CC653"/>
          <cell r="CD653"/>
          <cell r="CE653"/>
          <cell r="CF653"/>
          <cell r="CG653"/>
          <cell r="CH653"/>
          <cell r="CN653"/>
          <cell r="CO653"/>
          <cell r="CP653"/>
          <cell r="CQ653"/>
          <cell r="CS653"/>
          <cell r="CT653"/>
          <cell r="CU653"/>
          <cell r="CV653"/>
          <cell r="CW653"/>
          <cell r="EE653"/>
          <cell r="EF653"/>
          <cell r="EH653"/>
          <cell r="EI653"/>
          <cell r="EJ653"/>
          <cell r="EK653"/>
          <cell r="EL653"/>
          <cell r="EM653"/>
        </row>
        <row r="654">
          <cell r="A654"/>
          <cell r="B654"/>
          <cell r="C654"/>
          <cell r="D654"/>
          <cell r="E654"/>
          <cell r="F654"/>
          <cell r="G654"/>
          <cell r="H654"/>
          <cell r="I654"/>
          <cell r="J654"/>
          <cell r="K654"/>
          <cell r="L654"/>
          <cell r="M654"/>
          <cell r="N654"/>
          <cell r="O654"/>
          <cell r="P654"/>
          <cell r="Q654"/>
          <cell r="R654"/>
          <cell r="S654"/>
          <cell r="T654"/>
          <cell r="U654"/>
          <cell r="V654"/>
          <cell r="W654"/>
          <cell r="X654"/>
          <cell r="Y654"/>
          <cell r="Z654"/>
          <cell r="AA654"/>
          <cell r="AB654"/>
          <cell r="AC654"/>
          <cell r="AD654"/>
          <cell r="AE654"/>
          <cell r="AF654"/>
          <cell r="AG654"/>
          <cell r="AH654"/>
          <cell r="AI654"/>
          <cell r="AJ654"/>
          <cell r="AK654"/>
          <cell r="AL654"/>
          <cell r="AM654"/>
          <cell r="AN654"/>
          <cell r="AO654"/>
          <cell r="AP654"/>
          <cell r="AQ654"/>
          <cell r="AR654"/>
          <cell r="AS654"/>
          <cell r="AT654"/>
          <cell r="AV654"/>
          <cell r="AW654"/>
          <cell r="AX654"/>
          <cell r="BA654"/>
          <cell r="BB654"/>
          <cell r="BC654"/>
          <cell r="BD654"/>
          <cell r="BE654"/>
          <cell r="BF654"/>
          <cell r="BG654"/>
          <cell r="BH654"/>
          <cell r="BI654"/>
          <cell r="BJ654"/>
          <cell r="BK654"/>
          <cell r="BL654"/>
          <cell r="BM654"/>
          <cell r="BN654"/>
          <cell r="BO654"/>
          <cell r="BP654"/>
          <cell r="BQ654"/>
          <cell r="BR654"/>
          <cell r="BS654"/>
          <cell r="BT654"/>
          <cell r="BU654"/>
          <cell r="BV654"/>
          <cell r="BW654"/>
          <cell r="BX654"/>
          <cell r="BY654"/>
          <cell r="BZ654"/>
          <cell r="CA654"/>
          <cell r="CB654"/>
          <cell r="CC654"/>
          <cell r="CD654"/>
          <cell r="CE654"/>
          <cell r="CF654"/>
          <cell r="CG654"/>
          <cell r="CH654"/>
          <cell r="CN654"/>
          <cell r="CO654"/>
          <cell r="CP654"/>
          <cell r="CQ654"/>
          <cell r="CS654"/>
          <cell r="CT654"/>
          <cell r="CU654"/>
          <cell r="CV654"/>
          <cell r="CW654"/>
          <cell r="EE654"/>
          <cell r="EF654"/>
          <cell r="EH654"/>
          <cell r="EI654"/>
          <cell r="EJ654"/>
          <cell r="EK654"/>
          <cell r="EL654"/>
          <cell r="EM654"/>
        </row>
        <row r="655">
          <cell r="A655"/>
          <cell r="B655"/>
          <cell r="C655"/>
          <cell r="D655"/>
          <cell r="E655"/>
          <cell r="F655"/>
          <cell r="G655"/>
          <cell r="H655"/>
          <cell r="I655"/>
          <cell r="J655"/>
          <cell r="K655"/>
          <cell r="L655"/>
          <cell r="M655"/>
          <cell r="N655"/>
          <cell r="O655"/>
          <cell r="P655"/>
          <cell r="Q655"/>
          <cell r="R655"/>
          <cell r="S655"/>
          <cell r="T655"/>
          <cell r="U655"/>
          <cell r="V655"/>
          <cell r="W655"/>
          <cell r="X655"/>
          <cell r="Y655"/>
          <cell r="Z655"/>
          <cell r="AA655"/>
          <cell r="AB655"/>
          <cell r="AC655"/>
          <cell r="AD655"/>
          <cell r="AE655"/>
          <cell r="AF655"/>
          <cell r="AG655"/>
          <cell r="AH655"/>
          <cell r="AI655"/>
          <cell r="AJ655"/>
          <cell r="AK655"/>
          <cell r="AL655"/>
          <cell r="AM655"/>
          <cell r="AN655"/>
          <cell r="AO655"/>
          <cell r="AP655"/>
          <cell r="AQ655"/>
          <cell r="AR655"/>
          <cell r="AS655"/>
          <cell r="AT655"/>
          <cell r="AV655"/>
          <cell r="AW655"/>
          <cell r="AX655"/>
          <cell r="BA655"/>
          <cell r="BB655"/>
          <cell r="BC655"/>
          <cell r="BD655"/>
          <cell r="BE655"/>
          <cell r="BF655"/>
          <cell r="BG655"/>
          <cell r="BH655"/>
          <cell r="BI655"/>
          <cell r="BJ655"/>
          <cell r="BK655"/>
          <cell r="BL655"/>
          <cell r="BM655"/>
          <cell r="BN655"/>
          <cell r="BO655"/>
          <cell r="BP655"/>
          <cell r="BQ655"/>
          <cell r="BR655"/>
          <cell r="BS655"/>
          <cell r="BT655"/>
          <cell r="BU655"/>
          <cell r="BV655"/>
          <cell r="BW655"/>
          <cell r="BX655"/>
          <cell r="BY655"/>
          <cell r="BZ655"/>
          <cell r="CA655"/>
          <cell r="CB655"/>
          <cell r="CC655"/>
          <cell r="CD655"/>
          <cell r="CE655"/>
          <cell r="CF655"/>
          <cell r="CG655"/>
          <cell r="CH655"/>
          <cell r="CN655"/>
          <cell r="CO655"/>
          <cell r="CP655"/>
          <cell r="CQ655"/>
          <cell r="CS655"/>
          <cell r="CT655"/>
          <cell r="CU655"/>
          <cell r="CV655"/>
          <cell r="CW655"/>
          <cell r="EE655"/>
          <cell r="EF655"/>
          <cell r="EH655"/>
          <cell r="EI655"/>
          <cell r="EJ655"/>
          <cell r="EK655"/>
          <cell r="EL655"/>
          <cell r="EM655"/>
        </row>
        <row r="656">
          <cell r="A656"/>
          <cell r="B656"/>
          <cell r="C656"/>
          <cell r="D656"/>
          <cell r="E656"/>
          <cell r="F656"/>
          <cell r="G656"/>
          <cell r="H656"/>
          <cell r="I656"/>
          <cell r="J656"/>
          <cell r="K656"/>
          <cell r="L656"/>
          <cell r="M656"/>
          <cell r="N656"/>
          <cell r="O656"/>
          <cell r="P656"/>
          <cell r="Q656"/>
          <cell r="R656"/>
          <cell r="S656"/>
          <cell r="T656"/>
          <cell r="U656"/>
          <cell r="V656"/>
          <cell r="W656"/>
          <cell r="X656"/>
          <cell r="Y656"/>
          <cell r="Z656"/>
          <cell r="AA656"/>
          <cell r="AB656"/>
          <cell r="AC656"/>
          <cell r="AD656"/>
          <cell r="AE656"/>
          <cell r="AF656"/>
          <cell r="AG656"/>
          <cell r="AH656"/>
          <cell r="AI656"/>
          <cell r="AJ656"/>
          <cell r="AK656"/>
          <cell r="AL656"/>
          <cell r="AM656"/>
          <cell r="AN656"/>
          <cell r="AO656"/>
          <cell r="AP656"/>
          <cell r="AQ656"/>
          <cell r="AR656"/>
          <cell r="AS656"/>
          <cell r="AT656"/>
          <cell r="AV656"/>
          <cell r="AW656"/>
          <cell r="AX656"/>
          <cell r="BA656"/>
          <cell r="BB656"/>
          <cell r="BC656"/>
          <cell r="BD656"/>
          <cell r="BE656"/>
          <cell r="BF656"/>
          <cell r="BG656"/>
          <cell r="BH656"/>
          <cell r="BI656"/>
          <cell r="BJ656"/>
          <cell r="BK656"/>
          <cell r="BL656"/>
          <cell r="BM656"/>
          <cell r="BN656"/>
          <cell r="BO656"/>
          <cell r="BP656"/>
          <cell r="BQ656"/>
          <cell r="BR656"/>
          <cell r="BS656"/>
          <cell r="BT656"/>
          <cell r="BU656"/>
          <cell r="BV656"/>
          <cell r="BW656"/>
          <cell r="BX656"/>
          <cell r="BY656"/>
          <cell r="BZ656"/>
          <cell r="CA656"/>
          <cell r="CB656"/>
          <cell r="CC656"/>
          <cell r="CD656"/>
          <cell r="CE656"/>
          <cell r="CF656"/>
          <cell r="CG656"/>
          <cell r="CH656"/>
          <cell r="CN656"/>
          <cell r="CO656"/>
          <cell r="CP656"/>
          <cell r="CQ656"/>
          <cell r="CS656"/>
          <cell r="CT656"/>
          <cell r="CU656"/>
          <cell r="CV656"/>
          <cell r="CW656"/>
          <cell r="EE656"/>
          <cell r="EF656"/>
          <cell r="EH656"/>
          <cell r="EI656"/>
          <cell r="EJ656"/>
          <cell r="EK656"/>
          <cell r="EL656"/>
          <cell r="EM656"/>
        </row>
        <row r="657">
          <cell r="A657"/>
          <cell r="B657"/>
          <cell r="C657"/>
          <cell r="D657"/>
          <cell r="E657"/>
          <cell r="F657"/>
          <cell r="G657"/>
          <cell r="H657"/>
          <cell r="I657"/>
          <cell r="J657"/>
          <cell r="K657"/>
          <cell r="L657"/>
          <cell r="M657"/>
          <cell r="N657"/>
          <cell r="O657"/>
          <cell r="P657"/>
          <cell r="Q657"/>
          <cell r="R657"/>
          <cell r="S657"/>
          <cell r="T657"/>
          <cell r="U657"/>
          <cell r="V657"/>
          <cell r="W657"/>
          <cell r="X657"/>
          <cell r="Y657"/>
          <cell r="Z657"/>
          <cell r="AA657"/>
          <cell r="AB657"/>
          <cell r="AC657"/>
          <cell r="AD657"/>
          <cell r="AE657"/>
          <cell r="AF657"/>
          <cell r="AG657"/>
          <cell r="AH657"/>
          <cell r="AI657"/>
          <cell r="AJ657"/>
          <cell r="AK657"/>
          <cell r="AL657"/>
          <cell r="AM657"/>
          <cell r="AN657"/>
          <cell r="AO657"/>
          <cell r="AP657"/>
          <cell r="AQ657"/>
          <cell r="AR657"/>
          <cell r="AS657"/>
          <cell r="AT657"/>
          <cell r="AV657"/>
          <cell r="AW657"/>
          <cell r="AX657"/>
          <cell r="BA657"/>
          <cell r="BB657"/>
          <cell r="BC657"/>
          <cell r="BD657"/>
          <cell r="BE657"/>
          <cell r="BF657"/>
          <cell r="BG657"/>
          <cell r="BH657"/>
          <cell r="BI657"/>
          <cell r="BJ657"/>
          <cell r="BK657"/>
          <cell r="BL657"/>
          <cell r="BM657"/>
          <cell r="BN657"/>
          <cell r="BO657"/>
          <cell r="BP657"/>
          <cell r="BQ657"/>
          <cell r="BR657"/>
          <cell r="BS657"/>
          <cell r="BT657"/>
          <cell r="BU657"/>
          <cell r="BV657"/>
          <cell r="BW657"/>
          <cell r="BX657"/>
          <cell r="BY657"/>
          <cell r="BZ657"/>
          <cell r="CA657"/>
          <cell r="CB657"/>
          <cell r="CC657"/>
          <cell r="CD657"/>
          <cell r="CE657"/>
          <cell r="CF657"/>
          <cell r="CG657"/>
          <cell r="CH657"/>
          <cell r="CN657"/>
          <cell r="CO657"/>
          <cell r="CP657"/>
          <cell r="CQ657"/>
          <cell r="CS657"/>
          <cell r="CT657"/>
          <cell r="CU657"/>
          <cell r="CV657"/>
          <cell r="CW657"/>
          <cell r="EE657"/>
          <cell r="EF657"/>
          <cell r="EH657"/>
          <cell r="EI657"/>
          <cell r="EJ657"/>
          <cell r="EK657"/>
          <cell r="EL657"/>
          <cell r="EM657"/>
        </row>
        <row r="658">
          <cell r="A658"/>
          <cell r="B658"/>
          <cell r="C658"/>
          <cell r="D658"/>
          <cell r="E658"/>
          <cell r="F658"/>
          <cell r="G658"/>
          <cell r="H658"/>
          <cell r="I658"/>
          <cell r="J658"/>
          <cell r="K658"/>
          <cell r="L658"/>
          <cell r="M658"/>
          <cell r="N658"/>
          <cell r="O658"/>
          <cell r="P658"/>
          <cell r="Q658"/>
          <cell r="R658"/>
          <cell r="S658"/>
          <cell r="T658"/>
          <cell r="U658"/>
          <cell r="V658"/>
          <cell r="W658"/>
          <cell r="X658"/>
          <cell r="Y658"/>
          <cell r="Z658"/>
          <cell r="AA658"/>
          <cell r="AB658"/>
          <cell r="AC658"/>
          <cell r="AD658"/>
          <cell r="AE658"/>
          <cell r="AF658"/>
          <cell r="AG658"/>
          <cell r="AH658"/>
          <cell r="AI658"/>
          <cell r="AJ658"/>
          <cell r="AK658"/>
          <cell r="AL658"/>
          <cell r="AM658"/>
          <cell r="AN658"/>
          <cell r="AO658"/>
          <cell r="AP658"/>
          <cell r="AQ658"/>
          <cell r="AR658"/>
          <cell r="AS658"/>
          <cell r="AT658"/>
          <cell r="AV658"/>
          <cell r="AW658"/>
          <cell r="AX658"/>
          <cell r="BA658"/>
          <cell r="BB658"/>
          <cell r="BC658"/>
          <cell r="BD658"/>
          <cell r="BE658"/>
          <cell r="BF658"/>
          <cell r="BG658"/>
          <cell r="BH658"/>
          <cell r="BI658"/>
          <cell r="BJ658"/>
          <cell r="BK658"/>
          <cell r="BL658"/>
          <cell r="BM658"/>
          <cell r="BN658"/>
          <cell r="BO658"/>
          <cell r="BP658"/>
          <cell r="BQ658"/>
          <cell r="BR658"/>
          <cell r="BS658"/>
          <cell r="BT658"/>
          <cell r="BU658"/>
          <cell r="BV658"/>
          <cell r="BW658"/>
          <cell r="BX658"/>
          <cell r="BY658"/>
          <cell r="BZ658"/>
          <cell r="CA658"/>
          <cell r="CB658"/>
          <cell r="CC658"/>
          <cell r="CD658"/>
          <cell r="CE658"/>
          <cell r="CF658"/>
          <cell r="CG658"/>
          <cell r="CH658"/>
          <cell r="CN658"/>
          <cell r="CO658"/>
          <cell r="CP658"/>
          <cell r="CQ658"/>
          <cell r="CS658"/>
          <cell r="CT658"/>
          <cell r="CU658"/>
          <cell r="CV658"/>
          <cell r="CW658"/>
          <cell r="EE658"/>
          <cell r="EF658"/>
          <cell r="EH658"/>
          <cell r="EI658"/>
          <cell r="EJ658"/>
          <cell r="EK658"/>
          <cell r="EL658"/>
          <cell r="EM658"/>
        </row>
        <row r="659">
          <cell r="A659"/>
          <cell r="B659"/>
          <cell r="C659"/>
          <cell r="D659"/>
          <cell r="E659"/>
          <cell r="F659"/>
          <cell r="G659"/>
          <cell r="H659"/>
          <cell r="I659"/>
          <cell r="J659"/>
          <cell r="K659"/>
          <cell r="L659"/>
          <cell r="M659"/>
          <cell r="N659"/>
          <cell r="O659"/>
          <cell r="P659"/>
          <cell r="Q659"/>
          <cell r="R659"/>
          <cell r="S659"/>
          <cell r="T659"/>
          <cell r="U659"/>
          <cell r="V659"/>
          <cell r="W659"/>
          <cell r="X659"/>
          <cell r="Y659"/>
          <cell r="Z659"/>
          <cell r="AA659"/>
          <cell r="AB659"/>
          <cell r="AC659"/>
          <cell r="AD659"/>
          <cell r="AE659"/>
          <cell r="AF659"/>
          <cell r="AG659"/>
          <cell r="AH659"/>
          <cell r="AI659"/>
          <cell r="AJ659"/>
          <cell r="AK659"/>
          <cell r="AL659"/>
          <cell r="AM659"/>
          <cell r="AN659"/>
          <cell r="AO659"/>
          <cell r="AP659"/>
          <cell r="AQ659"/>
          <cell r="AR659"/>
          <cell r="AS659"/>
          <cell r="AT659"/>
          <cell r="AV659"/>
          <cell r="AW659"/>
          <cell r="AX659"/>
          <cell r="BA659"/>
          <cell r="BB659"/>
          <cell r="BC659"/>
          <cell r="BD659"/>
          <cell r="BE659"/>
          <cell r="BF659"/>
          <cell r="BG659"/>
          <cell r="BH659"/>
          <cell r="BI659"/>
          <cell r="BJ659"/>
          <cell r="BK659"/>
          <cell r="BL659"/>
          <cell r="BM659"/>
          <cell r="BN659"/>
          <cell r="BO659"/>
          <cell r="BP659"/>
          <cell r="BQ659"/>
          <cell r="BR659"/>
          <cell r="BS659"/>
          <cell r="BT659"/>
          <cell r="BU659"/>
          <cell r="BV659"/>
          <cell r="BW659"/>
          <cell r="BX659"/>
          <cell r="BY659"/>
          <cell r="BZ659"/>
          <cell r="CA659"/>
          <cell r="CB659"/>
          <cell r="CC659"/>
          <cell r="CD659"/>
          <cell r="CE659"/>
          <cell r="CF659"/>
          <cell r="CG659"/>
          <cell r="CH659"/>
          <cell r="CN659"/>
          <cell r="CO659"/>
          <cell r="CP659"/>
          <cell r="CQ659"/>
          <cell r="CS659"/>
          <cell r="CT659"/>
          <cell r="CU659"/>
          <cell r="CV659"/>
          <cell r="CW659"/>
          <cell r="EE659"/>
          <cell r="EF659"/>
          <cell r="EH659"/>
          <cell r="EI659"/>
          <cell r="EJ659"/>
          <cell r="EK659"/>
          <cell r="EL659"/>
          <cell r="EM659"/>
        </row>
        <row r="660">
          <cell r="A660"/>
          <cell r="B660"/>
          <cell r="C660"/>
          <cell r="D660"/>
          <cell r="E660"/>
          <cell r="F660"/>
          <cell r="G660"/>
          <cell r="H660"/>
          <cell r="I660"/>
          <cell r="J660"/>
          <cell r="K660"/>
          <cell r="L660"/>
          <cell r="M660"/>
          <cell r="N660"/>
          <cell r="O660"/>
          <cell r="P660"/>
          <cell r="Q660"/>
          <cell r="R660"/>
          <cell r="S660"/>
          <cell r="T660"/>
          <cell r="U660"/>
          <cell r="V660"/>
          <cell r="W660"/>
          <cell r="X660"/>
          <cell r="Y660"/>
          <cell r="Z660"/>
          <cell r="AA660"/>
          <cell r="AB660"/>
          <cell r="AC660"/>
          <cell r="AD660"/>
          <cell r="AE660"/>
          <cell r="AF660"/>
          <cell r="AG660"/>
          <cell r="AH660"/>
          <cell r="AI660"/>
          <cell r="AJ660"/>
          <cell r="AK660"/>
          <cell r="AL660"/>
          <cell r="AM660"/>
          <cell r="AN660"/>
          <cell r="AO660"/>
          <cell r="AP660"/>
          <cell r="AQ660"/>
          <cell r="AR660"/>
          <cell r="AS660"/>
          <cell r="AT660"/>
          <cell r="AV660"/>
          <cell r="AW660"/>
          <cell r="AX660"/>
          <cell r="BA660"/>
          <cell r="BB660"/>
          <cell r="BC660"/>
          <cell r="BD660"/>
          <cell r="BE660"/>
          <cell r="BF660"/>
          <cell r="BG660"/>
          <cell r="BH660"/>
          <cell r="BI660"/>
          <cell r="BJ660"/>
          <cell r="BK660"/>
          <cell r="BL660"/>
          <cell r="BM660"/>
          <cell r="BN660"/>
          <cell r="BO660"/>
          <cell r="BP660"/>
          <cell r="BQ660"/>
          <cell r="BR660"/>
          <cell r="BS660"/>
          <cell r="BT660"/>
          <cell r="BU660"/>
          <cell r="BV660"/>
          <cell r="BW660"/>
          <cell r="BX660"/>
          <cell r="BY660"/>
          <cell r="BZ660"/>
          <cell r="CA660"/>
          <cell r="CB660"/>
          <cell r="CC660"/>
          <cell r="CD660"/>
          <cell r="CE660"/>
          <cell r="CF660"/>
          <cell r="CG660"/>
          <cell r="CH660"/>
          <cell r="CN660"/>
          <cell r="CO660"/>
          <cell r="CP660"/>
          <cell r="CQ660"/>
          <cell r="CS660"/>
          <cell r="CT660"/>
          <cell r="CU660"/>
          <cell r="CV660"/>
          <cell r="CW660"/>
          <cell r="EE660"/>
          <cell r="EF660"/>
          <cell r="EH660"/>
          <cell r="EI660"/>
          <cell r="EJ660"/>
          <cell r="EK660"/>
          <cell r="EL660"/>
          <cell r="EM660"/>
        </row>
        <row r="661">
          <cell r="A661"/>
          <cell r="B661"/>
          <cell r="C661"/>
          <cell r="D661"/>
          <cell r="E661"/>
          <cell r="F661"/>
          <cell r="G661"/>
          <cell r="H661"/>
          <cell r="I661"/>
          <cell r="J661"/>
          <cell r="K661"/>
          <cell r="L661"/>
          <cell r="M661"/>
          <cell r="N661"/>
          <cell r="O661"/>
          <cell r="P661"/>
          <cell r="Q661"/>
          <cell r="R661"/>
          <cell r="S661"/>
          <cell r="T661"/>
          <cell r="U661"/>
          <cell r="V661"/>
          <cell r="W661"/>
          <cell r="X661"/>
          <cell r="Y661"/>
          <cell r="Z661"/>
          <cell r="AA661"/>
          <cell r="AB661"/>
          <cell r="AC661"/>
          <cell r="AD661"/>
          <cell r="AE661"/>
          <cell r="AF661"/>
          <cell r="AG661"/>
          <cell r="AH661"/>
          <cell r="AI661"/>
          <cell r="AJ661"/>
          <cell r="AK661"/>
          <cell r="AL661"/>
          <cell r="AM661"/>
          <cell r="AN661"/>
          <cell r="AO661"/>
          <cell r="AP661"/>
          <cell r="AQ661"/>
          <cell r="AR661"/>
          <cell r="AS661"/>
          <cell r="AT661"/>
          <cell r="AV661"/>
          <cell r="AW661"/>
          <cell r="AX661"/>
          <cell r="BA661"/>
          <cell r="BB661"/>
          <cell r="BC661"/>
          <cell r="BD661"/>
          <cell r="BE661"/>
          <cell r="BF661"/>
          <cell r="BG661"/>
          <cell r="BH661"/>
          <cell r="BI661"/>
          <cell r="BJ661"/>
          <cell r="BK661"/>
          <cell r="BL661"/>
          <cell r="BM661"/>
          <cell r="BN661"/>
          <cell r="BO661"/>
          <cell r="BP661"/>
          <cell r="BQ661"/>
          <cell r="BR661"/>
          <cell r="BS661"/>
          <cell r="BT661"/>
          <cell r="BU661"/>
          <cell r="BV661"/>
          <cell r="BW661"/>
          <cell r="BX661"/>
          <cell r="BY661"/>
          <cell r="BZ661"/>
          <cell r="CA661"/>
          <cell r="CB661"/>
          <cell r="CC661"/>
          <cell r="CD661"/>
          <cell r="CE661"/>
          <cell r="CF661"/>
          <cell r="CG661"/>
          <cell r="CH661"/>
          <cell r="CN661"/>
          <cell r="CO661"/>
          <cell r="CP661"/>
          <cell r="CQ661"/>
          <cell r="CS661"/>
          <cell r="CT661"/>
          <cell r="CU661"/>
          <cell r="CV661"/>
          <cell r="CW661"/>
          <cell r="EE661"/>
          <cell r="EF661"/>
          <cell r="EH661"/>
          <cell r="EI661"/>
          <cell r="EJ661"/>
          <cell r="EK661"/>
          <cell r="EL661"/>
          <cell r="EM661"/>
        </row>
        <row r="662">
          <cell r="A662"/>
          <cell r="B662"/>
          <cell r="C662"/>
          <cell r="D662"/>
          <cell r="E662"/>
          <cell r="F662"/>
          <cell r="G662"/>
          <cell r="H662"/>
          <cell r="I662"/>
          <cell r="J662"/>
          <cell r="K662"/>
          <cell r="L662"/>
          <cell r="M662"/>
          <cell r="N662"/>
          <cell r="O662"/>
          <cell r="P662"/>
          <cell r="Q662"/>
          <cell r="R662"/>
          <cell r="S662"/>
          <cell r="T662"/>
          <cell r="U662"/>
          <cell r="V662"/>
          <cell r="W662"/>
          <cell r="X662"/>
          <cell r="Y662"/>
          <cell r="Z662"/>
          <cell r="AA662"/>
          <cell r="AB662"/>
          <cell r="AC662"/>
          <cell r="AD662"/>
          <cell r="AE662"/>
          <cell r="AF662"/>
          <cell r="AG662"/>
          <cell r="AH662"/>
          <cell r="AI662"/>
          <cell r="AJ662"/>
          <cell r="AK662"/>
          <cell r="AL662"/>
          <cell r="AM662"/>
          <cell r="AN662"/>
          <cell r="AO662"/>
          <cell r="AP662"/>
          <cell r="AQ662"/>
          <cell r="AR662"/>
          <cell r="AS662"/>
          <cell r="AT662"/>
          <cell r="AV662"/>
          <cell r="AW662"/>
          <cell r="AX662"/>
          <cell r="BA662"/>
          <cell r="BB662"/>
          <cell r="BC662"/>
          <cell r="BD662"/>
          <cell r="BE662"/>
          <cell r="BF662"/>
          <cell r="BG662"/>
          <cell r="BH662"/>
          <cell r="BI662"/>
          <cell r="BJ662"/>
          <cell r="BK662"/>
          <cell r="BL662"/>
          <cell r="BM662"/>
          <cell r="BN662"/>
          <cell r="BO662"/>
          <cell r="BP662"/>
          <cell r="BQ662"/>
          <cell r="BR662"/>
          <cell r="BS662"/>
          <cell r="BT662"/>
          <cell r="BU662"/>
          <cell r="BV662"/>
          <cell r="BW662"/>
          <cell r="BX662"/>
          <cell r="BY662"/>
          <cell r="BZ662"/>
          <cell r="CA662"/>
          <cell r="CB662"/>
          <cell r="CC662"/>
          <cell r="CD662"/>
          <cell r="CE662"/>
          <cell r="CF662"/>
          <cell r="CG662"/>
          <cell r="CH662"/>
          <cell r="CN662"/>
          <cell r="CO662"/>
          <cell r="CP662"/>
          <cell r="CQ662"/>
          <cell r="CS662"/>
          <cell r="CT662"/>
          <cell r="CU662"/>
          <cell r="CV662"/>
          <cell r="CW662"/>
          <cell r="EE662"/>
          <cell r="EF662"/>
          <cell r="EH662"/>
          <cell r="EI662"/>
          <cell r="EJ662"/>
          <cell r="EK662"/>
          <cell r="EL662"/>
          <cell r="EM662"/>
        </row>
        <row r="663">
          <cell r="A663"/>
          <cell r="B663"/>
          <cell r="C663"/>
          <cell r="D663"/>
          <cell r="E663"/>
          <cell r="F663"/>
          <cell r="G663"/>
          <cell r="H663"/>
          <cell r="I663"/>
          <cell r="J663"/>
          <cell r="K663"/>
          <cell r="L663"/>
          <cell r="M663"/>
          <cell r="N663"/>
          <cell r="O663"/>
          <cell r="P663"/>
          <cell r="Q663"/>
          <cell r="R663"/>
          <cell r="S663"/>
          <cell r="T663"/>
          <cell r="U663"/>
          <cell r="V663"/>
          <cell r="W663"/>
          <cell r="X663"/>
          <cell r="Y663"/>
          <cell r="Z663"/>
          <cell r="AA663"/>
          <cell r="AB663"/>
          <cell r="AC663"/>
          <cell r="AD663"/>
          <cell r="AE663"/>
          <cell r="AF663"/>
          <cell r="AG663"/>
          <cell r="AH663"/>
          <cell r="AI663"/>
          <cell r="AJ663"/>
          <cell r="AK663"/>
          <cell r="AL663"/>
          <cell r="AM663"/>
          <cell r="AN663"/>
          <cell r="AO663"/>
          <cell r="AP663"/>
          <cell r="AQ663"/>
          <cell r="AR663"/>
          <cell r="AS663"/>
          <cell r="AT663"/>
          <cell r="AV663"/>
          <cell r="AW663"/>
          <cell r="AX663"/>
          <cell r="BA663"/>
          <cell r="BB663"/>
          <cell r="BC663"/>
          <cell r="BD663"/>
          <cell r="BE663"/>
          <cell r="BF663"/>
          <cell r="BG663"/>
          <cell r="BH663"/>
          <cell r="BI663"/>
          <cell r="BJ663"/>
          <cell r="BK663"/>
          <cell r="BL663"/>
          <cell r="BM663"/>
          <cell r="BN663"/>
          <cell r="BO663"/>
          <cell r="BP663"/>
          <cell r="BQ663"/>
          <cell r="BR663"/>
          <cell r="BS663"/>
          <cell r="BT663"/>
          <cell r="BU663"/>
          <cell r="BV663"/>
          <cell r="BW663"/>
          <cell r="BX663"/>
          <cell r="BY663"/>
          <cell r="BZ663"/>
          <cell r="CA663"/>
          <cell r="CB663"/>
          <cell r="CC663"/>
          <cell r="CD663"/>
          <cell r="CE663"/>
          <cell r="CF663"/>
          <cell r="CG663"/>
          <cell r="CH663"/>
          <cell r="CN663"/>
          <cell r="CO663"/>
          <cell r="CP663"/>
          <cell r="CQ663"/>
          <cell r="CS663"/>
          <cell r="CT663"/>
          <cell r="CU663"/>
          <cell r="CV663"/>
          <cell r="CW663"/>
          <cell r="EE663"/>
          <cell r="EF663"/>
          <cell r="EH663"/>
          <cell r="EI663"/>
          <cell r="EJ663"/>
          <cell r="EK663"/>
          <cell r="EL663"/>
          <cell r="EM663"/>
        </row>
        <row r="664">
          <cell r="A664"/>
          <cell r="B664"/>
          <cell r="C664"/>
          <cell r="D664"/>
          <cell r="E664"/>
          <cell r="F664"/>
          <cell r="G664"/>
          <cell r="H664"/>
          <cell r="I664"/>
          <cell r="J664"/>
          <cell r="K664"/>
          <cell r="L664"/>
          <cell r="M664"/>
          <cell r="N664"/>
          <cell r="O664"/>
          <cell r="P664"/>
          <cell r="Q664"/>
          <cell r="R664"/>
          <cell r="S664"/>
          <cell r="T664"/>
          <cell r="U664"/>
          <cell r="V664"/>
          <cell r="W664"/>
          <cell r="X664"/>
          <cell r="Y664"/>
          <cell r="Z664"/>
          <cell r="AA664"/>
          <cell r="AB664"/>
          <cell r="AC664"/>
          <cell r="AD664"/>
          <cell r="AE664"/>
          <cell r="AF664"/>
          <cell r="AG664"/>
          <cell r="AH664"/>
          <cell r="AI664"/>
          <cell r="AJ664"/>
          <cell r="AK664"/>
          <cell r="AL664"/>
          <cell r="AM664"/>
          <cell r="AN664"/>
          <cell r="AO664"/>
          <cell r="AP664"/>
          <cell r="AQ664"/>
          <cell r="AR664"/>
          <cell r="AS664"/>
          <cell r="AT664"/>
          <cell r="AV664"/>
          <cell r="AW664"/>
          <cell r="AX664"/>
          <cell r="BA664"/>
          <cell r="BB664"/>
          <cell r="BC664"/>
          <cell r="BD664"/>
          <cell r="BE664"/>
          <cell r="BF664"/>
          <cell r="BG664"/>
          <cell r="BH664"/>
          <cell r="BI664"/>
          <cell r="BJ664"/>
          <cell r="BK664"/>
          <cell r="BL664"/>
          <cell r="BM664"/>
          <cell r="BN664"/>
          <cell r="BO664"/>
          <cell r="BP664"/>
          <cell r="BQ664"/>
          <cell r="BR664"/>
          <cell r="BS664"/>
          <cell r="BT664"/>
          <cell r="BU664"/>
          <cell r="BV664"/>
          <cell r="BW664"/>
          <cell r="BX664"/>
          <cell r="BY664"/>
          <cell r="BZ664"/>
          <cell r="CA664"/>
          <cell r="CB664"/>
          <cell r="CC664"/>
          <cell r="CD664"/>
          <cell r="CE664"/>
          <cell r="CF664"/>
          <cell r="CG664"/>
          <cell r="CH664"/>
          <cell r="CN664"/>
          <cell r="CO664"/>
          <cell r="CP664"/>
          <cell r="CQ664"/>
          <cell r="CS664"/>
          <cell r="CT664"/>
          <cell r="CU664"/>
          <cell r="CV664"/>
          <cell r="CW664"/>
          <cell r="EE664"/>
          <cell r="EF664"/>
          <cell r="EH664"/>
          <cell r="EI664"/>
          <cell r="EJ664"/>
          <cell r="EK664"/>
          <cell r="EL664"/>
          <cell r="EM664"/>
        </row>
        <row r="665">
          <cell r="A665"/>
          <cell r="B665"/>
          <cell r="C665"/>
          <cell r="D665"/>
          <cell r="E665"/>
          <cell r="F665"/>
          <cell r="G665"/>
          <cell r="H665"/>
          <cell r="I665"/>
          <cell r="J665"/>
          <cell r="K665"/>
          <cell r="L665"/>
          <cell r="M665"/>
          <cell r="N665"/>
          <cell r="O665"/>
          <cell r="P665"/>
          <cell r="Q665"/>
          <cell r="R665"/>
          <cell r="S665"/>
          <cell r="T665"/>
          <cell r="U665"/>
          <cell r="V665"/>
          <cell r="W665"/>
          <cell r="X665"/>
          <cell r="Y665"/>
          <cell r="Z665"/>
          <cell r="AA665"/>
          <cell r="AB665"/>
          <cell r="AC665"/>
          <cell r="AD665"/>
          <cell r="AE665"/>
          <cell r="AF665"/>
          <cell r="AG665"/>
          <cell r="AH665"/>
          <cell r="AI665"/>
          <cell r="AJ665"/>
          <cell r="AK665"/>
          <cell r="AL665"/>
          <cell r="AM665"/>
          <cell r="AN665"/>
          <cell r="AO665"/>
          <cell r="AP665"/>
          <cell r="AQ665"/>
          <cell r="AR665"/>
          <cell r="AS665"/>
          <cell r="AT665"/>
          <cell r="AV665"/>
          <cell r="AW665"/>
          <cell r="AX665"/>
          <cell r="BA665"/>
          <cell r="BB665"/>
          <cell r="BC665"/>
          <cell r="BD665"/>
          <cell r="BE665"/>
          <cell r="BF665"/>
          <cell r="BG665"/>
          <cell r="BH665"/>
          <cell r="BI665"/>
          <cell r="BJ665"/>
          <cell r="BK665"/>
          <cell r="BL665"/>
          <cell r="BM665"/>
          <cell r="BN665"/>
          <cell r="BO665"/>
          <cell r="BP665"/>
          <cell r="BQ665"/>
          <cell r="BR665"/>
          <cell r="BS665"/>
          <cell r="BT665"/>
          <cell r="BU665"/>
          <cell r="BV665"/>
          <cell r="BW665"/>
          <cell r="BX665"/>
          <cell r="BY665"/>
          <cell r="BZ665"/>
          <cell r="CA665"/>
          <cell r="CB665"/>
          <cell r="CC665"/>
          <cell r="CD665"/>
          <cell r="CE665"/>
          <cell r="CF665"/>
          <cell r="CG665"/>
          <cell r="CH665"/>
          <cell r="CN665"/>
          <cell r="CO665"/>
          <cell r="CP665"/>
          <cell r="CQ665"/>
          <cell r="CS665"/>
          <cell r="CT665"/>
          <cell r="CU665"/>
          <cell r="CV665"/>
          <cell r="CW665"/>
          <cell r="EE665"/>
          <cell r="EF665"/>
          <cell r="EH665"/>
          <cell r="EI665"/>
          <cell r="EJ665"/>
          <cell r="EK665"/>
          <cell r="EL665"/>
          <cell r="EM665"/>
        </row>
        <row r="666">
          <cell r="A666"/>
          <cell r="B666"/>
          <cell r="C666"/>
          <cell r="D666"/>
          <cell r="E666"/>
          <cell r="F666"/>
          <cell r="G666"/>
          <cell r="H666"/>
          <cell r="I666"/>
          <cell r="J666"/>
          <cell r="K666"/>
          <cell r="L666"/>
          <cell r="M666"/>
          <cell r="N666"/>
          <cell r="O666"/>
          <cell r="P666"/>
          <cell r="Q666"/>
          <cell r="R666"/>
          <cell r="S666"/>
          <cell r="T666"/>
          <cell r="U666"/>
          <cell r="V666"/>
          <cell r="W666"/>
          <cell r="X666"/>
          <cell r="Y666"/>
          <cell r="Z666"/>
          <cell r="AA666"/>
          <cell r="AB666"/>
          <cell r="AC666"/>
          <cell r="AD666"/>
          <cell r="AE666"/>
          <cell r="AF666"/>
          <cell r="AG666"/>
          <cell r="AH666"/>
          <cell r="AI666"/>
          <cell r="AJ666"/>
          <cell r="AK666"/>
          <cell r="AL666"/>
          <cell r="AM666"/>
          <cell r="AN666"/>
          <cell r="AO666"/>
          <cell r="AP666"/>
          <cell r="AQ666"/>
          <cell r="AR666"/>
          <cell r="AS666"/>
          <cell r="AT666"/>
          <cell r="AV666"/>
          <cell r="AW666"/>
          <cell r="AX666"/>
          <cell r="BA666"/>
          <cell r="BB666"/>
          <cell r="BC666"/>
          <cell r="BD666"/>
          <cell r="BE666"/>
          <cell r="BF666"/>
          <cell r="BG666"/>
          <cell r="BH666"/>
          <cell r="BI666"/>
          <cell r="BJ666"/>
          <cell r="BK666"/>
          <cell r="BL666"/>
          <cell r="BM666"/>
          <cell r="BN666"/>
          <cell r="BO666"/>
          <cell r="BP666"/>
          <cell r="BQ666"/>
          <cell r="BR666"/>
          <cell r="BS666"/>
          <cell r="BT666"/>
          <cell r="BU666"/>
          <cell r="BV666"/>
          <cell r="BW666"/>
          <cell r="BX666"/>
          <cell r="BY666"/>
          <cell r="BZ666"/>
          <cell r="CA666"/>
          <cell r="CB666"/>
          <cell r="CC666"/>
          <cell r="CD666"/>
          <cell r="CE666"/>
          <cell r="CF666"/>
          <cell r="CG666"/>
          <cell r="CH666"/>
          <cell r="CN666"/>
          <cell r="CO666"/>
          <cell r="CP666"/>
          <cell r="CQ666"/>
          <cell r="CS666"/>
          <cell r="CT666"/>
          <cell r="CU666"/>
          <cell r="CV666"/>
          <cell r="CW666"/>
          <cell r="EE666"/>
          <cell r="EF666"/>
          <cell r="EH666"/>
          <cell r="EI666"/>
          <cell r="EJ666"/>
          <cell r="EK666"/>
          <cell r="EL666"/>
          <cell r="EM666"/>
        </row>
        <row r="667">
          <cell r="A667"/>
          <cell r="B667"/>
          <cell r="C667"/>
          <cell r="D667"/>
          <cell r="E667"/>
          <cell r="F667"/>
          <cell r="G667"/>
          <cell r="H667"/>
          <cell r="I667"/>
          <cell r="J667"/>
          <cell r="K667"/>
          <cell r="L667"/>
          <cell r="M667"/>
          <cell r="N667"/>
          <cell r="O667"/>
          <cell r="P667"/>
          <cell r="Q667"/>
          <cell r="R667"/>
          <cell r="S667"/>
          <cell r="T667"/>
          <cell r="U667"/>
          <cell r="V667"/>
          <cell r="W667"/>
          <cell r="X667"/>
          <cell r="Y667"/>
          <cell r="Z667"/>
          <cell r="AA667"/>
          <cell r="AB667"/>
          <cell r="AC667"/>
          <cell r="AD667"/>
          <cell r="AE667"/>
          <cell r="AF667"/>
          <cell r="AG667"/>
          <cell r="AH667"/>
          <cell r="AI667"/>
          <cell r="AJ667"/>
          <cell r="AK667"/>
          <cell r="AL667"/>
          <cell r="AM667"/>
          <cell r="AN667"/>
          <cell r="AO667"/>
          <cell r="AP667"/>
          <cell r="AQ667"/>
          <cell r="AR667"/>
          <cell r="AS667"/>
          <cell r="AT667"/>
          <cell r="AV667"/>
          <cell r="AW667"/>
          <cell r="AX667"/>
          <cell r="BA667"/>
          <cell r="BB667"/>
          <cell r="BC667"/>
          <cell r="BD667"/>
          <cell r="BE667"/>
          <cell r="BF667"/>
          <cell r="BG667"/>
          <cell r="BH667"/>
          <cell r="BI667"/>
          <cell r="BJ667"/>
          <cell r="BK667"/>
          <cell r="BL667"/>
          <cell r="BM667"/>
          <cell r="BN667"/>
          <cell r="BO667"/>
          <cell r="BP667"/>
          <cell r="BQ667"/>
          <cell r="BR667"/>
          <cell r="BS667"/>
          <cell r="BT667"/>
          <cell r="BU667"/>
          <cell r="BV667"/>
          <cell r="BW667"/>
          <cell r="BX667"/>
          <cell r="BY667"/>
          <cell r="BZ667"/>
          <cell r="CA667"/>
          <cell r="CB667"/>
          <cell r="CC667"/>
          <cell r="CD667"/>
          <cell r="CE667"/>
          <cell r="CF667"/>
          <cell r="CG667"/>
          <cell r="CH667"/>
          <cell r="CN667"/>
          <cell r="CO667"/>
          <cell r="CP667"/>
          <cell r="CQ667"/>
          <cell r="CS667"/>
          <cell r="CT667"/>
          <cell r="CU667"/>
          <cell r="CV667"/>
          <cell r="CW667"/>
          <cell r="EE667"/>
          <cell r="EF667"/>
          <cell r="EH667"/>
          <cell r="EI667"/>
          <cell r="EJ667"/>
          <cell r="EK667"/>
          <cell r="EL667"/>
          <cell r="EM667"/>
        </row>
        <row r="668">
          <cell r="A668"/>
          <cell r="B668"/>
          <cell r="C668"/>
          <cell r="D668"/>
          <cell r="E668"/>
          <cell r="F668"/>
          <cell r="G668"/>
          <cell r="H668"/>
          <cell r="I668"/>
          <cell r="J668"/>
          <cell r="K668"/>
          <cell r="L668"/>
          <cell r="M668"/>
          <cell r="N668"/>
          <cell r="O668"/>
          <cell r="P668"/>
          <cell r="Q668"/>
          <cell r="R668"/>
          <cell r="S668"/>
          <cell r="T668"/>
          <cell r="U668"/>
          <cell r="V668"/>
          <cell r="W668"/>
          <cell r="X668"/>
          <cell r="Y668"/>
          <cell r="Z668"/>
          <cell r="AA668"/>
          <cell r="AB668"/>
          <cell r="AC668"/>
          <cell r="AD668"/>
          <cell r="AE668"/>
          <cell r="AF668"/>
          <cell r="AG668"/>
          <cell r="AH668"/>
          <cell r="AI668"/>
          <cell r="AJ668"/>
          <cell r="AK668"/>
          <cell r="AL668"/>
          <cell r="AM668"/>
          <cell r="AN668"/>
          <cell r="AO668"/>
          <cell r="AP668"/>
          <cell r="AQ668"/>
          <cell r="AR668"/>
          <cell r="AS668"/>
          <cell r="AT668"/>
          <cell r="AV668"/>
          <cell r="AW668"/>
          <cell r="AX668"/>
          <cell r="BA668"/>
          <cell r="BB668"/>
          <cell r="BC668"/>
          <cell r="BD668"/>
          <cell r="BE668"/>
          <cell r="BF668"/>
          <cell r="BG668"/>
          <cell r="BH668"/>
          <cell r="BI668"/>
          <cell r="BJ668"/>
          <cell r="BK668"/>
          <cell r="BL668"/>
          <cell r="BM668"/>
          <cell r="BN668"/>
          <cell r="BO668"/>
          <cell r="BP668"/>
          <cell r="BQ668"/>
          <cell r="BR668"/>
          <cell r="BS668"/>
          <cell r="BT668"/>
          <cell r="BU668"/>
          <cell r="BV668"/>
          <cell r="BW668"/>
          <cell r="BX668"/>
          <cell r="BY668"/>
          <cell r="BZ668"/>
          <cell r="CA668"/>
          <cell r="CB668"/>
          <cell r="CC668"/>
          <cell r="CD668"/>
          <cell r="CE668"/>
          <cell r="CF668"/>
          <cell r="CG668"/>
          <cell r="CH668"/>
          <cell r="CN668"/>
          <cell r="CO668"/>
          <cell r="CP668"/>
          <cell r="CQ668"/>
          <cell r="CS668"/>
          <cell r="CT668"/>
          <cell r="CU668"/>
          <cell r="CV668"/>
          <cell r="CW668"/>
          <cell r="EE668"/>
          <cell r="EF668"/>
          <cell r="EH668"/>
          <cell r="EI668"/>
          <cell r="EJ668"/>
          <cell r="EK668"/>
          <cell r="EL668"/>
          <cell r="EM668"/>
        </row>
        <row r="669">
          <cell r="A669"/>
          <cell r="B669"/>
          <cell r="C669"/>
          <cell r="D669"/>
          <cell r="E669"/>
          <cell r="F669"/>
          <cell r="G669"/>
          <cell r="H669"/>
          <cell r="I669"/>
          <cell r="J669"/>
          <cell r="K669"/>
          <cell r="L669"/>
          <cell r="M669"/>
          <cell r="N669"/>
          <cell r="O669"/>
          <cell r="P669"/>
          <cell r="Q669"/>
          <cell r="R669"/>
          <cell r="S669"/>
          <cell r="T669"/>
          <cell r="U669"/>
          <cell r="V669"/>
          <cell r="W669"/>
          <cell r="X669"/>
          <cell r="Y669"/>
          <cell r="Z669"/>
          <cell r="AA669"/>
          <cell r="AB669"/>
          <cell r="AC669"/>
          <cell r="AD669"/>
          <cell r="AE669"/>
          <cell r="AF669"/>
          <cell r="AG669"/>
          <cell r="AH669"/>
          <cell r="AI669"/>
          <cell r="AJ669"/>
          <cell r="AK669"/>
          <cell r="AL669"/>
          <cell r="AM669"/>
          <cell r="AN669"/>
          <cell r="AO669"/>
          <cell r="AP669"/>
          <cell r="AQ669"/>
          <cell r="AR669"/>
          <cell r="AS669"/>
          <cell r="AT669"/>
          <cell r="AV669"/>
          <cell r="AW669"/>
          <cell r="AX669"/>
          <cell r="BA669"/>
          <cell r="BB669"/>
          <cell r="BC669"/>
          <cell r="BD669"/>
          <cell r="BE669"/>
          <cell r="BF669"/>
          <cell r="BG669"/>
          <cell r="BH669"/>
          <cell r="BI669"/>
          <cell r="BJ669"/>
          <cell r="BK669"/>
          <cell r="BL669"/>
          <cell r="BM669"/>
          <cell r="BN669"/>
          <cell r="BO669"/>
          <cell r="BP669"/>
          <cell r="BQ669"/>
          <cell r="BR669"/>
          <cell r="BS669"/>
          <cell r="BT669"/>
          <cell r="BU669"/>
          <cell r="BV669"/>
          <cell r="BW669"/>
          <cell r="BX669"/>
          <cell r="BY669"/>
          <cell r="BZ669"/>
          <cell r="CA669"/>
          <cell r="CB669"/>
          <cell r="CC669"/>
          <cell r="CD669"/>
          <cell r="CE669"/>
          <cell r="CF669"/>
          <cell r="CG669"/>
          <cell r="CH669"/>
          <cell r="CN669"/>
          <cell r="CO669"/>
          <cell r="CP669"/>
          <cell r="CQ669"/>
          <cell r="CS669"/>
          <cell r="CT669"/>
          <cell r="CU669"/>
          <cell r="CV669"/>
          <cell r="CW669"/>
          <cell r="EE669"/>
          <cell r="EF669"/>
          <cell r="EH669"/>
          <cell r="EI669"/>
          <cell r="EJ669"/>
          <cell r="EK669"/>
          <cell r="EL669"/>
          <cell r="EM669"/>
        </row>
        <row r="670">
          <cell r="A670"/>
          <cell r="B670"/>
          <cell r="C670"/>
          <cell r="D670"/>
          <cell r="E670"/>
          <cell r="F670"/>
          <cell r="G670"/>
          <cell r="H670"/>
          <cell r="I670"/>
          <cell r="J670"/>
          <cell r="K670"/>
          <cell r="L670"/>
          <cell r="M670"/>
          <cell r="N670"/>
          <cell r="O670"/>
          <cell r="P670"/>
          <cell r="Q670"/>
          <cell r="R670"/>
          <cell r="S670"/>
          <cell r="T670"/>
          <cell r="U670"/>
          <cell r="V670"/>
          <cell r="W670"/>
          <cell r="X670"/>
          <cell r="Y670"/>
          <cell r="Z670"/>
          <cell r="AA670"/>
          <cell r="AB670"/>
          <cell r="AC670"/>
          <cell r="AD670"/>
          <cell r="AE670"/>
          <cell r="AF670"/>
          <cell r="AG670"/>
          <cell r="AH670"/>
          <cell r="AI670"/>
          <cell r="AJ670"/>
          <cell r="AK670"/>
          <cell r="AL670"/>
          <cell r="AM670"/>
          <cell r="AN670"/>
          <cell r="AO670"/>
          <cell r="AP670"/>
          <cell r="AQ670"/>
          <cell r="AR670"/>
          <cell r="AS670"/>
          <cell r="AT670"/>
          <cell r="AV670"/>
          <cell r="AW670"/>
          <cell r="AX670"/>
          <cell r="BA670"/>
          <cell r="BB670"/>
          <cell r="BC670"/>
          <cell r="BD670"/>
          <cell r="BE670"/>
          <cell r="BF670"/>
          <cell r="BG670"/>
          <cell r="BH670"/>
          <cell r="BI670"/>
          <cell r="BJ670"/>
          <cell r="BK670"/>
          <cell r="BL670"/>
          <cell r="BM670"/>
          <cell r="BN670"/>
          <cell r="BO670"/>
          <cell r="BP670"/>
          <cell r="BQ670"/>
          <cell r="BR670"/>
          <cell r="BS670"/>
          <cell r="BT670"/>
          <cell r="BU670"/>
          <cell r="BV670"/>
          <cell r="BW670"/>
          <cell r="BX670"/>
          <cell r="BY670"/>
          <cell r="BZ670"/>
          <cell r="CA670"/>
          <cell r="CB670"/>
          <cell r="CC670"/>
          <cell r="CD670"/>
          <cell r="CE670"/>
          <cell r="CF670"/>
          <cell r="CG670"/>
          <cell r="CH670"/>
          <cell r="CN670"/>
          <cell r="CO670"/>
          <cell r="CP670"/>
          <cell r="CQ670"/>
          <cell r="CS670"/>
          <cell r="CT670"/>
          <cell r="CU670"/>
          <cell r="CV670"/>
          <cell r="CW670"/>
          <cell r="EE670"/>
          <cell r="EF670"/>
          <cell r="EH670"/>
          <cell r="EI670"/>
          <cell r="EJ670"/>
          <cell r="EK670"/>
          <cell r="EL670"/>
          <cell r="EM670"/>
        </row>
        <row r="671">
          <cell r="A671"/>
          <cell r="B671"/>
          <cell r="C671"/>
          <cell r="D671"/>
          <cell r="E671"/>
          <cell r="F671"/>
          <cell r="G671"/>
          <cell r="H671"/>
          <cell r="I671"/>
          <cell r="J671"/>
          <cell r="K671"/>
          <cell r="L671"/>
          <cell r="M671"/>
          <cell r="N671"/>
          <cell r="O671"/>
          <cell r="P671"/>
          <cell r="Q671"/>
          <cell r="R671"/>
          <cell r="S671"/>
          <cell r="T671"/>
          <cell r="U671"/>
          <cell r="V671"/>
          <cell r="W671"/>
          <cell r="X671"/>
          <cell r="Y671"/>
          <cell r="Z671"/>
          <cell r="AA671"/>
          <cell r="AB671"/>
          <cell r="AC671"/>
          <cell r="AD671"/>
          <cell r="AE671"/>
          <cell r="AF671"/>
          <cell r="AG671"/>
          <cell r="AH671"/>
          <cell r="AI671"/>
          <cell r="AJ671"/>
          <cell r="AK671"/>
          <cell r="AL671"/>
          <cell r="AM671"/>
          <cell r="AN671"/>
          <cell r="AO671"/>
          <cell r="AP671"/>
          <cell r="AQ671"/>
          <cell r="AR671"/>
          <cell r="AS671"/>
          <cell r="AT671"/>
          <cell r="AV671"/>
          <cell r="AW671"/>
          <cell r="AX671"/>
          <cell r="BA671"/>
          <cell r="BB671"/>
          <cell r="BC671"/>
          <cell r="BD671"/>
          <cell r="BE671"/>
          <cell r="BF671"/>
          <cell r="BG671"/>
          <cell r="BH671"/>
          <cell r="BI671"/>
          <cell r="BJ671"/>
          <cell r="BK671"/>
          <cell r="BL671"/>
          <cell r="BM671"/>
          <cell r="BN671"/>
          <cell r="BO671"/>
          <cell r="BP671"/>
          <cell r="BQ671"/>
          <cell r="BR671"/>
          <cell r="BS671"/>
          <cell r="BT671"/>
          <cell r="BU671"/>
          <cell r="BV671"/>
          <cell r="BW671"/>
          <cell r="BX671"/>
          <cell r="BY671"/>
          <cell r="BZ671"/>
          <cell r="CA671"/>
          <cell r="CB671"/>
          <cell r="CC671"/>
          <cell r="CD671"/>
          <cell r="CE671"/>
          <cell r="CF671"/>
          <cell r="CG671"/>
          <cell r="CH671"/>
          <cell r="CN671"/>
          <cell r="CO671"/>
          <cell r="CP671"/>
          <cell r="CQ671"/>
          <cell r="CS671"/>
          <cell r="CT671"/>
          <cell r="CU671"/>
          <cell r="CV671"/>
          <cell r="CW671"/>
          <cell r="EE671"/>
          <cell r="EF671"/>
          <cell r="EH671"/>
          <cell r="EI671"/>
          <cell r="EJ671"/>
          <cell r="EK671"/>
          <cell r="EL671"/>
          <cell r="EM671"/>
        </row>
        <row r="672">
          <cell r="A672"/>
          <cell r="B672"/>
          <cell r="C672"/>
          <cell r="D672"/>
          <cell r="E672"/>
          <cell r="F672"/>
          <cell r="G672"/>
          <cell r="H672"/>
          <cell r="I672"/>
          <cell r="J672"/>
          <cell r="K672"/>
          <cell r="L672"/>
          <cell r="M672"/>
          <cell r="N672"/>
          <cell r="O672"/>
          <cell r="P672"/>
          <cell r="Q672"/>
          <cell r="R672"/>
          <cell r="S672"/>
          <cell r="T672"/>
          <cell r="U672"/>
          <cell r="V672"/>
          <cell r="W672"/>
          <cell r="X672"/>
          <cell r="Y672"/>
          <cell r="Z672"/>
          <cell r="AA672"/>
          <cell r="AB672"/>
          <cell r="AC672"/>
          <cell r="AD672"/>
          <cell r="AE672"/>
          <cell r="AF672"/>
          <cell r="AG672"/>
          <cell r="AH672"/>
          <cell r="AI672"/>
          <cell r="AJ672"/>
          <cell r="AK672"/>
          <cell r="AL672"/>
          <cell r="AM672"/>
          <cell r="AN672"/>
          <cell r="AO672"/>
          <cell r="AP672"/>
          <cell r="AQ672"/>
          <cell r="AR672"/>
          <cell r="AS672"/>
          <cell r="AT672"/>
          <cell r="AV672"/>
          <cell r="AW672"/>
          <cell r="AX672"/>
          <cell r="BA672"/>
          <cell r="BB672"/>
          <cell r="BC672"/>
          <cell r="BD672"/>
          <cell r="BE672"/>
          <cell r="BF672"/>
          <cell r="BG672"/>
          <cell r="BH672"/>
          <cell r="BI672"/>
          <cell r="BJ672"/>
          <cell r="BK672"/>
          <cell r="BL672"/>
          <cell r="BM672"/>
          <cell r="BN672"/>
          <cell r="BO672"/>
          <cell r="BP672"/>
          <cell r="BQ672"/>
          <cell r="BR672"/>
          <cell r="BS672"/>
          <cell r="BT672"/>
          <cell r="BU672"/>
          <cell r="BV672"/>
          <cell r="BW672"/>
          <cell r="BX672"/>
          <cell r="BY672"/>
          <cell r="BZ672"/>
          <cell r="CA672"/>
          <cell r="CB672"/>
          <cell r="CC672"/>
          <cell r="CD672"/>
          <cell r="CE672"/>
          <cell r="CF672"/>
          <cell r="CG672"/>
          <cell r="CH672"/>
          <cell r="CN672"/>
          <cell r="CO672"/>
          <cell r="CP672"/>
          <cell r="CQ672"/>
          <cell r="CS672"/>
          <cell r="CT672"/>
          <cell r="CU672"/>
          <cell r="CV672"/>
          <cell r="CW672"/>
          <cell r="EE672"/>
          <cell r="EF672"/>
          <cell r="EH672"/>
          <cell r="EI672"/>
          <cell r="EJ672"/>
          <cell r="EK672"/>
          <cell r="EL672"/>
          <cell r="EM672"/>
        </row>
        <row r="673">
          <cell r="A673"/>
          <cell r="B673"/>
          <cell r="C673"/>
          <cell r="D673"/>
          <cell r="E673"/>
          <cell r="F673"/>
          <cell r="G673"/>
          <cell r="H673"/>
          <cell r="I673"/>
          <cell r="J673"/>
          <cell r="K673"/>
          <cell r="L673"/>
          <cell r="M673"/>
          <cell r="N673"/>
          <cell r="O673"/>
          <cell r="P673"/>
          <cell r="Q673"/>
          <cell r="R673"/>
          <cell r="S673"/>
          <cell r="T673"/>
          <cell r="U673"/>
          <cell r="V673"/>
          <cell r="W673"/>
          <cell r="X673"/>
          <cell r="Y673"/>
          <cell r="Z673"/>
          <cell r="AA673"/>
          <cell r="AB673"/>
          <cell r="AC673"/>
          <cell r="AD673"/>
          <cell r="AE673"/>
          <cell r="AF673"/>
          <cell r="AG673"/>
          <cell r="AH673"/>
          <cell r="AI673"/>
          <cell r="AJ673"/>
          <cell r="AK673"/>
          <cell r="AL673"/>
          <cell r="AM673"/>
          <cell r="AN673"/>
          <cell r="AO673"/>
          <cell r="AP673"/>
          <cell r="AQ673"/>
          <cell r="AR673"/>
          <cell r="AS673"/>
          <cell r="AT673"/>
          <cell r="AV673"/>
          <cell r="AW673"/>
          <cell r="AX673"/>
          <cell r="BA673"/>
          <cell r="BB673"/>
          <cell r="BC673"/>
          <cell r="BD673"/>
          <cell r="BE673"/>
          <cell r="BF673"/>
          <cell r="BG673"/>
          <cell r="BH673"/>
          <cell r="BI673"/>
          <cell r="BJ673"/>
          <cell r="BK673"/>
          <cell r="BL673"/>
          <cell r="BM673"/>
          <cell r="BN673"/>
          <cell r="BO673"/>
          <cell r="BP673"/>
          <cell r="BQ673"/>
          <cell r="BR673"/>
          <cell r="BS673"/>
          <cell r="BT673"/>
          <cell r="BU673"/>
          <cell r="BV673"/>
          <cell r="BW673"/>
          <cell r="BX673"/>
          <cell r="BY673"/>
          <cell r="BZ673"/>
          <cell r="CA673"/>
          <cell r="CB673"/>
          <cell r="CC673"/>
          <cell r="CD673"/>
          <cell r="CE673"/>
          <cell r="CF673"/>
          <cell r="CG673"/>
          <cell r="CH673"/>
          <cell r="CN673"/>
          <cell r="CO673"/>
          <cell r="CP673"/>
          <cell r="CQ673"/>
          <cell r="CS673"/>
          <cell r="CT673"/>
          <cell r="CU673"/>
          <cell r="CV673"/>
          <cell r="CW673"/>
          <cell r="EE673"/>
          <cell r="EF673"/>
          <cell r="EH673"/>
          <cell r="EI673"/>
          <cell r="EJ673"/>
          <cell r="EK673"/>
          <cell r="EL673"/>
          <cell r="EM673"/>
        </row>
        <row r="674">
          <cell r="A674"/>
          <cell r="B674"/>
          <cell r="C674"/>
          <cell r="D674"/>
          <cell r="E674"/>
          <cell r="F674"/>
          <cell r="G674"/>
          <cell r="H674"/>
          <cell r="I674"/>
          <cell r="J674"/>
          <cell r="K674"/>
          <cell r="L674"/>
          <cell r="M674"/>
          <cell r="N674"/>
          <cell r="O674"/>
          <cell r="P674"/>
          <cell r="Q674"/>
          <cell r="R674"/>
          <cell r="S674"/>
          <cell r="T674"/>
          <cell r="U674"/>
          <cell r="V674"/>
          <cell r="W674"/>
          <cell r="X674"/>
          <cell r="Y674"/>
          <cell r="Z674"/>
          <cell r="AA674"/>
          <cell r="AB674"/>
          <cell r="AC674"/>
          <cell r="AD674"/>
          <cell r="AE674"/>
          <cell r="AF674"/>
          <cell r="AG674"/>
          <cell r="AH674"/>
          <cell r="AI674"/>
          <cell r="AJ674"/>
          <cell r="AK674"/>
          <cell r="AL674"/>
          <cell r="AM674"/>
          <cell r="AN674"/>
          <cell r="AO674"/>
          <cell r="AP674"/>
          <cell r="AQ674"/>
          <cell r="AR674"/>
          <cell r="AS674"/>
          <cell r="AT674"/>
          <cell r="AV674"/>
          <cell r="AW674"/>
          <cell r="AX674"/>
          <cell r="BA674"/>
          <cell r="BB674"/>
          <cell r="BC674"/>
          <cell r="BD674"/>
          <cell r="BE674"/>
          <cell r="BF674"/>
          <cell r="BG674"/>
          <cell r="BH674"/>
          <cell r="BI674"/>
          <cell r="BJ674"/>
          <cell r="BK674"/>
          <cell r="BL674"/>
          <cell r="BM674"/>
          <cell r="BN674"/>
          <cell r="BO674"/>
          <cell r="BP674"/>
          <cell r="BQ674"/>
          <cell r="BR674"/>
          <cell r="BS674"/>
          <cell r="BT674"/>
          <cell r="BU674"/>
          <cell r="BV674"/>
          <cell r="BW674"/>
          <cell r="BX674"/>
          <cell r="BY674"/>
          <cell r="BZ674"/>
          <cell r="CA674"/>
          <cell r="CB674"/>
          <cell r="CC674"/>
          <cell r="CD674"/>
          <cell r="CE674"/>
          <cell r="CF674"/>
          <cell r="CG674"/>
          <cell r="CH674"/>
          <cell r="CN674"/>
          <cell r="CO674"/>
          <cell r="CP674"/>
          <cell r="CQ674"/>
          <cell r="CS674"/>
          <cell r="CT674"/>
          <cell r="CU674"/>
          <cell r="CV674"/>
          <cell r="CW674"/>
          <cell r="EE674"/>
          <cell r="EF674"/>
          <cell r="EH674"/>
          <cell r="EI674"/>
          <cell r="EJ674"/>
          <cell r="EK674"/>
          <cell r="EL674"/>
          <cell r="EM674"/>
        </row>
        <row r="675">
          <cell r="A675"/>
          <cell r="B675"/>
          <cell r="C675"/>
          <cell r="D675"/>
          <cell r="E675"/>
          <cell r="F675"/>
          <cell r="G675"/>
          <cell r="H675"/>
          <cell r="I675"/>
          <cell r="J675"/>
          <cell r="K675"/>
          <cell r="L675"/>
          <cell r="M675"/>
          <cell r="N675"/>
          <cell r="O675"/>
          <cell r="P675"/>
          <cell r="Q675"/>
          <cell r="R675"/>
          <cell r="S675"/>
          <cell r="T675"/>
          <cell r="U675"/>
          <cell r="V675"/>
          <cell r="W675"/>
          <cell r="X675"/>
          <cell r="Y675"/>
          <cell r="Z675"/>
          <cell r="AA675"/>
          <cell r="AB675"/>
          <cell r="AC675"/>
          <cell r="AD675"/>
          <cell r="AE675"/>
          <cell r="AF675"/>
          <cell r="AG675"/>
          <cell r="AH675"/>
          <cell r="AI675"/>
          <cell r="AJ675"/>
          <cell r="AK675"/>
          <cell r="AL675"/>
          <cell r="AM675"/>
          <cell r="AN675"/>
          <cell r="AO675"/>
          <cell r="AP675"/>
          <cell r="AQ675"/>
          <cell r="AR675"/>
          <cell r="AS675"/>
          <cell r="AT675"/>
          <cell r="AV675"/>
          <cell r="AW675"/>
          <cell r="AX675"/>
          <cell r="BA675"/>
          <cell r="BB675"/>
          <cell r="BC675"/>
          <cell r="BD675"/>
          <cell r="BE675"/>
          <cell r="BF675"/>
          <cell r="BG675"/>
          <cell r="BH675"/>
          <cell r="BI675"/>
          <cell r="BJ675"/>
          <cell r="BK675"/>
          <cell r="BL675"/>
          <cell r="BM675"/>
          <cell r="BN675"/>
          <cell r="BO675"/>
          <cell r="BP675"/>
          <cell r="BQ675"/>
          <cell r="BR675"/>
          <cell r="BS675"/>
          <cell r="BT675"/>
          <cell r="BU675"/>
          <cell r="BV675"/>
          <cell r="BW675"/>
          <cell r="BX675"/>
          <cell r="BY675"/>
          <cell r="BZ675"/>
          <cell r="CA675"/>
          <cell r="CB675"/>
          <cell r="CC675"/>
          <cell r="CD675"/>
          <cell r="CE675"/>
          <cell r="CF675"/>
          <cell r="CG675"/>
          <cell r="CH675"/>
          <cell r="CN675"/>
          <cell r="CO675"/>
          <cell r="CP675"/>
          <cell r="CQ675"/>
          <cell r="CS675"/>
          <cell r="CT675"/>
          <cell r="CU675"/>
          <cell r="CV675"/>
          <cell r="CW675"/>
          <cell r="EE675"/>
          <cell r="EF675"/>
          <cell r="EH675"/>
          <cell r="EI675"/>
          <cell r="EJ675"/>
          <cell r="EK675"/>
          <cell r="EL675"/>
          <cell r="EM675"/>
        </row>
        <row r="676">
          <cell r="A676"/>
          <cell r="B676"/>
          <cell r="C676"/>
          <cell r="D676"/>
          <cell r="E676"/>
          <cell r="F676"/>
          <cell r="G676"/>
          <cell r="H676"/>
          <cell r="I676"/>
          <cell r="J676"/>
          <cell r="K676"/>
          <cell r="L676"/>
          <cell r="M676"/>
          <cell r="N676"/>
          <cell r="O676"/>
          <cell r="P676"/>
          <cell r="Q676"/>
          <cell r="R676"/>
          <cell r="S676"/>
          <cell r="T676"/>
          <cell r="U676"/>
          <cell r="V676"/>
          <cell r="W676"/>
          <cell r="X676"/>
          <cell r="Y676"/>
          <cell r="Z676"/>
          <cell r="AA676"/>
          <cell r="AB676"/>
          <cell r="AC676"/>
          <cell r="AD676"/>
          <cell r="AE676"/>
          <cell r="AF676"/>
          <cell r="AG676"/>
          <cell r="AH676"/>
          <cell r="AI676"/>
          <cell r="AJ676"/>
          <cell r="AK676"/>
          <cell r="AL676"/>
          <cell r="AM676"/>
          <cell r="AN676"/>
          <cell r="AO676"/>
          <cell r="AP676"/>
          <cell r="AQ676"/>
          <cell r="AR676"/>
          <cell r="AS676"/>
          <cell r="AT676"/>
          <cell r="AV676"/>
          <cell r="AW676"/>
          <cell r="AX676"/>
          <cell r="BA676"/>
          <cell r="BB676"/>
          <cell r="BC676"/>
          <cell r="BD676"/>
          <cell r="BE676"/>
          <cell r="BF676"/>
          <cell r="BG676"/>
          <cell r="BH676"/>
          <cell r="BI676"/>
          <cell r="BJ676"/>
          <cell r="BK676"/>
          <cell r="BL676"/>
          <cell r="BM676"/>
          <cell r="BN676"/>
          <cell r="BO676"/>
          <cell r="BP676"/>
          <cell r="BQ676"/>
          <cell r="BR676"/>
          <cell r="BS676"/>
          <cell r="BT676"/>
          <cell r="BU676"/>
          <cell r="BV676"/>
          <cell r="BW676"/>
          <cell r="BX676"/>
          <cell r="BY676"/>
          <cell r="BZ676"/>
          <cell r="CA676"/>
          <cell r="CB676"/>
          <cell r="CC676"/>
          <cell r="CD676"/>
          <cell r="CE676"/>
          <cell r="CF676"/>
          <cell r="CG676"/>
          <cell r="CH676"/>
          <cell r="CN676"/>
          <cell r="CO676"/>
          <cell r="CP676"/>
          <cell r="CQ676"/>
          <cell r="CS676"/>
          <cell r="CT676"/>
          <cell r="CU676"/>
          <cell r="CV676"/>
          <cell r="CW676"/>
          <cell r="EE676"/>
          <cell r="EF676"/>
          <cell r="EH676"/>
          <cell r="EI676"/>
          <cell r="EJ676"/>
          <cell r="EK676"/>
          <cell r="EL676"/>
          <cell r="EM676"/>
        </row>
        <row r="677">
          <cell r="A677"/>
          <cell r="B677"/>
          <cell r="C677"/>
          <cell r="D677"/>
          <cell r="E677"/>
          <cell r="F677"/>
          <cell r="G677"/>
          <cell r="H677"/>
          <cell r="I677"/>
          <cell r="J677"/>
          <cell r="K677"/>
          <cell r="L677"/>
          <cell r="M677"/>
          <cell r="N677"/>
          <cell r="O677"/>
          <cell r="P677"/>
          <cell r="Q677"/>
          <cell r="R677"/>
          <cell r="S677"/>
          <cell r="T677"/>
          <cell r="U677"/>
          <cell r="V677"/>
          <cell r="W677"/>
          <cell r="X677"/>
          <cell r="Y677"/>
          <cell r="Z677"/>
          <cell r="AA677"/>
          <cell r="AB677"/>
          <cell r="AC677"/>
          <cell r="AD677"/>
          <cell r="AE677"/>
          <cell r="AF677"/>
          <cell r="AG677"/>
          <cell r="AH677"/>
          <cell r="AI677"/>
          <cell r="AJ677"/>
          <cell r="AK677"/>
          <cell r="AL677"/>
          <cell r="AM677"/>
          <cell r="AN677"/>
          <cell r="AO677"/>
          <cell r="AP677"/>
          <cell r="AQ677"/>
          <cell r="AR677"/>
          <cell r="AS677"/>
          <cell r="AT677"/>
          <cell r="AV677"/>
          <cell r="AW677"/>
          <cell r="AX677"/>
          <cell r="BA677"/>
          <cell r="BB677"/>
          <cell r="BC677"/>
          <cell r="BD677"/>
          <cell r="BE677"/>
          <cell r="BF677"/>
          <cell r="BG677"/>
          <cell r="BH677"/>
          <cell r="BI677"/>
          <cell r="BJ677"/>
          <cell r="BK677"/>
          <cell r="BL677"/>
          <cell r="BM677"/>
          <cell r="BN677"/>
          <cell r="BO677"/>
          <cell r="BP677"/>
          <cell r="BQ677"/>
          <cell r="BR677"/>
          <cell r="BS677"/>
          <cell r="BT677"/>
          <cell r="BU677"/>
          <cell r="BV677"/>
          <cell r="BW677"/>
          <cell r="BX677"/>
          <cell r="BY677"/>
          <cell r="BZ677"/>
          <cell r="CA677"/>
          <cell r="CB677"/>
          <cell r="CC677"/>
          <cell r="CD677"/>
          <cell r="CE677"/>
          <cell r="CF677"/>
          <cell r="CG677"/>
          <cell r="CH677"/>
          <cell r="CN677"/>
          <cell r="CO677"/>
          <cell r="CP677"/>
          <cell r="CQ677"/>
          <cell r="CS677"/>
          <cell r="CT677"/>
          <cell r="CU677"/>
          <cell r="CV677"/>
          <cell r="CW677"/>
          <cell r="EE677"/>
          <cell r="EF677"/>
          <cell r="EH677"/>
          <cell r="EI677"/>
          <cell r="EJ677"/>
          <cell r="EK677"/>
          <cell r="EL677"/>
          <cell r="EM677"/>
        </row>
        <row r="678">
          <cell r="A678"/>
          <cell r="B678"/>
          <cell r="C678"/>
          <cell r="D678"/>
          <cell r="E678"/>
          <cell r="F678"/>
          <cell r="G678"/>
          <cell r="H678"/>
          <cell r="I678"/>
          <cell r="J678"/>
          <cell r="K678"/>
          <cell r="L678"/>
          <cell r="M678"/>
          <cell r="N678"/>
          <cell r="O678"/>
          <cell r="P678"/>
          <cell r="Q678"/>
          <cell r="R678"/>
          <cell r="S678"/>
          <cell r="T678"/>
          <cell r="U678"/>
          <cell r="V678"/>
          <cell r="W678"/>
          <cell r="X678"/>
          <cell r="Y678"/>
          <cell r="Z678"/>
          <cell r="AA678"/>
          <cell r="AB678"/>
          <cell r="AC678"/>
          <cell r="AD678"/>
          <cell r="AE678"/>
          <cell r="AF678"/>
          <cell r="AG678"/>
          <cell r="AH678"/>
          <cell r="AI678"/>
          <cell r="AJ678"/>
          <cell r="AK678"/>
          <cell r="AL678"/>
          <cell r="AM678"/>
          <cell r="AN678"/>
          <cell r="AO678"/>
          <cell r="AP678"/>
          <cell r="AQ678"/>
          <cell r="AR678"/>
          <cell r="AS678"/>
          <cell r="AT678"/>
          <cell r="AV678"/>
          <cell r="AW678"/>
          <cell r="AX678"/>
          <cell r="BA678"/>
          <cell r="BB678"/>
          <cell r="BC678"/>
          <cell r="BD678"/>
          <cell r="BE678"/>
          <cell r="BF678"/>
          <cell r="BG678"/>
          <cell r="BH678"/>
          <cell r="BI678"/>
          <cell r="BJ678"/>
          <cell r="BK678"/>
          <cell r="BL678"/>
          <cell r="BM678"/>
          <cell r="BN678"/>
          <cell r="BO678"/>
          <cell r="BP678"/>
          <cell r="BQ678"/>
          <cell r="BR678"/>
          <cell r="BS678"/>
          <cell r="BT678"/>
          <cell r="BU678"/>
          <cell r="BV678"/>
          <cell r="BW678"/>
          <cell r="BX678"/>
          <cell r="BY678"/>
          <cell r="BZ678"/>
          <cell r="CA678"/>
          <cell r="CB678"/>
          <cell r="CC678"/>
          <cell r="CD678"/>
          <cell r="CE678"/>
          <cell r="CF678"/>
          <cell r="CG678"/>
          <cell r="CH678"/>
          <cell r="CN678"/>
          <cell r="CO678"/>
          <cell r="CP678"/>
          <cell r="CQ678"/>
          <cell r="CS678"/>
          <cell r="CT678"/>
          <cell r="CU678"/>
          <cell r="CV678"/>
          <cell r="CW678"/>
          <cell r="EE678"/>
          <cell r="EF678"/>
          <cell r="EH678"/>
          <cell r="EI678"/>
          <cell r="EJ678"/>
          <cell r="EK678"/>
          <cell r="EL678"/>
          <cell r="EM678"/>
        </row>
        <row r="679">
          <cell r="A679"/>
          <cell r="B679"/>
          <cell r="C679"/>
          <cell r="D679"/>
          <cell r="E679"/>
          <cell r="F679"/>
          <cell r="G679"/>
          <cell r="H679"/>
          <cell r="I679"/>
          <cell r="J679"/>
          <cell r="K679"/>
          <cell r="L679"/>
          <cell r="M679"/>
          <cell r="N679"/>
          <cell r="O679"/>
          <cell r="P679"/>
          <cell r="Q679"/>
          <cell r="R679"/>
          <cell r="S679"/>
          <cell r="T679"/>
          <cell r="U679"/>
          <cell r="V679"/>
          <cell r="W679"/>
          <cell r="X679"/>
          <cell r="Y679"/>
          <cell r="Z679"/>
          <cell r="AA679"/>
          <cell r="AB679"/>
          <cell r="AC679"/>
          <cell r="AD679"/>
          <cell r="AE679"/>
          <cell r="AF679"/>
          <cell r="AG679"/>
          <cell r="AH679"/>
          <cell r="AI679"/>
          <cell r="AJ679"/>
          <cell r="AK679"/>
          <cell r="AL679"/>
          <cell r="AM679"/>
          <cell r="AN679"/>
          <cell r="AO679"/>
          <cell r="AP679"/>
          <cell r="AQ679"/>
          <cell r="AR679"/>
          <cell r="AS679"/>
          <cell r="AT679"/>
          <cell r="AV679"/>
          <cell r="AW679"/>
          <cell r="AX679"/>
          <cell r="BA679"/>
          <cell r="BB679"/>
          <cell r="BC679"/>
          <cell r="BD679"/>
          <cell r="BE679"/>
          <cell r="BF679"/>
          <cell r="BG679"/>
          <cell r="BH679"/>
          <cell r="BI679"/>
          <cell r="BJ679"/>
          <cell r="BK679"/>
          <cell r="BL679"/>
          <cell r="BM679"/>
          <cell r="BN679"/>
          <cell r="BO679"/>
          <cell r="BP679"/>
          <cell r="BQ679"/>
          <cell r="BR679"/>
          <cell r="BS679"/>
          <cell r="BT679"/>
          <cell r="BU679"/>
          <cell r="BV679"/>
          <cell r="BW679"/>
          <cell r="BX679"/>
          <cell r="BY679"/>
          <cell r="BZ679"/>
          <cell r="CA679"/>
          <cell r="CB679"/>
          <cell r="CC679"/>
          <cell r="CD679"/>
          <cell r="CE679"/>
          <cell r="CF679"/>
          <cell r="CG679"/>
          <cell r="CH679"/>
          <cell r="CN679"/>
          <cell r="CO679"/>
          <cell r="CP679"/>
          <cell r="CQ679"/>
          <cell r="CS679"/>
          <cell r="CT679"/>
          <cell r="CU679"/>
          <cell r="CV679"/>
          <cell r="CW679"/>
          <cell r="EE679"/>
          <cell r="EF679"/>
          <cell r="EH679"/>
          <cell r="EI679"/>
          <cell r="EJ679"/>
          <cell r="EK679"/>
          <cell r="EL679"/>
          <cell r="EM679"/>
        </row>
        <row r="680">
          <cell r="A680"/>
          <cell r="B680"/>
          <cell r="C680"/>
          <cell r="D680"/>
          <cell r="E680"/>
          <cell r="F680"/>
          <cell r="G680"/>
          <cell r="H680"/>
          <cell r="I680"/>
          <cell r="J680"/>
          <cell r="K680"/>
          <cell r="L680"/>
          <cell r="M680"/>
          <cell r="N680"/>
          <cell r="O680"/>
          <cell r="P680"/>
          <cell r="Q680"/>
          <cell r="R680"/>
          <cell r="S680"/>
          <cell r="T680"/>
          <cell r="U680"/>
          <cell r="V680"/>
          <cell r="W680"/>
          <cell r="X680"/>
          <cell r="Y680"/>
          <cell r="Z680"/>
          <cell r="AA680"/>
          <cell r="AB680"/>
          <cell r="AC680"/>
          <cell r="AD680"/>
          <cell r="AE680"/>
          <cell r="AF680"/>
          <cell r="AG680"/>
          <cell r="AH680"/>
          <cell r="AI680"/>
          <cell r="AJ680"/>
          <cell r="AK680"/>
          <cell r="AL680"/>
          <cell r="AM680"/>
          <cell r="AN680"/>
          <cell r="AO680"/>
          <cell r="AP680"/>
          <cell r="AQ680"/>
          <cell r="AR680"/>
          <cell r="AS680"/>
          <cell r="AT680"/>
          <cell r="AV680"/>
          <cell r="AW680"/>
          <cell r="AX680"/>
          <cell r="BA680"/>
          <cell r="BB680"/>
          <cell r="BC680"/>
          <cell r="BD680"/>
          <cell r="BE680"/>
          <cell r="BF680"/>
          <cell r="BG680"/>
          <cell r="BH680"/>
          <cell r="BI680"/>
          <cell r="BJ680"/>
          <cell r="BK680"/>
          <cell r="BL680"/>
          <cell r="BM680"/>
          <cell r="BN680"/>
          <cell r="BO680"/>
          <cell r="BP680"/>
          <cell r="BQ680"/>
          <cell r="BR680"/>
          <cell r="BS680"/>
          <cell r="BT680"/>
          <cell r="BU680"/>
          <cell r="BV680"/>
          <cell r="BW680"/>
          <cell r="BX680"/>
          <cell r="BY680"/>
          <cell r="BZ680"/>
          <cell r="CA680"/>
          <cell r="CB680"/>
          <cell r="CC680"/>
          <cell r="CD680"/>
          <cell r="CE680"/>
          <cell r="CF680"/>
          <cell r="CG680"/>
          <cell r="CH680"/>
          <cell r="CN680"/>
          <cell r="CO680"/>
          <cell r="CP680"/>
          <cell r="CQ680"/>
          <cell r="CS680"/>
          <cell r="CT680"/>
          <cell r="CU680"/>
          <cell r="CV680"/>
          <cell r="CW680"/>
          <cell r="EE680"/>
          <cell r="EF680"/>
          <cell r="EH680"/>
          <cell r="EI680"/>
          <cell r="EJ680"/>
          <cell r="EK680"/>
          <cell r="EL680"/>
          <cell r="EM680"/>
        </row>
        <row r="681">
          <cell r="A681"/>
          <cell r="B681"/>
          <cell r="C681"/>
          <cell r="D681"/>
          <cell r="E681"/>
          <cell r="F681"/>
          <cell r="G681"/>
          <cell r="H681"/>
          <cell r="I681"/>
          <cell r="J681"/>
          <cell r="K681"/>
          <cell r="L681"/>
          <cell r="M681"/>
          <cell r="N681"/>
          <cell r="O681"/>
          <cell r="P681"/>
          <cell r="Q681"/>
          <cell r="R681"/>
          <cell r="S681"/>
          <cell r="T681"/>
          <cell r="U681"/>
          <cell r="V681"/>
          <cell r="W681"/>
          <cell r="X681"/>
          <cell r="Y681"/>
          <cell r="Z681"/>
          <cell r="AA681"/>
          <cell r="AB681"/>
          <cell r="AC681"/>
          <cell r="AD681"/>
          <cell r="AE681"/>
          <cell r="AF681"/>
          <cell r="AG681"/>
          <cell r="AH681"/>
          <cell r="AI681"/>
          <cell r="AJ681"/>
          <cell r="AK681"/>
          <cell r="AL681"/>
          <cell r="AM681"/>
          <cell r="AN681"/>
          <cell r="AO681"/>
          <cell r="AP681"/>
          <cell r="AQ681"/>
          <cell r="AR681"/>
          <cell r="AS681"/>
          <cell r="AT681"/>
          <cell r="AV681"/>
          <cell r="AW681"/>
          <cell r="AX681"/>
          <cell r="BA681"/>
          <cell r="BB681"/>
          <cell r="BC681"/>
          <cell r="BD681"/>
          <cell r="BE681"/>
          <cell r="BF681"/>
          <cell r="BG681"/>
          <cell r="BH681"/>
          <cell r="BI681"/>
          <cell r="BJ681"/>
          <cell r="BK681"/>
          <cell r="BL681"/>
          <cell r="BM681"/>
          <cell r="BN681"/>
          <cell r="BO681"/>
          <cell r="BP681"/>
          <cell r="BQ681"/>
          <cell r="BR681"/>
          <cell r="BS681"/>
          <cell r="BT681"/>
          <cell r="BU681"/>
          <cell r="BV681"/>
          <cell r="BW681"/>
          <cell r="BX681"/>
          <cell r="BY681"/>
          <cell r="BZ681"/>
          <cell r="CA681"/>
          <cell r="CB681"/>
          <cell r="CC681"/>
          <cell r="CD681"/>
          <cell r="CE681"/>
          <cell r="CF681"/>
          <cell r="CG681"/>
          <cell r="CH681"/>
          <cell r="CN681"/>
          <cell r="CO681"/>
          <cell r="CP681"/>
          <cell r="CQ681"/>
          <cell r="CS681"/>
          <cell r="CT681"/>
          <cell r="CU681"/>
          <cell r="CV681"/>
          <cell r="CW681"/>
          <cell r="EE681"/>
          <cell r="EF681"/>
          <cell r="EH681"/>
          <cell r="EI681"/>
          <cell r="EJ681"/>
          <cell r="EK681"/>
          <cell r="EL681"/>
          <cell r="EM681"/>
        </row>
        <row r="682">
          <cell r="A682"/>
          <cell r="B682"/>
          <cell r="C682"/>
          <cell r="D682"/>
          <cell r="E682"/>
          <cell r="F682"/>
          <cell r="G682"/>
          <cell r="H682"/>
          <cell r="I682"/>
          <cell r="J682"/>
          <cell r="K682"/>
          <cell r="L682"/>
          <cell r="M682"/>
          <cell r="N682"/>
          <cell r="O682"/>
          <cell r="P682"/>
          <cell r="Q682"/>
          <cell r="R682"/>
          <cell r="S682"/>
          <cell r="T682"/>
          <cell r="U682"/>
          <cell r="V682"/>
          <cell r="W682"/>
          <cell r="X682"/>
          <cell r="Y682"/>
          <cell r="Z682"/>
          <cell r="AA682"/>
          <cell r="AB682"/>
          <cell r="AC682"/>
          <cell r="AD682"/>
          <cell r="AE682"/>
          <cell r="AF682"/>
          <cell r="AG682"/>
          <cell r="AH682"/>
          <cell r="AI682"/>
          <cell r="AJ682"/>
          <cell r="AK682"/>
          <cell r="AL682"/>
          <cell r="AM682"/>
          <cell r="AN682"/>
          <cell r="AO682"/>
          <cell r="AP682"/>
          <cell r="AQ682"/>
          <cell r="AR682"/>
          <cell r="AS682"/>
          <cell r="AT682"/>
          <cell r="AV682"/>
          <cell r="AW682"/>
          <cell r="AX682"/>
          <cell r="BA682"/>
          <cell r="BB682"/>
          <cell r="BC682"/>
          <cell r="BD682"/>
          <cell r="BE682"/>
          <cell r="BF682"/>
          <cell r="BG682"/>
          <cell r="BH682"/>
          <cell r="BI682"/>
          <cell r="BJ682"/>
          <cell r="BK682"/>
          <cell r="BL682"/>
          <cell r="BM682"/>
          <cell r="BN682"/>
          <cell r="BO682"/>
          <cell r="BP682"/>
          <cell r="BQ682"/>
          <cell r="BR682"/>
          <cell r="BS682"/>
          <cell r="BT682"/>
          <cell r="BU682"/>
          <cell r="BV682"/>
          <cell r="BW682"/>
          <cell r="BX682"/>
          <cell r="BY682"/>
          <cell r="BZ682"/>
          <cell r="CA682"/>
          <cell r="CB682"/>
          <cell r="CC682"/>
          <cell r="CD682"/>
          <cell r="CE682"/>
          <cell r="CF682"/>
          <cell r="CG682"/>
          <cell r="CH682"/>
          <cell r="CN682"/>
          <cell r="CO682"/>
          <cell r="CP682"/>
          <cell r="CQ682"/>
          <cell r="CS682"/>
          <cell r="CT682"/>
          <cell r="CU682"/>
          <cell r="CV682"/>
          <cell r="CW682"/>
          <cell r="EE682"/>
          <cell r="EF682"/>
          <cell r="EH682"/>
          <cell r="EI682"/>
          <cell r="EJ682"/>
          <cell r="EK682"/>
          <cell r="EL682"/>
          <cell r="EM682"/>
        </row>
        <row r="683">
          <cell r="A683"/>
          <cell r="B683"/>
          <cell r="C683"/>
          <cell r="D683"/>
          <cell r="E683"/>
          <cell r="F683"/>
          <cell r="G683"/>
          <cell r="H683"/>
          <cell r="I683"/>
          <cell r="J683"/>
          <cell r="K683"/>
          <cell r="L683"/>
          <cell r="M683"/>
          <cell r="N683"/>
          <cell r="O683"/>
          <cell r="P683"/>
          <cell r="Q683"/>
          <cell r="R683"/>
          <cell r="S683"/>
          <cell r="T683"/>
          <cell r="U683"/>
          <cell r="V683"/>
          <cell r="W683"/>
          <cell r="X683"/>
          <cell r="Y683"/>
          <cell r="Z683"/>
          <cell r="AA683"/>
          <cell r="AB683"/>
          <cell r="AC683"/>
          <cell r="AD683"/>
          <cell r="AE683"/>
          <cell r="AF683"/>
          <cell r="AG683"/>
          <cell r="AH683"/>
          <cell r="AI683"/>
          <cell r="AJ683"/>
          <cell r="AK683"/>
          <cell r="AL683"/>
          <cell r="AM683"/>
          <cell r="AN683"/>
          <cell r="AO683"/>
          <cell r="AP683"/>
          <cell r="AQ683"/>
          <cell r="AR683"/>
          <cell r="AS683"/>
          <cell r="AT683"/>
          <cell r="AV683"/>
          <cell r="AW683"/>
          <cell r="AX683"/>
          <cell r="BA683"/>
          <cell r="BB683"/>
          <cell r="BC683"/>
          <cell r="BD683"/>
          <cell r="BE683"/>
          <cell r="BF683"/>
          <cell r="BG683"/>
          <cell r="BH683"/>
          <cell r="BI683"/>
          <cell r="BJ683"/>
          <cell r="BK683"/>
          <cell r="BL683"/>
          <cell r="BM683"/>
          <cell r="BN683"/>
          <cell r="BO683"/>
          <cell r="BP683"/>
          <cell r="BQ683"/>
          <cell r="BR683"/>
          <cell r="BS683"/>
          <cell r="BT683"/>
          <cell r="BU683"/>
          <cell r="BV683"/>
          <cell r="BW683"/>
          <cell r="BX683"/>
          <cell r="BY683"/>
          <cell r="BZ683"/>
          <cell r="CA683"/>
          <cell r="CB683"/>
          <cell r="CC683"/>
          <cell r="CD683"/>
          <cell r="CE683"/>
          <cell r="CF683"/>
          <cell r="CG683"/>
          <cell r="CH683"/>
          <cell r="CN683"/>
          <cell r="CO683"/>
          <cell r="CP683"/>
          <cell r="CQ683"/>
          <cell r="CS683"/>
          <cell r="CT683"/>
          <cell r="CU683"/>
          <cell r="CV683"/>
          <cell r="CW683"/>
          <cell r="EE683"/>
          <cell r="EF683"/>
          <cell r="EH683"/>
          <cell r="EI683"/>
          <cell r="EJ683"/>
          <cell r="EK683"/>
          <cell r="EL683"/>
          <cell r="EM683"/>
        </row>
        <row r="684">
          <cell r="A684"/>
          <cell r="B684"/>
          <cell r="C684"/>
          <cell r="D684"/>
          <cell r="E684"/>
          <cell r="F684"/>
          <cell r="G684"/>
          <cell r="H684"/>
          <cell r="I684"/>
          <cell r="J684"/>
          <cell r="K684"/>
          <cell r="L684"/>
          <cell r="M684"/>
          <cell r="N684"/>
          <cell r="O684"/>
          <cell r="P684"/>
          <cell r="Q684"/>
          <cell r="R684"/>
          <cell r="S684"/>
          <cell r="T684"/>
          <cell r="U684"/>
          <cell r="V684"/>
          <cell r="W684"/>
          <cell r="X684"/>
          <cell r="Y684"/>
          <cell r="Z684"/>
          <cell r="AA684"/>
          <cell r="AB684"/>
          <cell r="AC684"/>
          <cell r="AD684"/>
          <cell r="AE684"/>
          <cell r="AF684"/>
          <cell r="AG684"/>
          <cell r="AH684"/>
          <cell r="AI684"/>
          <cell r="AJ684"/>
          <cell r="AK684"/>
          <cell r="AL684"/>
          <cell r="AM684"/>
          <cell r="AN684"/>
          <cell r="AO684"/>
          <cell r="AP684"/>
          <cell r="AQ684"/>
          <cell r="AR684"/>
          <cell r="AS684"/>
          <cell r="AT684"/>
          <cell r="AV684"/>
          <cell r="AW684"/>
          <cell r="AX684"/>
          <cell r="BA684"/>
          <cell r="BB684"/>
          <cell r="BC684"/>
          <cell r="BD684"/>
          <cell r="BE684"/>
          <cell r="BF684"/>
          <cell r="BG684"/>
          <cell r="BH684"/>
          <cell r="BI684"/>
          <cell r="BJ684"/>
          <cell r="BK684"/>
          <cell r="BL684"/>
          <cell r="BM684"/>
          <cell r="BN684"/>
          <cell r="BO684"/>
          <cell r="BP684"/>
          <cell r="BQ684"/>
          <cell r="BR684"/>
          <cell r="BS684"/>
          <cell r="BT684"/>
          <cell r="BU684"/>
          <cell r="BV684"/>
          <cell r="BW684"/>
          <cell r="BX684"/>
          <cell r="BY684"/>
          <cell r="BZ684"/>
          <cell r="CA684"/>
          <cell r="CB684"/>
          <cell r="CC684"/>
          <cell r="CD684"/>
          <cell r="CE684"/>
          <cell r="CF684"/>
          <cell r="CG684"/>
          <cell r="CH684"/>
          <cell r="CN684"/>
          <cell r="CO684"/>
          <cell r="CP684"/>
          <cell r="CQ684"/>
          <cell r="CS684"/>
          <cell r="CT684"/>
          <cell r="CU684"/>
          <cell r="CV684"/>
          <cell r="CW684"/>
          <cell r="EE684"/>
          <cell r="EF684"/>
          <cell r="EH684"/>
          <cell r="EI684"/>
          <cell r="EJ684"/>
          <cell r="EK684"/>
          <cell r="EL684"/>
          <cell r="EM684"/>
        </row>
        <row r="685">
          <cell r="A685"/>
          <cell r="B685"/>
          <cell r="C685"/>
          <cell r="D685"/>
          <cell r="E685"/>
          <cell r="F685"/>
          <cell r="G685"/>
          <cell r="H685"/>
          <cell r="I685"/>
          <cell r="J685"/>
          <cell r="K685"/>
          <cell r="L685"/>
          <cell r="M685"/>
          <cell r="N685"/>
          <cell r="O685"/>
          <cell r="P685"/>
          <cell r="Q685"/>
          <cell r="R685"/>
          <cell r="S685"/>
          <cell r="T685"/>
          <cell r="U685"/>
          <cell r="V685"/>
          <cell r="W685"/>
          <cell r="X685"/>
          <cell r="Y685"/>
          <cell r="Z685"/>
          <cell r="AA685"/>
          <cell r="AB685"/>
          <cell r="AC685"/>
          <cell r="AD685"/>
          <cell r="AE685"/>
          <cell r="AF685"/>
          <cell r="AG685"/>
          <cell r="AH685"/>
          <cell r="AI685"/>
          <cell r="AJ685"/>
          <cell r="AK685"/>
          <cell r="AL685"/>
          <cell r="AM685"/>
          <cell r="AN685"/>
          <cell r="AO685"/>
          <cell r="AP685"/>
          <cell r="AQ685"/>
          <cell r="AR685"/>
          <cell r="AS685"/>
          <cell r="AT685"/>
          <cell r="AV685"/>
          <cell r="AW685"/>
          <cell r="AX685"/>
          <cell r="BA685"/>
          <cell r="BB685"/>
          <cell r="BC685"/>
          <cell r="BD685"/>
          <cell r="BE685"/>
          <cell r="BF685"/>
          <cell r="BG685"/>
          <cell r="BH685"/>
          <cell r="BI685"/>
          <cell r="BJ685"/>
          <cell r="BK685"/>
          <cell r="BL685"/>
          <cell r="BM685"/>
          <cell r="BN685"/>
          <cell r="BO685"/>
          <cell r="BP685"/>
          <cell r="BQ685"/>
          <cell r="BR685"/>
          <cell r="BS685"/>
          <cell r="BT685"/>
          <cell r="BU685"/>
          <cell r="BV685"/>
          <cell r="BW685"/>
          <cell r="BX685"/>
          <cell r="BY685"/>
          <cell r="BZ685"/>
          <cell r="CA685"/>
          <cell r="CB685"/>
          <cell r="CC685"/>
          <cell r="CD685"/>
          <cell r="CE685"/>
          <cell r="CF685"/>
          <cell r="CG685"/>
          <cell r="CH685"/>
          <cell r="CN685"/>
          <cell r="CO685"/>
          <cell r="CP685"/>
          <cell r="CQ685"/>
          <cell r="CS685"/>
          <cell r="CT685"/>
          <cell r="CU685"/>
          <cell r="CV685"/>
          <cell r="CW685"/>
          <cell r="EE685"/>
          <cell r="EF685"/>
          <cell r="EH685"/>
          <cell r="EI685"/>
          <cell r="EJ685"/>
          <cell r="EK685"/>
          <cell r="EL685"/>
          <cell r="EM685"/>
        </row>
        <row r="686">
          <cell r="A686"/>
          <cell r="B686"/>
          <cell r="C686"/>
          <cell r="D686"/>
          <cell r="E686"/>
          <cell r="F686"/>
          <cell r="G686"/>
          <cell r="H686"/>
          <cell r="I686"/>
          <cell r="J686"/>
          <cell r="K686"/>
          <cell r="L686"/>
          <cell r="M686"/>
          <cell r="N686"/>
          <cell r="O686"/>
          <cell r="P686"/>
          <cell r="Q686"/>
          <cell r="R686"/>
          <cell r="S686"/>
          <cell r="T686"/>
          <cell r="U686"/>
          <cell r="V686"/>
          <cell r="W686"/>
          <cell r="X686"/>
          <cell r="Y686"/>
          <cell r="Z686"/>
          <cell r="AA686"/>
          <cell r="AB686"/>
          <cell r="AC686"/>
          <cell r="AD686"/>
          <cell r="AE686"/>
          <cell r="AF686"/>
          <cell r="AG686"/>
          <cell r="AH686"/>
          <cell r="AI686"/>
          <cell r="AJ686"/>
          <cell r="AK686"/>
          <cell r="AL686"/>
          <cell r="AM686"/>
          <cell r="AN686"/>
          <cell r="AO686"/>
          <cell r="AP686"/>
          <cell r="AQ686"/>
          <cell r="AR686"/>
          <cell r="AS686"/>
          <cell r="AT686"/>
          <cell r="AV686"/>
          <cell r="AW686"/>
          <cell r="AX686"/>
          <cell r="BA686"/>
          <cell r="BB686"/>
          <cell r="BC686"/>
          <cell r="BD686"/>
          <cell r="BE686"/>
          <cell r="BF686"/>
          <cell r="BG686"/>
          <cell r="BH686"/>
          <cell r="BI686"/>
          <cell r="BJ686"/>
          <cell r="BK686"/>
          <cell r="BL686"/>
          <cell r="BM686"/>
          <cell r="BN686"/>
          <cell r="BO686"/>
          <cell r="BP686"/>
          <cell r="BQ686"/>
          <cell r="BR686"/>
          <cell r="BS686"/>
          <cell r="BT686"/>
          <cell r="BU686"/>
          <cell r="BV686"/>
          <cell r="BW686"/>
          <cell r="BX686"/>
          <cell r="BY686"/>
          <cell r="BZ686"/>
          <cell r="CA686"/>
          <cell r="CB686"/>
          <cell r="CC686"/>
          <cell r="CD686"/>
          <cell r="CE686"/>
          <cell r="CF686"/>
          <cell r="CG686"/>
          <cell r="CH686"/>
          <cell r="CN686"/>
          <cell r="CO686"/>
          <cell r="CP686"/>
          <cell r="CQ686"/>
          <cell r="CS686"/>
          <cell r="CT686"/>
          <cell r="CU686"/>
          <cell r="CV686"/>
          <cell r="CW686"/>
          <cell r="EE686"/>
          <cell r="EF686"/>
          <cell r="EH686"/>
          <cell r="EI686"/>
          <cell r="EJ686"/>
          <cell r="EK686"/>
          <cell r="EL686"/>
          <cell r="EM686"/>
        </row>
        <row r="687">
          <cell r="A687"/>
          <cell r="B687"/>
          <cell r="C687"/>
          <cell r="D687"/>
          <cell r="E687"/>
          <cell r="F687"/>
          <cell r="G687"/>
          <cell r="H687"/>
          <cell r="I687"/>
          <cell r="J687"/>
          <cell r="K687"/>
          <cell r="L687"/>
          <cell r="M687"/>
          <cell r="N687"/>
          <cell r="O687"/>
          <cell r="P687"/>
          <cell r="Q687"/>
          <cell r="R687"/>
          <cell r="S687"/>
          <cell r="T687"/>
          <cell r="U687"/>
          <cell r="V687"/>
          <cell r="W687"/>
          <cell r="X687"/>
          <cell r="Y687"/>
          <cell r="Z687"/>
          <cell r="AA687"/>
          <cell r="AB687"/>
          <cell r="AC687"/>
          <cell r="AD687"/>
          <cell r="AE687"/>
          <cell r="AF687"/>
          <cell r="AG687"/>
          <cell r="AH687"/>
          <cell r="AI687"/>
          <cell r="AJ687"/>
          <cell r="AK687"/>
          <cell r="AL687"/>
          <cell r="AM687"/>
          <cell r="AN687"/>
          <cell r="AO687"/>
          <cell r="AP687"/>
          <cell r="AQ687"/>
          <cell r="AR687"/>
          <cell r="AS687"/>
          <cell r="AT687"/>
          <cell r="AV687"/>
          <cell r="AW687"/>
          <cell r="AX687"/>
          <cell r="BA687"/>
          <cell r="BB687"/>
          <cell r="BC687"/>
          <cell r="BD687"/>
          <cell r="BE687"/>
          <cell r="BF687"/>
          <cell r="BG687"/>
          <cell r="BH687"/>
          <cell r="BI687"/>
          <cell r="BJ687"/>
          <cell r="BK687"/>
          <cell r="BL687"/>
          <cell r="BM687"/>
          <cell r="BN687"/>
          <cell r="BO687"/>
          <cell r="BP687"/>
          <cell r="BQ687"/>
          <cell r="BR687"/>
          <cell r="BS687"/>
          <cell r="BT687"/>
          <cell r="BU687"/>
          <cell r="BV687"/>
          <cell r="BW687"/>
          <cell r="BX687"/>
          <cell r="BY687"/>
          <cell r="BZ687"/>
          <cell r="CA687"/>
          <cell r="CB687"/>
          <cell r="CC687"/>
          <cell r="CD687"/>
          <cell r="CE687"/>
          <cell r="CF687"/>
          <cell r="CG687"/>
          <cell r="CH687"/>
          <cell r="CN687"/>
          <cell r="CO687"/>
          <cell r="CP687"/>
          <cell r="CQ687"/>
          <cell r="CS687"/>
          <cell r="CT687"/>
          <cell r="CU687"/>
          <cell r="CV687"/>
          <cell r="CW687"/>
          <cell r="EE687"/>
          <cell r="EF687"/>
          <cell r="EH687"/>
          <cell r="EI687"/>
          <cell r="EJ687"/>
          <cell r="EK687"/>
          <cell r="EL687"/>
          <cell r="EM687"/>
        </row>
        <row r="688">
          <cell r="A688"/>
          <cell r="B688"/>
          <cell r="C688"/>
          <cell r="D688"/>
          <cell r="E688"/>
          <cell r="F688"/>
          <cell r="G688"/>
          <cell r="H688"/>
          <cell r="I688"/>
          <cell r="J688"/>
          <cell r="K688"/>
          <cell r="L688"/>
          <cell r="M688"/>
          <cell r="N688"/>
          <cell r="O688"/>
          <cell r="P688"/>
          <cell r="Q688"/>
          <cell r="R688"/>
          <cell r="S688"/>
          <cell r="T688"/>
          <cell r="U688"/>
          <cell r="V688"/>
          <cell r="W688"/>
          <cell r="X688"/>
          <cell r="Y688"/>
          <cell r="Z688"/>
          <cell r="AA688"/>
          <cell r="AB688"/>
          <cell r="AC688"/>
          <cell r="AD688"/>
          <cell r="AE688"/>
          <cell r="AF688"/>
          <cell r="AG688"/>
          <cell r="AH688"/>
          <cell r="AI688"/>
          <cell r="AJ688"/>
          <cell r="AK688"/>
          <cell r="AL688"/>
          <cell r="AM688"/>
          <cell r="AN688"/>
          <cell r="AO688"/>
          <cell r="AP688"/>
          <cell r="AQ688"/>
          <cell r="AR688"/>
          <cell r="AS688"/>
          <cell r="AT688"/>
          <cell r="AV688"/>
          <cell r="AW688"/>
          <cell r="AX688"/>
          <cell r="BA688"/>
          <cell r="BB688"/>
          <cell r="BC688"/>
          <cell r="BD688"/>
          <cell r="BE688"/>
          <cell r="BF688"/>
          <cell r="BG688"/>
          <cell r="BH688"/>
          <cell r="BI688"/>
          <cell r="BJ688"/>
          <cell r="BK688"/>
          <cell r="BL688"/>
          <cell r="BM688"/>
          <cell r="BN688"/>
          <cell r="BO688"/>
          <cell r="BP688"/>
          <cell r="BQ688"/>
          <cell r="BR688"/>
          <cell r="BS688"/>
          <cell r="BT688"/>
          <cell r="BU688"/>
          <cell r="BV688"/>
          <cell r="BW688"/>
          <cell r="BX688"/>
          <cell r="BY688"/>
          <cell r="BZ688"/>
          <cell r="CA688"/>
          <cell r="CB688"/>
          <cell r="CC688"/>
          <cell r="CD688"/>
          <cell r="CE688"/>
          <cell r="CF688"/>
          <cell r="CG688"/>
          <cell r="CH688"/>
          <cell r="CN688"/>
          <cell r="CO688"/>
          <cell r="CP688"/>
          <cell r="CQ688"/>
          <cell r="CS688"/>
          <cell r="CT688"/>
          <cell r="CU688"/>
          <cell r="CV688"/>
          <cell r="CW688"/>
          <cell r="EE688"/>
          <cell r="EF688"/>
          <cell r="EH688"/>
          <cell r="EI688"/>
          <cell r="EJ688"/>
          <cell r="EK688"/>
          <cell r="EL688"/>
          <cell r="EM688"/>
        </row>
        <row r="689">
          <cell r="A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cell r="AJ689"/>
          <cell r="AK689"/>
          <cell r="AL689"/>
          <cell r="AM689"/>
          <cell r="AN689"/>
          <cell r="AO689"/>
          <cell r="AP689"/>
          <cell r="AQ689"/>
          <cell r="AR689"/>
          <cell r="AS689"/>
          <cell r="AT689"/>
          <cell r="AV689"/>
          <cell r="AW689"/>
          <cell r="AX689"/>
          <cell r="BA689"/>
          <cell r="BB689"/>
          <cell r="BC689"/>
          <cell r="BD689"/>
          <cell r="BE689"/>
          <cell r="BF689"/>
          <cell r="BG689"/>
          <cell r="BH689"/>
          <cell r="BI689"/>
          <cell r="BJ689"/>
          <cell r="BK689"/>
          <cell r="BL689"/>
          <cell r="BM689"/>
          <cell r="BN689"/>
          <cell r="BO689"/>
          <cell r="BP689"/>
          <cell r="BQ689"/>
          <cell r="BR689"/>
          <cell r="BS689"/>
          <cell r="BT689"/>
          <cell r="BU689"/>
          <cell r="BV689"/>
          <cell r="BW689"/>
          <cell r="BX689"/>
          <cell r="BY689"/>
          <cell r="BZ689"/>
          <cell r="CA689"/>
          <cell r="CB689"/>
          <cell r="CC689"/>
          <cell r="CD689"/>
          <cell r="CE689"/>
          <cell r="CF689"/>
          <cell r="CG689"/>
          <cell r="CH689"/>
          <cell r="CN689"/>
          <cell r="CO689"/>
          <cell r="CP689"/>
          <cell r="CQ689"/>
          <cell r="CS689"/>
          <cell r="CT689"/>
          <cell r="CU689"/>
          <cell r="CV689"/>
          <cell r="CW689"/>
          <cell r="EE689"/>
          <cell r="EF689"/>
          <cell r="EH689"/>
          <cell r="EI689"/>
          <cell r="EJ689"/>
          <cell r="EK689"/>
          <cell r="EL689"/>
          <cell r="EM689"/>
        </row>
        <row r="690">
          <cell r="A690"/>
          <cell r="B690"/>
          <cell r="C690"/>
          <cell r="D690"/>
          <cell r="E690"/>
          <cell r="F690"/>
          <cell r="G690"/>
          <cell r="H690"/>
          <cell r="I690"/>
          <cell r="J690"/>
          <cell r="K690"/>
          <cell r="L690"/>
          <cell r="M690"/>
          <cell r="N690"/>
          <cell r="O690"/>
          <cell r="P690"/>
          <cell r="Q690"/>
          <cell r="R690"/>
          <cell r="S690"/>
          <cell r="T690"/>
          <cell r="U690"/>
          <cell r="V690"/>
          <cell r="W690"/>
          <cell r="X690"/>
          <cell r="Y690"/>
          <cell r="Z690"/>
          <cell r="AA690"/>
          <cell r="AB690"/>
          <cell r="AC690"/>
          <cell r="AD690"/>
          <cell r="AE690"/>
          <cell r="AF690"/>
          <cell r="AG690"/>
          <cell r="AH690"/>
          <cell r="AI690"/>
          <cell r="AJ690"/>
          <cell r="AK690"/>
          <cell r="AL690"/>
          <cell r="AM690"/>
          <cell r="AN690"/>
          <cell r="AO690"/>
          <cell r="AP690"/>
          <cell r="AQ690"/>
          <cell r="AR690"/>
          <cell r="AS690"/>
          <cell r="AT690"/>
          <cell r="AV690"/>
          <cell r="AW690"/>
          <cell r="AX690"/>
          <cell r="BA690"/>
          <cell r="BB690"/>
          <cell r="BC690"/>
          <cell r="BD690"/>
          <cell r="BE690"/>
          <cell r="BF690"/>
          <cell r="BG690"/>
          <cell r="BH690"/>
          <cell r="BI690"/>
          <cell r="BJ690"/>
          <cell r="BK690"/>
          <cell r="BL690"/>
          <cell r="BM690"/>
          <cell r="BN690"/>
          <cell r="BO690"/>
          <cell r="BP690"/>
          <cell r="BQ690"/>
          <cell r="BR690"/>
          <cell r="BS690"/>
          <cell r="BT690"/>
          <cell r="BU690"/>
          <cell r="BV690"/>
          <cell r="BW690"/>
          <cell r="BX690"/>
          <cell r="BY690"/>
          <cell r="BZ690"/>
          <cell r="CA690"/>
          <cell r="CB690"/>
          <cell r="CC690"/>
          <cell r="CD690"/>
          <cell r="CE690"/>
          <cell r="CF690"/>
          <cell r="CG690"/>
          <cell r="CH690"/>
          <cell r="CN690"/>
          <cell r="CO690"/>
          <cell r="CP690"/>
          <cell r="CQ690"/>
          <cell r="CS690"/>
          <cell r="CT690"/>
          <cell r="CU690"/>
          <cell r="CV690"/>
          <cell r="CW690"/>
          <cell r="EE690"/>
          <cell r="EF690"/>
          <cell r="EH690"/>
          <cell r="EI690"/>
          <cell r="EJ690"/>
          <cell r="EK690"/>
          <cell r="EL690"/>
          <cell r="EM690"/>
        </row>
        <row r="691">
          <cell r="A691"/>
          <cell r="B691"/>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cell r="AC691"/>
          <cell r="AD691"/>
          <cell r="AE691"/>
          <cell r="AF691"/>
          <cell r="AG691"/>
          <cell r="AH691"/>
          <cell r="AI691"/>
          <cell r="AJ691"/>
          <cell r="AK691"/>
          <cell r="AL691"/>
          <cell r="AM691"/>
          <cell r="AN691"/>
          <cell r="AO691"/>
          <cell r="AP691"/>
          <cell r="AQ691"/>
          <cell r="AR691"/>
          <cell r="AS691"/>
          <cell r="AT691"/>
          <cell r="AV691"/>
          <cell r="AW691"/>
          <cell r="AX691"/>
          <cell r="BA691"/>
          <cell r="BB691"/>
          <cell r="BC691"/>
          <cell r="BD691"/>
          <cell r="BE691"/>
          <cell r="BF691"/>
          <cell r="BG691"/>
          <cell r="BH691"/>
          <cell r="BI691"/>
          <cell r="BJ691"/>
          <cell r="BK691"/>
          <cell r="BL691"/>
          <cell r="BM691"/>
          <cell r="BN691"/>
          <cell r="BO691"/>
          <cell r="BP691"/>
          <cell r="BQ691"/>
          <cell r="BR691"/>
          <cell r="BS691"/>
          <cell r="BT691"/>
          <cell r="BU691"/>
          <cell r="BV691"/>
          <cell r="BW691"/>
          <cell r="BX691"/>
          <cell r="BY691"/>
          <cell r="BZ691"/>
          <cell r="CA691"/>
          <cell r="CB691"/>
          <cell r="CC691"/>
          <cell r="CD691"/>
          <cell r="CE691"/>
          <cell r="CF691"/>
          <cell r="CG691"/>
          <cell r="CH691"/>
          <cell r="CN691"/>
          <cell r="CO691"/>
          <cell r="CP691"/>
          <cell r="CQ691"/>
          <cell r="CS691"/>
          <cell r="CT691"/>
          <cell r="CU691"/>
          <cell r="CV691"/>
          <cell r="CW691"/>
          <cell r="EE691"/>
          <cell r="EF691"/>
          <cell r="EH691"/>
          <cell r="EI691"/>
          <cell r="EJ691"/>
          <cell r="EK691"/>
          <cell r="EL691"/>
          <cell r="EM691"/>
        </row>
        <row r="692">
          <cell r="A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cell r="AJ692"/>
          <cell r="AK692"/>
          <cell r="AL692"/>
          <cell r="AM692"/>
          <cell r="AN692"/>
          <cell r="AO692"/>
          <cell r="AP692"/>
          <cell r="AQ692"/>
          <cell r="AR692"/>
          <cell r="AS692"/>
          <cell r="AT692"/>
          <cell r="AV692"/>
          <cell r="AW692"/>
          <cell r="AX692"/>
          <cell r="BA692"/>
          <cell r="BB692"/>
          <cell r="BC692"/>
          <cell r="BD692"/>
          <cell r="BE692"/>
          <cell r="BF692"/>
          <cell r="BG692"/>
          <cell r="BH692"/>
          <cell r="BI692"/>
          <cell r="BJ692"/>
          <cell r="BK692"/>
          <cell r="BL692"/>
          <cell r="BM692"/>
          <cell r="BN692"/>
          <cell r="BO692"/>
          <cell r="BP692"/>
          <cell r="BQ692"/>
          <cell r="BR692"/>
          <cell r="BS692"/>
          <cell r="BT692"/>
          <cell r="BU692"/>
          <cell r="BV692"/>
          <cell r="BW692"/>
          <cell r="BX692"/>
          <cell r="BY692"/>
          <cell r="BZ692"/>
          <cell r="CA692"/>
          <cell r="CB692"/>
          <cell r="CC692"/>
          <cell r="CD692"/>
          <cell r="CE692"/>
          <cell r="CF692"/>
          <cell r="CG692"/>
          <cell r="CH692"/>
          <cell r="CN692"/>
          <cell r="CO692"/>
          <cell r="CP692"/>
          <cell r="CQ692"/>
          <cell r="CS692"/>
          <cell r="CT692"/>
          <cell r="CU692"/>
          <cell r="CV692"/>
          <cell r="CW692"/>
          <cell r="EE692"/>
          <cell r="EF692"/>
          <cell r="EH692"/>
          <cell r="EI692"/>
          <cell r="EJ692"/>
          <cell r="EK692"/>
          <cell r="EL692"/>
          <cell r="EM692"/>
        </row>
        <row r="693">
          <cell r="A693"/>
          <cell r="B693"/>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cell r="AC693"/>
          <cell r="AD693"/>
          <cell r="AE693"/>
          <cell r="AF693"/>
          <cell r="AG693"/>
          <cell r="AH693"/>
          <cell r="AI693"/>
          <cell r="AJ693"/>
          <cell r="AK693"/>
          <cell r="AL693"/>
          <cell r="AM693"/>
          <cell r="AN693"/>
          <cell r="AO693"/>
          <cell r="AP693"/>
          <cell r="AQ693"/>
          <cell r="AR693"/>
          <cell r="AS693"/>
          <cell r="AT693"/>
          <cell r="AV693"/>
          <cell r="AW693"/>
          <cell r="AX693"/>
          <cell r="BA693"/>
          <cell r="BB693"/>
          <cell r="BC693"/>
          <cell r="BD693"/>
          <cell r="BE693"/>
          <cell r="BF693"/>
          <cell r="BG693"/>
          <cell r="BH693"/>
          <cell r="BI693"/>
          <cell r="BJ693"/>
          <cell r="BK693"/>
          <cell r="BL693"/>
          <cell r="BM693"/>
          <cell r="BN693"/>
          <cell r="BO693"/>
          <cell r="BP693"/>
          <cell r="BQ693"/>
          <cell r="BR693"/>
          <cell r="BS693"/>
          <cell r="BT693"/>
          <cell r="BU693"/>
          <cell r="BV693"/>
          <cell r="BW693"/>
          <cell r="BX693"/>
          <cell r="BY693"/>
          <cell r="BZ693"/>
          <cell r="CA693"/>
          <cell r="CB693"/>
          <cell r="CC693"/>
          <cell r="CD693"/>
          <cell r="CE693"/>
          <cell r="CF693"/>
          <cell r="CG693"/>
          <cell r="CH693"/>
          <cell r="CN693"/>
          <cell r="CO693"/>
          <cell r="CP693"/>
          <cell r="CQ693"/>
          <cell r="CS693"/>
          <cell r="CT693"/>
          <cell r="CU693"/>
          <cell r="CV693"/>
          <cell r="CW693"/>
          <cell r="EE693"/>
          <cell r="EF693"/>
          <cell r="EH693"/>
          <cell r="EI693"/>
          <cell r="EJ693"/>
          <cell r="EK693"/>
          <cell r="EL693"/>
          <cell r="EM693"/>
        </row>
        <row r="694">
          <cell r="A694"/>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cell r="AC694"/>
          <cell r="AD694"/>
          <cell r="AE694"/>
          <cell r="AF694"/>
          <cell r="AG694"/>
          <cell r="AH694"/>
          <cell r="AI694"/>
          <cell r="AJ694"/>
          <cell r="AK694"/>
          <cell r="AL694"/>
          <cell r="AM694"/>
          <cell r="AN694"/>
          <cell r="AO694"/>
          <cell r="AP694"/>
          <cell r="AQ694"/>
          <cell r="AR694"/>
          <cell r="AS694"/>
          <cell r="AT694"/>
          <cell r="AV694"/>
          <cell r="AW694"/>
          <cell r="AX694"/>
          <cell r="BA694"/>
          <cell r="BB694"/>
          <cell r="BC694"/>
          <cell r="BD694"/>
          <cell r="BE694"/>
          <cell r="BF694"/>
          <cell r="BG694"/>
          <cell r="BH694"/>
          <cell r="BI694"/>
          <cell r="BJ694"/>
          <cell r="BK694"/>
          <cell r="BL694"/>
          <cell r="BM694"/>
          <cell r="BN694"/>
          <cell r="BO694"/>
          <cell r="BP694"/>
          <cell r="BQ694"/>
          <cell r="BR694"/>
          <cell r="BS694"/>
          <cell r="BT694"/>
          <cell r="BU694"/>
          <cell r="BV694"/>
          <cell r="BW694"/>
          <cell r="BX694"/>
          <cell r="BY694"/>
          <cell r="BZ694"/>
          <cell r="CA694"/>
          <cell r="CB694"/>
          <cell r="CC694"/>
          <cell r="CD694"/>
          <cell r="CE694"/>
          <cell r="CF694"/>
          <cell r="CG694"/>
          <cell r="CH694"/>
          <cell r="CN694"/>
          <cell r="CO694"/>
          <cell r="CP694"/>
          <cell r="CQ694"/>
          <cell r="CS694"/>
          <cell r="CT694"/>
          <cell r="CU694"/>
          <cell r="CV694"/>
          <cell r="CW694"/>
          <cell r="EE694"/>
          <cell r="EF694"/>
          <cell r="EH694"/>
          <cell r="EI694"/>
          <cell r="EJ694"/>
          <cell r="EK694"/>
          <cell r="EL694"/>
          <cell r="EM694"/>
        </row>
        <row r="695">
          <cell r="A695"/>
          <cell r="B695"/>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cell r="AJ695"/>
          <cell r="AK695"/>
          <cell r="AL695"/>
          <cell r="AM695"/>
          <cell r="AN695"/>
          <cell r="AO695"/>
          <cell r="AP695"/>
          <cell r="AQ695"/>
          <cell r="AR695"/>
          <cell r="AS695"/>
          <cell r="AT695"/>
          <cell r="AV695"/>
          <cell r="AW695"/>
          <cell r="AX695"/>
          <cell r="BA695"/>
          <cell r="BB695"/>
          <cell r="BC695"/>
          <cell r="BD695"/>
          <cell r="BE695"/>
          <cell r="BF695"/>
          <cell r="BG695"/>
          <cell r="BH695"/>
          <cell r="BI695"/>
          <cell r="BJ695"/>
          <cell r="BK695"/>
          <cell r="BL695"/>
          <cell r="BM695"/>
          <cell r="BN695"/>
          <cell r="BO695"/>
          <cell r="BP695"/>
          <cell r="BQ695"/>
          <cell r="BR695"/>
          <cell r="BS695"/>
          <cell r="BT695"/>
          <cell r="BU695"/>
          <cell r="BV695"/>
          <cell r="BW695"/>
          <cell r="BX695"/>
          <cell r="BY695"/>
          <cell r="BZ695"/>
          <cell r="CA695"/>
          <cell r="CB695"/>
          <cell r="CC695"/>
          <cell r="CD695"/>
          <cell r="CE695"/>
          <cell r="CF695"/>
          <cell r="CG695"/>
          <cell r="CH695"/>
          <cell r="CN695"/>
          <cell r="CO695"/>
          <cell r="CP695"/>
          <cell r="CQ695"/>
          <cell r="CS695"/>
          <cell r="CT695"/>
          <cell r="CU695"/>
          <cell r="CV695"/>
          <cell r="CW695"/>
          <cell r="EE695"/>
          <cell r="EF695"/>
          <cell r="EH695"/>
          <cell r="EI695"/>
          <cell r="EJ695"/>
          <cell r="EK695"/>
          <cell r="EL695"/>
          <cell r="EM695"/>
        </row>
        <row r="696">
          <cell r="A696"/>
          <cell r="B696"/>
          <cell r="C696"/>
          <cell r="D696"/>
          <cell r="E696"/>
          <cell r="F696"/>
          <cell r="G696"/>
          <cell r="H696"/>
          <cell r="I696"/>
          <cell r="J696"/>
          <cell r="K696"/>
          <cell r="L696"/>
          <cell r="M696"/>
          <cell r="N696"/>
          <cell r="O696"/>
          <cell r="P696"/>
          <cell r="Q696"/>
          <cell r="R696"/>
          <cell r="S696"/>
          <cell r="T696"/>
          <cell r="U696"/>
          <cell r="V696"/>
          <cell r="W696"/>
          <cell r="X696"/>
          <cell r="Y696"/>
          <cell r="Z696"/>
          <cell r="AA696"/>
          <cell r="AB696"/>
          <cell r="AC696"/>
          <cell r="AD696"/>
          <cell r="AE696"/>
          <cell r="AF696"/>
          <cell r="AG696"/>
          <cell r="AH696"/>
          <cell r="AI696"/>
          <cell r="AJ696"/>
          <cell r="AK696"/>
          <cell r="AL696"/>
          <cell r="AM696"/>
          <cell r="AN696"/>
          <cell r="AO696"/>
          <cell r="AP696"/>
          <cell r="AQ696"/>
          <cell r="AR696"/>
          <cell r="AS696"/>
          <cell r="AT696"/>
          <cell r="AV696"/>
          <cell r="AW696"/>
          <cell r="AX696"/>
          <cell r="BA696"/>
          <cell r="BB696"/>
          <cell r="BC696"/>
          <cell r="BD696"/>
          <cell r="BE696"/>
          <cell r="BF696"/>
          <cell r="BG696"/>
          <cell r="BH696"/>
          <cell r="BI696"/>
          <cell r="BJ696"/>
          <cell r="BK696"/>
          <cell r="BL696"/>
          <cell r="BM696"/>
          <cell r="BN696"/>
          <cell r="BO696"/>
          <cell r="BP696"/>
          <cell r="BQ696"/>
          <cell r="BR696"/>
          <cell r="BS696"/>
          <cell r="BT696"/>
          <cell r="BU696"/>
          <cell r="BV696"/>
          <cell r="BW696"/>
          <cell r="BX696"/>
          <cell r="BY696"/>
          <cell r="BZ696"/>
          <cell r="CA696"/>
          <cell r="CB696"/>
          <cell r="CC696"/>
          <cell r="CD696"/>
          <cell r="CE696"/>
          <cell r="CF696"/>
          <cell r="CG696"/>
          <cell r="CH696"/>
          <cell r="CN696"/>
          <cell r="CO696"/>
          <cell r="CP696"/>
          <cell r="CQ696"/>
          <cell r="CS696"/>
          <cell r="CT696"/>
          <cell r="CU696"/>
          <cell r="CV696"/>
          <cell r="CW696"/>
          <cell r="EE696"/>
          <cell r="EF696"/>
          <cell r="EH696"/>
          <cell r="EI696"/>
          <cell r="EJ696"/>
          <cell r="EK696"/>
          <cell r="EL696"/>
          <cell r="EM696"/>
        </row>
        <row r="697">
          <cell r="A697"/>
          <cell r="B697"/>
          <cell r="C697"/>
          <cell r="D697"/>
          <cell r="E697"/>
          <cell r="F697"/>
          <cell r="G697"/>
          <cell r="H697"/>
          <cell r="I697"/>
          <cell r="J697"/>
          <cell r="K697"/>
          <cell r="L697"/>
          <cell r="M697"/>
          <cell r="N697"/>
          <cell r="O697"/>
          <cell r="P697"/>
          <cell r="Q697"/>
          <cell r="R697"/>
          <cell r="S697"/>
          <cell r="T697"/>
          <cell r="U697"/>
          <cell r="V697"/>
          <cell r="W697"/>
          <cell r="X697"/>
          <cell r="Y697"/>
          <cell r="Z697"/>
          <cell r="AA697"/>
          <cell r="AB697"/>
          <cell r="AC697"/>
          <cell r="AD697"/>
          <cell r="AE697"/>
          <cell r="AF697"/>
          <cell r="AG697"/>
          <cell r="AH697"/>
          <cell r="AI697"/>
          <cell r="AJ697"/>
          <cell r="AK697"/>
          <cell r="AL697"/>
          <cell r="AM697"/>
          <cell r="AN697"/>
          <cell r="AO697"/>
          <cell r="AP697"/>
          <cell r="AQ697"/>
          <cell r="AR697"/>
          <cell r="AS697"/>
          <cell r="AT697"/>
          <cell r="AV697"/>
          <cell r="AW697"/>
          <cell r="AX697"/>
          <cell r="BA697"/>
          <cell r="BB697"/>
          <cell r="BC697"/>
          <cell r="BD697"/>
          <cell r="BE697"/>
          <cell r="BF697"/>
          <cell r="BG697"/>
          <cell r="BH697"/>
          <cell r="BI697"/>
          <cell r="BJ697"/>
          <cell r="BK697"/>
          <cell r="BL697"/>
          <cell r="BM697"/>
          <cell r="BN697"/>
          <cell r="BO697"/>
          <cell r="BP697"/>
          <cell r="BQ697"/>
          <cell r="BR697"/>
          <cell r="BS697"/>
          <cell r="BT697"/>
          <cell r="BU697"/>
          <cell r="BV697"/>
          <cell r="BW697"/>
          <cell r="BX697"/>
          <cell r="BY697"/>
          <cell r="BZ697"/>
          <cell r="CA697"/>
          <cell r="CB697"/>
          <cell r="CC697"/>
          <cell r="CD697"/>
          <cell r="CE697"/>
          <cell r="CF697"/>
          <cell r="CG697"/>
          <cell r="CH697"/>
          <cell r="CN697"/>
          <cell r="CO697"/>
          <cell r="CP697"/>
          <cell r="CQ697"/>
          <cell r="CS697"/>
          <cell r="CT697"/>
          <cell r="CU697"/>
          <cell r="CV697"/>
          <cell r="CW697"/>
          <cell r="EE697"/>
          <cell r="EF697"/>
          <cell r="EH697"/>
          <cell r="EI697"/>
          <cell r="EJ697"/>
          <cell r="EK697"/>
          <cell r="EL697"/>
          <cell r="EM697"/>
        </row>
        <row r="698">
          <cell r="A698"/>
          <cell r="B698"/>
          <cell r="C698"/>
          <cell r="D698"/>
          <cell r="E698"/>
          <cell r="F698"/>
          <cell r="G698"/>
          <cell r="H698"/>
          <cell r="I698"/>
          <cell r="J698"/>
          <cell r="K698"/>
          <cell r="L698"/>
          <cell r="M698"/>
          <cell r="N698"/>
          <cell r="O698"/>
          <cell r="P698"/>
          <cell r="Q698"/>
          <cell r="R698"/>
          <cell r="S698"/>
          <cell r="T698"/>
          <cell r="U698"/>
          <cell r="V698"/>
          <cell r="W698"/>
          <cell r="X698"/>
          <cell r="Y698"/>
          <cell r="Z698"/>
          <cell r="AA698"/>
          <cell r="AB698"/>
          <cell r="AC698"/>
          <cell r="AD698"/>
          <cell r="AE698"/>
          <cell r="AF698"/>
          <cell r="AG698"/>
          <cell r="AH698"/>
          <cell r="AI698"/>
          <cell r="AJ698"/>
          <cell r="AK698"/>
          <cell r="AL698"/>
          <cell r="AM698"/>
          <cell r="AN698"/>
          <cell r="AO698"/>
          <cell r="AP698"/>
          <cell r="AQ698"/>
          <cell r="AR698"/>
          <cell r="AS698"/>
          <cell r="AT698"/>
          <cell r="AV698"/>
          <cell r="AW698"/>
          <cell r="AX698"/>
          <cell r="BA698"/>
          <cell r="BB698"/>
          <cell r="BC698"/>
          <cell r="BD698"/>
          <cell r="BE698"/>
          <cell r="BF698"/>
          <cell r="BG698"/>
          <cell r="BH698"/>
          <cell r="BI698"/>
          <cell r="BJ698"/>
          <cell r="BK698"/>
          <cell r="BL698"/>
          <cell r="BM698"/>
          <cell r="BN698"/>
          <cell r="BO698"/>
          <cell r="BP698"/>
          <cell r="BQ698"/>
          <cell r="BR698"/>
          <cell r="BS698"/>
          <cell r="BT698"/>
          <cell r="BU698"/>
          <cell r="BV698"/>
          <cell r="BW698"/>
          <cell r="BX698"/>
          <cell r="BY698"/>
          <cell r="BZ698"/>
          <cell r="CA698"/>
          <cell r="CB698"/>
          <cell r="CC698"/>
          <cell r="CD698"/>
          <cell r="CE698"/>
          <cell r="CF698"/>
          <cell r="CG698"/>
          <cell r="CH698"/>
          <cell r="CN698"/>
          <cell r="CO698"/>
          <cell r="CP698"/>
          <cell r="CQ698"/>
          <cell r="CS698"/>
          <cell r="CT698"/>
          <cell r="CU698"/>
          <cell r="CV698"/>
          <cell r="CW698"/>
          <cell r="EE698"/>
          <cell r="EF698"/>
          <cell r="EH698"/>
          <cell r="EI698"/>
          <cell r="EJ698"/>
          <cell r="EK698"/>
          <cell r="EL698"/>
          <cell r="EM698"/>
        </row>
        <row r="699">
          <cell r="A699"/>
          <cell r="B699"/>
          <cell r="C699"/>
          <cell r="D699"/>
          <cell r="E699"/>
          <cell r="F699"/>
          <cell r="G699"/>
          <cell r="H699"/>
          <cell r="I699"/>
          <cell r="J699"/>
          <cell r="K699"/>
          <cell r="L699"/>
          <cell r="M699"/>
          <cell r="N699"/>
          <cell r="O699"/>
          <cell r="P699"/>
          <cell r="Q699"/>
          <cell r="R699"/>
          <cell r="S699"/>
          <cell r="T699"/>
          <cell r="U699"/>
          <cell r="V699"/>
          <cell r="W699"/>
          <cell r="X699"/>
          <cell r="Y699"/>
          <cell r="Z699"/>
          <cell r="AA699"/>
          <cell r="AB699"/>
          <cell r="AC699"/>
          <cell r="AD699"/>
          <cell r="AE699"/>
          <cell r="AF699"/>
          <cell r="AG699"/>
          <cell r="AH699"/>
          <cell r="AI699"/>
          <cell r="AJ699"/>
          <cell r="AK699"/>
          <cell r="AL699"/>
          <cell r="AM699"/>
          <cell r="AN699"/>
          <cell r="AO699"/>
          <cell r="AP699"/>
          <cell r="AQ699"/>
          <cell r="AR699"/>
          <cell r="AS699"/>
          <cell r="AT699"/>
          <cell r="AV699"/>
          <cell r="AW699"/>
          <cell r="AX699"/>
          <cell r="BA699"/>
          <cell r="BB699"/>
          <cell r="BC699"/>
          <cell r="BD699"/>
          <cell r="BE699"/>
          <cell r="BF699"/>
          <cell r="BG699"/>
          <cell r="BH699"/>
          <cell r="BI699"/>
          <cell r="BJ699"/>
          <cell r="BK699"/>
          <cell r="BL699"/>
          <cell r="BM699"/>
          <cell r="BN699"/>
          <cell r="BO699"/>
          <cell r="BP699"/>
          <cell r="BQ699"/>
          <cell r="BR699"/>
          <cell r="BS699"/>
          <cell r="BT699"/>
          <cell r="BU699"/>
          <cell r="BV699"/>
          <cell r="BW699"/>
          <cell r="BX699"/>
          <cell r="BY699"/>
          <cell r="BZ699"/>
          <cell r="CA699"/>
          <cell r="CB699"/>
          <cell r="CC699"/>
          <cell r="CD699"/>
          <cell r="CE699"/>
          <cell r="CF699"/>
          <cell r="CG699"/>
          <cell r="CH699"/>
          <cell r="CN699"/>
          <cell r="CO699"/>
          <cell r="CP699"/>
          <cell r="CQ699"/>
          <cell r="CS699"/>
          <cell r="CT699"/>
          <cell r="CU699"/>
          <cell r="CV699"/>
          <cell r="CW699"/>
          <cell r="EE699"/>
          <cell r="EF699"/>
          <cell r="EH699"/>
          <cell r="EI699"/>
          <cell r="EJ699"/>
          <cell r="EK699"/>
          <cell r="EL699"/>
          <cell r="EM699"/>
        </row>
        <row r="700">
          <cell r="A700"/>
          <cell r="B700"/>
          <cell r="C700"/>
          <cell r="D700"/>
          <cell r="E700"/>
          <cell r="F700"/>
          <cell r="G700"/>
          <cell r="H700"/>
          <cell r="I700"/>
          <cell r="J700"/>
          <cell r="K700"/>
          <cell r="L700"/>
          <cell r="M700"/>
          <cell r="N700"/>
          <cell r="O700"/>
          <cell r="P700"/>
          <cell r="Q700"/>
          <cell r="R700"/>
          <cell r="S700"/>
          <cell r="T700"/>
          <cell r="U700"/>
          <cell r="V700"/>
          <cell r="W700"/>
          <cell r="X700"/>
          <cell r="Y700"/>
          <cell r="Z700"/>
          <cell r="AA700"/>
          <cell r="AB700"/>
          <cell r="AC700"/>
          <cell r="AD700"/>
          <cell r="AE700"/>
          <cell r="AF700"/>
          <cell r="AG700"/>
          <cell r="AH700"/>
          <cell r="AI700"/>
          <cell r="AJ700"/>
          <cell r="AK700"/>
          <cell r="AL700"/>
          <cell r="AM700"/>
          <cell r="AN700"/>
          <cell r="AO700"/>
          <cell r="AP700"/>
          <cell r="AQ700"/>
          <cell r="AR700"/>
          <cell r="AS700"/>
          <cell r="AT700"/>
          <cell r="AV700"/>
          <cell r="AW700"/>
          <cell r="AX700"/>
          <cell r="BA700"/>
          <cell r="BB700"/>
          <cell r="BC700"/>
          <cell r="BD700"/>
          <cell r="BE700"/>
          <cell r="BF700"/>
          <cell r="BG700"/>
          <cell r="BH700"/>
          <cell r="BI700"/>
          <cell r="BJ700"/>
          <cell r="BK700"/>
          <cell r="BL700"/>
          <cell r="BM700"/>
          <cell r="BN700"/>
          <cell r="BO700"/>
          <cell r="BP700"/>
          <cell r="BQ700"/>
          <cell r="BR700"/>
          <cell r="BS700"/>
          <cell r="BT700"/>
          <cell r="BU700"/>
          <cell r="BV700"/>
          <cell r="BW700"/>
          <cell r="BX700"/>
          <cell r="BY700"/>
          <cell r="BZ700"/>
          <cell r="CA700"/>
          <cell r="CB700"/>
          <cell r="CC700"/>
          <cell r="CD700"/>
          <cell r="CE700"/>
          <cell r="CF700"/>
          <cell r="CG700"/>
          <cell r="CH700"/>
          <cell r="CN700"/>
          <cell r="CO700"/>
          <cell r="CP700"/>
          <cell r="CQ700"/>
          <cell r="CS700"/>
          <cell r="CT700"/>
          <cell r="CU700"/>
          <cell r="CV700"/>
          <cell r="CW700"/>
          <cell r="EE700"/>
          <cell r="EF700"/>
          <cell r="EH700"/>
          <cell r="EI700"/>
          <cell r="EJ700"/>
          <cell r="EK700"/>
          <cell r="EL700"/>
          <cell r="EM700"/>
        </row>
        <row r="701">
          <cell r="A701"/>
          <cell r="B701"/>
          <cell r="C701"/>
          <cell r="D701"/>
          <cell r="E701"/>
          <cell r="F701"/>
          <cell r="G701"/>
          <cell r="H701"/>
          <cell r="I701"/>
          <cell r="J701"/>
          <cell r="K701"/>
          <cell r="L701"/>
          <cell r="M701"/>
          <cell r="N701"/>
          <cell r="O701"/>
          <cell r="P701"/>
          <cell r="Q701"/>
          <cell r="R701"/>
          <cell r="S701"/>
          <cell r="T701"/>
          <cell r="U701"/>
          <cell r="V701"/>
          <cell r="W701"/>
          <cell r="X701"/>
          <cell r="Y701"/>
          <cell r="Z701"/>
          <cell r="AA701"/>
          <cell r="AB701"/>
          <cell r="AC701"/>
          <cell r="AD701"/>
          <cell r="AE701"/>
          <cell r="AF701"/>
          <cell r="AG701"/>
          <cell r="AH701"/>
          <cell r="AI701"/>
          <cell r="AJ701"/>
          <cell r="AK701"/>
          <cell r="AL701"/>
          <cell r="AM701"/>
          <cell r="AN701"/>
          <cell r="AO701"/>
          <cell r="AP701"/>
          <cell r="AQ701"/>
          <cell r="AR701"/>
          <cell r="AS701"/>
          <cell r="AT701"/>
          <cell r="AV701"/>
          <cell r="AW701"/>
          <cell r="AX701"/>
          <cell r="BA701"/>
          <cell r="BB701"/>
          <cell r="BC701"/>
          <cell r="BD701"/>
          <cell r="BE701"/>
          <cell r="BF701"/>
          <cell r="BG701"/>
          <cell r="BH701"/>
          <cell r="BI701"/>
          <cell r="BJ701"/>
          <cell r="BK701"/>
          <cell r="BL701"/>
          <cell r="BM701"/>
          <cell r="BN701"/>
          <cell r="BO701"/>
          <cell r="BP701"/>
          <cell r="BQ701"/>
          <cell r="BR701"/>
          <cell r="BS701"/>
          <cell r="BT701"/>
          <cell r="BU701"/>
          <cell r="BV701"/>
          <cell r="BW701"/>
          <cell r="BX701"/>
          <cell r="BY701"/>
          <cell r="BZ701"/>
          <cell r="CA701"/>
          <cell r="CB701"/>
          <cell r="CC701"/>
          <cell r="CD701"/>
          <cell r="CE701"/>
          <cell r="CF701"/>
          <cell r="CG701"/>
          <cell r="CH701"/>
          <cell r="CN701"/>
          <cell r="CO701"/>
          <cell r="CP701"/>
          <cell r="CQ701"/>
          <cell r="CS701"/>
          <cell r="CT701"/>
          <cell r="CU701"/>
          <cell r="CV701"/>
          <cell r="CW701"/>
          <cell r="EE701"/>
          <cell r="EF701"/>
          <cell r="EH701"/>
          <cell r="EI701"/>
          <cell r="EJ701"/>
          <cell r="EK701"/>
          <cell r="EL701"/>
          <cell r="EM701"/>
        </row>
        <row r="702">
          <cell r="A702"/>
          <cell r="B702"/>
          <cell r="C702"/>
          <cell r="D702"/>
          <cell r="E702"/>
          <cell r="F702"/>
          <cell r="G702"/>
          <cell r="H702"/>
          <cell r="I702"/>
          <cell r="J702"/>
          <cell r="K702"/>
          <cell r="L702"/>
          <cell r="M702"/>
          <cell r="N702"/>
          <cell r="O702"/>
          <cell r="P702"/>
          <cell r="Q702"/>
          <cell r="R702"/>
          <cell r="S702"/>
          <cell r="T702"/>
          <cell r="U702"/>
          <cell r="V702"/>
          <cell r="W702"/>
          <cell r="X702"/>
          <cell r="Y702"/>
          <cell r="Z702"/>
          <cell r="AA702"/>
          <cell r="AB702"/>
          <cell r="AC702"/>
          <cell r="AD702"/>
          <cell r="AE702"/>
          <cell r="AF702"/>
          <cell r="AG702"/>
          <cell r="AH702"/>
          <cell r="AI702"/>
          <cell r="AJ702"/>
          <cell r="AK702"/>
          <cell r="AL702"/>
          <cell r="AM702"/>
          <cell r="AN702"/>
          <cell r="AO702"/>
          <cell r="AP702"/>
          <cell r="AQ702"/>
          <cell r="AR702"/>
          <cell r="AS702"/>
          <cell r="AT702"/>
          <cell r="AV702"/>
          <cell r="AW702"/>
          <cell r="AX702"/>
          <cell r="BA702"/>
          <cell r="BB702"/>
          <cell r="BC702"/>
          <cell r="BD702"/>
          <cell r="BE702"/>
          <cell r="BF702"/>
          <cell r="BG702"/>
          <cell r="BH702"/>
          <cell r="BI702"/>
          <cell r="BJ702"/>
          <cell r="BK702"/>
          <cell r="BL702"/>
          <cell r="BM702"/>
          <cell r="BN702"/>
          <cell r="BO702"/>
          <cell r="BP702"/>
          <cell r="BQ702"/>
          <cell r="BR702"/>
          <cell r="BS702"/>
          <cell r="BT702"/>
          <cell r="BU702"/>
          <cell r="BV702"/>
          <cell r="BW702"/>
          <cell r="BX702"/>
          <cell r="BY702"/>
          <cell r="BZ702"/>
          <cell r="CA702"/>
          <cell r="CB702"/>
          <cell r="CC702"/>
          <cell r="CD702"/>
          <cell r="CE702"/>
          <cell r="CF702"/>
          <cell r="CG702"/>
          <cell r="CH702"/>
          <cell r="CN702"/>
          <cell r="CO702"/>
          <cell r="CP702"/>
          <cell r="CQ702"/>
          <cell r="CS702"/>
          <cell r="CT702"/>
          <cell r="CU702"/>
          <cell r="CV702"/>
          <cell r="CW702"/>
          <cell r="EE702"/>
          <cell r="EF702"/>
          <cell r="EH702"/>
          <cell r="EI702"/>
          <cell r="EJ702"/>
          <cell r="EK702"/>
          <cell r="EL702"/>
          <cell r="EM702"/>
        </row>
        <row r="703">
          <cell r="A703"/>
          <cell r="B703"/>
          <cell r="C703"/>
          <cell r="D703"/>
          <cell r="E703"/>
          <cell r="F703"/>
          <cell r="G703"/>
          <cell r="H703"/>
          <cell r="I703"/>
          <cell r="J703"/>
          <cell r="K703"/>
          <cell r="L703"/>
          <cell r="M703"/>
          <cell r="N703"/>
          <cell r="O703"/>
          <cell r="P703"/>
          <cell r="Q703"/>
          <cell r="R703"/>
          <cell r="S703"/>
          <cell r="T703"/>
          <cell r="U703"/>
          <cell r="V703"/>
          <cell r="W703"/>
          <cell r="X703"/>
          <cell r="Y703"/>
          <cell r="Z703"/>
          <cell r="AA703"/>
          <cell r="AB703"/>
          <cell r="AC703"/>
          <cell r="AD703"/>
          <cell r="AE703"/>
          <cell r="AF703"/>
          <cell r="AG703"/>
          <cell r="AH703"/>
          <cell r="AI703"/>
          <cell r="AJ703"/>
          <cell r="AK703"/>
          <cell r="AL703"/>
          <cell r="AM703"/>
          <cell r="AN703"/>
          <cell r="AO703"/>
          <cell r="AP703"/>
          <cell r="AQ703"/>
          <cell r="AR703"/>
          <cell r="AS703"/>
          <cell r="AT703"/>
          <cell r="AV703"/>
          <cell r="AW703"/>
          <cell r="AX703"/>
          <cell r="BA703"/>
          <cell r="BB703"/>
          <cell r="BC703"/>
          <cell r="BD703"/>
          <cell r="BE703"/>
          <cell r="BF703"/>
          <cell r="BG703"/>
          <cell r="BH703"/>
          <cell r="BI703"/>
          <cell r="BJ703"/>
          <cell r="BK703"/>
          <cell r="BL703"/>
          <cell r="BM703"/>
          <cell r="BN703"/>
          <cell r="BO703"/>
          <cell r="BP703"/>
          <cell r="BQ703"/>
          <cell r="BR703"/>
          <cell r="BS703"/>
          <cell r="BT703"/>
          <cell r="BU703"/>
          <cell r="BV703"/>
          <cell r="BW703"/>
          <cell r="BX703"/>
          <cell r="BY703"/>
          <cell r="BZ703"/>
          <cell r="CA703"/>
          <cell r="CB703"/>
          <cell r="CC703"/>
          <cell r="CD703"/>
          <cell r="CE703"/>
          <cell r="CF703"/>
          <cell r="CG703"/>
          <cell r="CH703"/>
          <cell r="CN703"/>
          <cell r="CO703"/>
          <cell r="CP703"/>
          <cell r="CQ703"/>
          <cell r="CS703"/>
          <cell r="CT703"/>
          <cell r="CU703"/>
          <cell r="CV703"/>
          <cell r="CW703"/>
          <cell r="EE703"/>
          <cell r="EF703"/>
          <cell r="EH703"/>
          <cell r="EI703"/>
          <cell r="EJ703"/>
          <cell r="EK703"/>
          <cell r="EL703"/>
          <cell r="EM703"/>
        </row>
        <row r="704">
          <cell r="A704"/>
          <cell r="B704"/>
          <cell r="C704"/>
          <cell r="D704"/>
          <cell r="E704"/>
          <cell r="F704"/>
          <cell r="G704"/>
          <cell r="H704"/>
          <cell r="I704"/>
          <cell r="J704"/>
          <cell r="K704"/>
          <cell r="L704"/>
          <cell r="M704"/>
          <cell r="N704"/>
          <cell r="O704"/>
          <cell r="P704"/>
          <cell r="Q704"/>
          <cell r="R704"/>
          <cell r="S704"/>
          <cell r="T704"/>
          <cell r="U704"/>
          <cell r="V704"/>
          <cell r="W704"/>
          <cell r="X704"/>
          <cell r="Y704"/>
          <cell r="Z704"/>
          <cell r="AA704"/>
          <cell r="AB704"/>
          <cell r="AC704"/>
          <cell r="AD704"/>
          <cell r="AE704"/>
          <cell r="AF704"/>
          <cell r="AG704"/>
          <cell r="AH704"/>
          <cell r="AI704"/>
          <cell r="AJ704"/>
          <cell r="AK704"/>
          <cell r="AL704"/>
          <cell r="AM704"/>
          <cell r="AN704"/>
          <cell r="AO704"/>
          <cell r="AP704"/>
          <cell r="AQ704"/>
          <cell r="AR704"/>
          <cell r="AS704"/>
          <cell r="AT704"/>
          <cell r="AV704"/>
          <cell r="AW704"/>
          <cell r="AX704"/>
          <cell r="BA704"/>
          <cell r="BB704"/>
          <cell r="BC704"/>
          <cell r="BD704"/>
          <cell r="BE704"/>
          <cell r="BF704"/>
          <cell r="BG704"/>
          <cell r="BH704"/>
          <cell r="BI704"/>
          <cell r="BJ704"/>
          <cell r="BK704"/>
          <cell r="BL704"/>
          <cell r="BM704"/>
          <cell r="BN704"/>
          <cell r="BO704"/>
          <cell r="BP704"/>
          <cell r="BQ704"/>
          <cell r="BR704"/>
          <cell r="BS704"/>
          <cell r="BT704"/>
          <cell r="BU704"/>
          <cell r="BV704"/>
          <cell r="BW704"/>
          <cell r="BX704"/>
          <cell r="BY704"/>
          <cell r="BZ704"/>
          <cell r="CA704"/>
          <cell r="CB704"/>
          <cell r="CC704"/>
          <cell r="CD704"/>
          <cell r="CE704"/>
          <cell r="CF704"/>
          <cell r="CG704"/>
          <cell r="CH704"/>
          <cell r="CN704"/>
          <cell r="CO704"/>
          <cell r="CP704"/>
          <cell r="CQ704"/>
          <cell r="CS704"/>
          <cell r="CT704"/>
          <cell r="CU704"/>
          <cell r="CV704"/>
          <cell r="CW704"/>
          <cell r="EE704"/>
          <cell r="EF704"/>
          <cell r="EH704"/>
          <cell r="EI704"/>
          <cell r="EJ704"/>
          <cell r="EK704"/>
          <cell r="EL704"/>
          <cell r="EM704"/>
        </row>
        <row r="705">
          <cell r="A705"/>
          <cell r="B705"/>
          <cell r="C705"/>
          <cell r="D705"/>
          <cell r="E705"/>
          <cell r="F705"/>
          <cell r="G705"/>
          <cell r="H705"/>
          <cell r="I705"/>
          <cell r="J705"/>
          <cell r="K705"/>
          <cell r="L705"/>
          <cell r="M705"/>
          <cell r="N705"/>
          <cell r="O705"/>
          <cell r="P705"/>
          <cell r="Q705"/>
          <cell r="R705"/>
          <cell r="S705"/>
          <cell r="T705"/>
          <cell r="U705"/>
          <cell r="V705"/>
          <cell r="W705"/>
          <cell r="X705"/>
          <cell r="Y705"/>
          <cell r="Z705"/>
          <cell r="AA705"/>
          <cell r="AB705"/>
          <cell r="AC705"/>
          <cell r="AD705"/>
          <cell r="AE705"/>
          <cell r="AF705"/>
          <cell r="AG705"/>
          <cell r="AH705"/>
          <cell r="AI705"/>
          <cell r="AJ705"/>
          <cell r="AK705"/>
          <cell r="AL705"/>
          <cell r="AM705"/>
          <cell r="AN705"/>
          <cell r="AO705"/>
          <cell r="AP705"/>
          <cell r="AQ705"/>
          <cell r="AR705"/>
          <cell r="AS705"/>
          <cell r="AT705"/>
          <cell r="AV705"/>
          <cell r="AW705"/>
          <cell r="AX705"/>
          <cell r="BA705"/>
          <cell r="BB705"/>
          <cell r="BC705"/>
          <cell r="BD705"/>
          <cell r="BE705"/>
          <cell r="BF705"/>
          <cell r="BG705"/>
          <cell r="BH705"/>
          <cell r="BI705"/>
          <cell r="BJ705"/>
          <cell r="BK705"/>
          <cell r="BL705"/>
          <cell r="BM705"/>
          <cell r="BN705"/>
          <cell r="BO705"/>
          <cell r="BP705"/>
          <cell r="BQ705"/>
          <cell r="BR705"/>
          <cell r="BS705"/>
          <cell r="BT705"/>
          <cell r="BU705"/>
          <cell r="BV705"/>
          <cell r="BW705"/>
          <cell r="BX705"/>
          <cell r="BY705"/>
          <cell r="BZ705"/>
          <cell r="CA705"/>
          <cell r="CB705"/>
          <cell r="CC705"/>
          <cell r="CD705"/>
          <cell r="CE705"/>
          <cell r="CF705"/>
          <cell r="CG705"/>
          <cell r="CH705"/>
          <cell r="CN705"/>
          <cell r="CO705"/>
          <cell r="CP705"/>
          <cell r="CQ705"/>
          <cell r="CS705"/>
          <cell r="CT705"/>
          <cell r="CU705"/>
          <cell r="CV705"/>
          <cell r="CW705"/>
          <cell r="EE705"/>
          <cell r="EF705"/>
          <cell r="EH705"/>
          <cell r="EI705"/>
          <cell r="EJ705"/>
          <cell r="EK705"/>
          <cell r="EL705"/>
          <cell r="EM705"/>
        </row>
        <row r="706">
          <cell r="A706"/>
          <cell r="B706"/>
          <cell r="C706"/>
          <cell r="D706"/>
          <cell r="E706"/>
          <cell r="F706"/>
          <cell r="G706"/>
          <cell r="H706"/>
          <cell r="I706"/>
          <cell r="J706"/>
          <cell r="K706"/>
          <cell r="L706"/>
          <cell r="M706"/>
          <cell r="N706"/>
          <cell r="O706"/>
          <cell r="P706"/>
          <cell r="Q706"/>
          <cell r="R706"/>
          <cell r="S706"/>
          <cell r="T706"/>
          <cell r="U706"/>
          <cell r="V706"/>
          <cell r="W706"/>
          <cell r="X706"/>
          <cell r="Y706"/>
          <cell r="Z706"/>
          <cell r="AA706"/>
          <cell r="AB706"/>
          <cell r="AC706"/>
          <cell r="AD706"/>
          <cell r="AE706"/>
          <cell r="AF706"/>
          <cell r="AG706"/>
          <cell r="AH706"/>
          <cell r="AI706"/>
          <cell r="AJ706"/>
          <cell r="AK706"/>
          <cell r="AL706"/>
          <cell r="AM706"/>
          <cell r="AN706"/>
          <cell r="AO706"/>
          <cell r="AP706"/>
          <cell r="AQ706"/>
          <cell r="AR706"/>
          <cell r="AS706"/>
          <cell r="AT706"/>
          <cell r="AV706"/>
          <cell r="AW706"/>
          <cell r="AX706"/>
          <cell r="BA706"/>
          <cell r="BB706"/>
          <cell r="BC706"/>
          <cell r="BD706"/>
          <cell r="BE706"/>
          <cell r="BF706"/>
          <cell r="BG706"/>
          <cell r="BH706"/>
          <cell r="BI706"/>
          <cell r="BJ706"/>
          <cell r="BK706"/>
          <cell r="BL706"/>
          <cell r="BM706"/>
          <cell r="BN706"/>
          <cell r="BO706"/>
          <cell r="BP706"/>
          <cell r="BQ706"/>
          <cell r="BR706"/>
          <cell r="BS706"/>
          <cell r="BT706"/>
          <cell r="BU706"/>
          <cell r="BV706"/>
          <cell r="BW706"/>
          <cell r="BX706"/>
          <cell r="BY706"/>
          <cell r="BZ706"/>
          <cell r="CA706"/>
          <cell r="CB706"/>
          <cell r="CC706"/>
          <cell r="CD706"/>
          <cell r="CE706"/>
          <cell r="CF706"/>
          <cell r="CG706"/>
          <cell r="CH706"/>
          <cell r="CN706"/>
          <cell r="CO706"/>
          <cell r="CP706"/>
          <cell r="CQ706"/>
          <cell r="CS706"/>
          <cell r="CT706"/>
          <cell r="CU706"/>
          <cell r="CV706"/>
          <cell r="CW706"/>
          <cell r="EE706"/>
          <cell r="EF706"/>
          <cell r="EH706"/>
          <cell r="EI706"/>
          <cell r="EJ706"/>
          <cell r="EK706"/>
          <cell r="EL706"/>
          <cell r="EM706"/>
        </row>
        <row r="707">
          <cell r="A707"/>
          <cell r="B707"/>
          <cell r="C707"/>
          <cell r="D707"/>
          <cell r="E707"/>
          <cell r="F707"/>
          <cell r="G707"/>
          <cell r="H707"/>
          <cell r="I707"/>
          <cell r="J707"/>
          <cell r="K707"/>
          <cell r="L707"/>
          <cell r="M707"/>
          <cell r="N707"/>
          <cell r="O707"/>
          <cell r="P707"/>
          <cell r="Q707"/>
          <cell r="R707"/>
          <cell r="S707"/>
          <cell r="T707"/>
          <cell r="U707"/>
          <cell r="V707"/>
          <cell r="W707"/>
          <cell r="X707"/>
          <cell r="Y707"/>
          <cell r="Z707"/>
          <cell r="AA707"/>
          <cell r="AB707"/>
          <cell r="AC707"/>
          <cell r="AD707"/>
          <cell r="AE707"/>
          <cell r="AF707"/>
          <cell r="AG707"/>
          <cell r="AH707"/>
          <cell r="AI707"/>
          <cell r="AJ707"/>
          <cell r="AK707"/>
          <cell r="AL707"/>
          <cell r="AM707"/>
          <cell r="AN707"/>
          <cell r="AO707"/>
          <cell r="AP707"/>
          <cell r="AQ707"/>
          <cell r="AR707"/>
          <cell r="AS707"/>
          <cell r="AT707"/>
          <cell r="AV707"/>
          <cell r="AW707"/>
          <cell r="AX707"/>
          <cell r="BA707"/>
          <cell r="BB707"/>
          <cell r="BC707"/>
          <cell r="BD707"/>
          <cell r="BE707"/>
          <cell r="BF707"/>
          <cell r="BG707"/>
          <cell r="BH707"/>
          <cell r="BI707"/>
          <cell r="BJ707"/>
          <cell r="BK707"/>
          <cell r="BL707"/>
          <cell r="BM707"/>
          <cell r="BN707"/>
          <cell r="BO707"/>
          <cell r="BP707"/>
          <cell r="BQ707"/>
          <cell r="BR707"/>
          <cell r="BS707"/>
          <cell r="BT707"/>
          <cell r="BU707"/>
          <cell r="BV707"/>
          <cell r="BW707"/>
          <cell r="BX707"/>
          <cell r="BY707"/>
          <cell r="BZ707"/>
          <cell r="CA707"/>
          <cell r="CB707"/>
          <cell r="CC707"/>
          <cell r="CD707"/>
          <cell r="CE707"/>
          <cell r="CF707"/>
          <cell r="CG707"/>
          <cell r="CH707"/>
          <cell r="CN707"/>
          <cell r="CO707"/>
          <cell r="CP707"/>
          <cell r="CQ707"/>
          <cell r="CS707"/>
          <cell r="CT707"/>
          <cell r="CU707"/>
          <cell r="CV707"/>
          <cell r="CW707"/>
          <cell r="EE707"/>
          <cell r="EF707"/>
          <cell r="EH707"/>
          <cell r="EI707"/>
          <cell r="EJ707"/>
          <cell r="EK707"/>
          <cell r="EL707"/>
          <cell r="EM707"/>
        </row>
        <row r="708">
          <cell r="A708"/>
          <cell r="B708"/>
          <cell r="C708"/>
          <cell r="D708"/>
          <cell r="E708"/>
          <cell r="F708"/>
          <cell r="G708"/>
          <cell r="H708"/>
          <cell r="I708"/>
          <cell r="J708"/>
          <cell r="K708"/>
          <cell r="L708"/>
          <cell r="M708"/>
          <cell r="N708"/>
          <cell r="O708"/>
          <cell r="P708"/>
          <cell r="Q708"/>
          <cell r="R708"/>
          <cell r="S708"/>
          <cell r="T708"/>
          <cell r="U708"/>
          <cell r="V708"/>
          <cell r="W708"/>
          <cell r="X708"/>
          <cell r="Y708"/>
          <cell r="Z708"/>
          <cell r="AA708"/>
          <cell r="AB708"/>
          <cell r="AC708"/>
          <cell r="AD708"/>
          <cell r="AE708"/>
          <cell r="AF708"/>
          <cell r="AG708"/>
          <cell r="AH708"/>
          <cell r="AI708"/>
          <cell r="AJ708"/>
          <cell r="AK708"/>
          <cell r="AL708"/>
          <cell r="AM708"/>
          <cell r="AN708"/>
          <cell r="AO708"/>
          <cell r="AP708"/>
          <cell r="AQ708"/>
          <cell r="AR708"/>
          <cell r="AS708"/>
          <cell r="AT708"/>
          <cell r="AV708"/>
          <cell r="AW708"/>
          <cell r="AX708"/>
          <cell r="BA708"/>
          <cell r="BB708"/>
          <cell r="BC708"/>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cell r="CB708"/>
          <cell r="CC708"/>
          <cell r="CD708"/>
          <cell r="CE708"/>
          <cell r="CF708"/>
          <cell r="CG708"/>
          <cell r="CH708"/>
          <cell r="CN708"/>
          <cell r="CO708"/>
          <cell r="CP708"/>
          <cell r="CQ708"/>
          <cell r="CS708"/>
          <cell r="CT708"/>
          <cell r="CU708"/>
          <cell r="CV708"/>
          <cell r="CW708"/>
          <cell r="EE708"/>
          <cell r="EF708"/>
          <cell r="EH708"/>
          <cell r="EI708"/>
          <cell r="EJ708"/>
          <cell r="EK708"/>
          <cell r="EL708"/>
          <cell r="EM708"/>
        </row>
        <row r="709">
          <cell r="A709"/>
          <cell r="B709"/>
          <cell r="C709"/>
          <cell r="D709"/>
          <cell r="E709"/>
          <cell r="F709"/>
          <cell r="G709"/>
          <cell r="H709"/>
          <cell r="I709"/>
          <cell r="J709"/>
          <cell r="K709"/>
          <cell r="L709"/>
          <cell r="M709"/>
          <cell r="N709"/>
          <cell r="O709"/>
          <cell r="P709"/>
          <cell r="Q709"/>
          <cell r="R709"/>
          <cell r="S709"/>
          <cell r="T709"/>
          <cell r="U709"/>
          <cell r="V709"/>
          <cell r="W709"/>
          <cell r="X709"/>
          <cell r="Y709"/>
          <cell r="Z709"/>
          <cell r="AA709"/>
          <cell r="AB709"/>
          <cell r="AC709"/>
          <cell r="AD709"/>
          <cell r="AE709"/>
          <cell r="AF709"/>
          <cell r="AG709"/>
          <cell r="AH709"/>
          <cell r="AI709"/>
          <cell r="AJ709"/>
          <cell r="AK709"/>
          <cell r="AL709"/>
          <cell r="AM709"/>
          <cell r="AN709"/>
          <cell r="AO709"/>
          <cell r="AP709"/>
          <cell r="AQ709"/>
          <cell r="AR709"/>
          <cell r="AS709"/>
          <cell r="AT709"/>
          <cell r="AV709"/>
          <cell r="AW709"/>
          <cell r="AX709"/>
          <cell r="BA709"/>
          <cell r="BB709"/>
          <cell r="BC709"/>
          <cell r="BD709"/>
          <cell r="BE709"/>
          <cell r="BF709"/>
          <cell r="BG709"/>
          <cell r="BH709"/>
          <cell r="BI709"/>
          <cell r="BJ709"/>
          <cell r="BK709"/>
          <cell r="BL709"/>
          <cell r="BM709"/>
          <cell r="BN709"/>
          <cell r="BO709"/>
          <cell r="BP709"/>
          <cell r="BQ709"/>
          <cell r="BR709"/>
          <cell r="BS709"/>
          <cell r="BT709"/>
          <cell r="BU709"/>
          <cell r="BV709"/>
          <cell r="BW709"/>
          <cell r="BX709"/>
          <cell r="BY709"/>
          <cell r="BZ709"/>
          <cell r="CA709"/>
          <cell r="CB709"/>
          <cell r="CC709"/>
          <cell r="CD709"/>
          <cell r="CE709"/>
          <cell r="CF709"/>
          <cell r="CG709"/>
          <cell r="CH709"/>
          <cell r="CN709"/>
          <cell r="CO709"/>
          <cell r="CP709"/>
          <cell r="CQ709"/>
          <cell r="CS709"/>
          <cell r="CT709"/>
          <cell r="CU709"/>
          <cell r="CV709"/>
          <cell r="CW709"/>
          <cell r="EE709"/>
          <cell r="EF709"/>
          <cell r="EH709"/>
          <cell r="EI709"/>
          <cell r="EJ709"/>
          <cell r="EK709"/>
          <cell r="EL709"/>
          <cell r="EM709"/>
        </row>
        <row r="710">
          <cell r="A710"/>
          <cell r="B710"/>
          <cell r="C710"/>
          <cell r="D710"/>
          <cell r="E710"/>
          <cell r="F710"/>
          <cell r="G710"/>
          <cell r="H710"/>
          <cell r="I710"/>
          <cell r="J710"/>
          <cell r="K710"/>
          <cell r="L710"/>
          <cell r="M710"/>
          <cell r="N710"/>
          <cell r="O710"/>
          <cell r="P710"/>
          <cell r="Q710"/>
          <cell r="R710"/>
          <cell r="S710"/>
          <cell r="T710"/>
          <cell r="U710"/>
          <cell r="V710"/>
          <cell r="W710"/>
          <cell r="X710"/>
          <cell r="Y710"/>
          <cell r="Z710"/>
          <cell r="AA710"/>
          <cell r="AB710"/>
          <cell r="AC710"/>
          <cell r="AD710"/>
          <cell r="AE710"/>
          <cell r="AF710"/>
          <cell r="AG710"/>
          <cell r="AH710"/>
          <cell r="AI710"/>
          <cell r="AJ710"/>
          <cell r="AK710"/>
          <cell r="AL710"/>
          <cell r="AM710"/>
          <cell r="AN710"/>
          <cell r="AO710"/>
          <cell r="AP710"/>
          <cell r="AQ710"/>
          <cell r="AR710"/>
          <cell r="AS710"/>
          <cell r="AT710"/>
          <cell r="AV710"/>
          <cell r="AW710"/>
          <cell r="AX710"/>
          <cell r="BA710"/>
          <cell r="BB710"/>
          <cell r="BC710"/>
          <cell r="BD710"/>
          <cell r="BE710"/>
          <cell r="BF710"/>
          <cell r="BG710"/>
          <cell r="BH710"/>
          <cell r="BI710"/>
          <cell r="BJ710"/>
          <cell r="BK710"/>
          <cell r="BL710"/>
          <cell r="BM710"/>
          <cell r="BN710"/>
          <cell r="BO710"/>
          <cell r="BP710"/>
          <cell r="BQ710"/>
          <cell r="BR710"/>
          <cell r="BS710"/>
          <cell r="BT710"/>
          <cell r="BU710"/>
          <cell r="BV710"/>
          <cell r="BW710"/>
          <cell r="BX710"/>
          <cell r="BY710"/>
          <cell r="BZ710"/>
          <cell r="CA710"/>
          <cell r="CB710"/>
          <cell r="CC710"/>
          <cell r="CD710"/>
          <cell r="CE710"/>
          <cell r="CF710"/>
          <cell r="CG710"/>
          <cell r="CH710"/>
          <cell r="CN710"/>
          <cell r="CO710"/>
          <cell r="CP710"/>
          <cell r="CQ710"/>
          <cell r="CS710"/>
          <cell r="CT710"/>
          <cell r="CU710"/>
          <cell r="CV710"/>
          <cell r="CW710"/>
          <cell r="EE710"/>
          <cell r="EF710"/>
          <cell r="EH710"/>
          <cell r="EI710"/>
          <cell r="EJ710"/>
          <cell r="EK710"/>
          <cell r="EL710"/>
          <cell r="EM710"/>
        </row>
        <row r="711">
          <cell r="A711"/>
          <cell r="B711"/>
          <cell r="C711"/>
          <cell r="D711"/>
          <cell r="E711"/>
          <cell r="F711"/>
          <cell r="G711"/>
          <cell r="H711"/>
          <cell r="I711"/>
          <cell r="J711"/>
          <cell r="K711"/>
          <cell r="L711"/>
          <cell r="M711"/>
          <cell r="N711"/>
          <cell r="O711"/>
          <cell r="P711"/>
          <cell r="Q711"/>
          <cell r="R711"/>
          <cell r="S711"/>
          <cell r="T711"/>
          <cell r="U711"/>
          <cell r="V711"/>
          <cell r="W711"/>
          <cell r="X711"/>
          <cell r="Y711"/>
          <cell r="Z711"/>
          <cell r="AA711"/>
          <cell r="AB711"/>
          <cell r="AC711"/>
          <cell r="AD711"/>
          <cell r="AE711"/>
          <cell r="AF711"/>
          <cell r="AG711"/>
          <cell r="AH711"/>
          <cell r="AI711"/>
          <cell r="AJ711"/>
          <cell r="AK711"/>
          <cell r="AL711"/>
          <cell r="AM711"/>
          <cell r="AN711"/>
          <cell r="AO711"/>
          <cell r="AP711"/>
          <cell r="AQ711"/>
          <cell r="AR711"/>
          <cell r="AS711"/>
          <cell r="AT711"/>
          <cell r="AV711"/>
          <cell r="AW711"/>
          <cell r="AX711"/>
          <cell r="BA711"/>
          <cell r="BB711"/>
          <cell r="BC711"/>
          <cell r="BD711"/>
          <cell r="BE711"/>
          <cell r="BF711"/>
          <cell r="BG711"/>
          <cell r="BH711"/>
          <cell r="BI711"/>
          <cell r="BJ711"/>
          <cell r="BK711"/>
          <cell r="BL711"/>
          <cell r="BM711"/>
          <cell r="BN711"/>
          <cell r="BO711"/>
          <cell r="BP711"/>
          <cell r="BQ711"/>
          <cell r="BR711"/>
          <cell r="BS711"/>
          <cell r="BT711"/>
          <cell r="BU711"/>
          <cell r="BV711"/>
          <cell r="BW711"/>
          <cell r="BX711"/>
          <cell r="BY711"/>
          <cell r="BZ711"/>
          <cell r="CA711"/>
          <cell r="CB711"/>
          <cell r="CC711"/>
          <cell r="CD711"/>
          <cell r="CE711"/>
          <cell r="CF711"/>
          <cell r="CG711"/>
          <cell r="CH711"/>
          <cell r="CN711"/>
          <cell r="CO711"/>
          <cell r="CP711"/>
          <cell r="CQ711"/>
          <cell r="CS711"/>
          <cell r="CT711"/>
          <cell r="CU711"/>
          <cell r="CV711"/>
          <cell r="CW711"/>
          <cell r="EE711"/>
          <cell r="EF711"/>
          <cell r="EH711"/>
          <cell r="EI711"/>
          <cell r="EJ711"/>
          <cell r="EK711"/>
          <cell r="EL711"/>
          <cell r="EM711"/>
        </row>
        <row r="712">
          <cell r="A712"/>
          <cell r="B712"/>
          <cell r="C712"/>
          <cell r="D712"/>
          <cell r="E712"/>
          <cell r="F712"/>
          <cell r="G712"/>
          <cell r="H712"/>
          <cell r="I712"/>
          <cell r="J712"/>
          <cell r="K712"/>
          <cell r="L712"/>
          <cell r="M712"/>
          <cell r="N712"/>
          <cell r="O712"/>
          <cell r="P712"/>
          <cell r="Q712"/>
          <cell r="R712"/>
          <cell r="S712"/>
          <cell r="T712"/>
          <cell r="U712"/>
          <cell r="V712"/>
          <cell r="W712"/>
          <cell r="X712"/>
          <cell r="Y712"/>
          <cell r="Z712"/>
          <cell r="AA712"/>
          <cell r="AB712"/>
          <cell r="AC712"/>
          <cell r="AD712"/>
          <cell r="AE712"/>
          <cell r="AF712"/>
          <cell r="AG712"/>
          <cell r="AH712"/>
          <cell r="AI712"/>
          <cell r="AJ712"/>
          <cell r="AK712"/>
          <cell r="AL712"/>
          <cell r="AM712"/>
          <cell r="AN712"/>
          <cell r="AO712"/>
          <cell r="AP712"/>
          <cell r="AQ712"/>
          <cell r="AR712"/>
          <cell r="AS712"/>
          <cell r="AT712"/>
          <cell r="AV712"/>
          <cell r="AW712"/>
          <cell r="AX712"/>
          <cell r="BA712"/>
          <cell r="BB712"/>
          <cell r="BC712"/>
          <cell r="BD712"/>
          <cell r="BE712"/>
          <cell r="BF712"/>
          <cell r="BG712"/>
          <cell r="BH712"/>
          <cell r="BI712"/>
          <cell r="BJ712"/>
          <cell r="BK712"/>
          <cell r="BL712"/>
          <cell r="BM712"/>
          <cell r="BN712"/>
          <cell r="BO712"/>
          <cell r="BP712"/>
          <cell r="BQ712"/>
          <cell r="BR712"/>
          <cell r="BS712"/>
          <cell r="BT712"/>
          <cell r="BU712"/>
          <cell r="BV712"/>
          <cell r="BW712"/>
          <cell r="BX712"/>
          <cell r="BY712"/>
          <cell r="BZ712"/>
          <cell r="CA712"/>
          <cell r="CB712"/>
          <cell r="CC712"/>
          <cell r="CD712"/>
          <cell r="CE712"/>
          <cell r="CF712"/>
          <cell r="CG712"/>
          <cell r="CH712"/>
          <cell r="CN712"/>
          <cell r="CO712"/>
          <cell r="CP712"/>
          <cell r="CQ712"/>
          <cell r="CS712"/>
          <cell r="CT712"/>
          <cell r="CU712"/>
          <cell r="CV712"/>
          <cell r="CW712"/>
          <cell r="EE712"/>
          <cell r="EF712"/>
          <cell r="EH712"/>
          <cell r="EI712"/>
          <cell r="EJ712"/>
          <cell r="EK712"/>
          <cell r="EL712"/>
          <cell r="EM712"/>
        </row>
        <row r="713">
          <cell r="A713"/>
          <cell r="B713"/>
          <cell r="C713"/>
          <cell r="D713"/>
          <cell r="E713"/>
          <cell r="F713"/>
          <cell r="G713"/>
          <cell r="H713"/>
          <cell r="I713"/>
          <cell r="J713"/>
          <cell r="K713"/>
          <cell r="L713"/>
          <cell r="M713"/>
          <cell r="N713"/>
          <cell r="O713"/>
          <cell r="P713"/>
          <cell r="Q713"/>
          <cell r="R713"/>
          <cell r="S713"/>
          <cell r="T713"/>
          <cell r="U713"/>
          <cell r="V713"/>
          <cell r="W713"/>
          <cell r="X713"/>
          <cell r="Y713"/>
          <cell r="Z713"/>
          <cell r="AA713"/>
          <cell r="AB713"/>
          <cell r="AC713"/>
          <cell r="AD713"/>
          <cell r="AE713"/>
          <cell r="AF713"/>
          <cell r="AG713"/>
          <cell r="AH713"/>
          <cell r="AI713"/>
          <cell r="AJ713"/>
          <cell r="AK713"/>
          <cell r="AL713"/>
          <cell r="AM713"/>
          <cell r="AN713"/>
          <cell r="AO713"/>
          <cell r="AP713"/>
          <cell r="AQ713"/>
          <cell r="AR713"/>
          <cell r="AS713"/>
          <cell r="AT713"/>
          <cell r="AV713"/>
          <cell r="AW713"/>
          <cell r="AX713"/>
          <cell r="BA713"/>
          <cell r="BB713"/>
          <cell r="BC713"/>
          <cell r="BD713"/>
          <cell r="BE713"/>
          <cell r="BF713"/>
          <cell r="BG713"/>
          <cell r="BH713"/>
          <cell r="BI713"/>
          <cell r="BJ713"/>
          <cell r="BK713"/>
          <cell r="BL713"/>
          <cell r="BM713"/>
          <cell r="BN713"/>
          <cell r="BO713"/>
          <cell r="BP713"/>
          <cell r="BQ713"/>
          <cell r="BR713"/>
          <cell r="BS713"/>
          <cell r="BT713"/>
          <cell r="BU713"/>
          <cell r="BV713"/>
          <cell r="BW713"/>
          <cell r="BX713"/>
          <cell r="BY713"/>
          <cell r="BZ713"/>
          <cell r="CA713"/>
          <cell r="CB713"/>
          <cell r="CC713"/>
          <cell r="CD713"/>
          <cell r="CE713"/>
          <cell r="CF713"/>
          <cell r="CG713"/>
          <cell r="CH713"/>
          <cell r="CN713"/>
          <cell r="CO713"/>
          <cell r="CP713"/>
          <cell r="CQ713"/>
          <cell r="CS713"/>
          <cell r="CT713"/>
          <cell r="CU713"/>
          <cell r="CV713"/>
          <cell r="CW713"/>
          <cell r="EE713"/>
          <cell r="EF713"/>
          <cell r="EH713"/>
          <cell r="EI713"/>
          <cell r="EJ713"/>
          <cell r="EK713"/>
          <cell r="EL713"/>
          <cell r="EM713"/>
        </row>
        <row r="714">
          <cell r="A714"/>
          <cell r="B714"/>
          <cell r="C714"/>
          <cell r="D714"/>
          <cell r="E714"/>
          <cell r="F714"/>
          <cell r="G714"/>
          <cell r="H714"/>
          <cell r="I714"/>
          <cell r="J714"/>
          <cell r="K714"/>
          <cell r="L714"/>
          <cell r="M714"/>
          <cell r="N714"/>
          <cell r="O714"/>
          <cell r="P714"/>
          <cell r="Q714"/>
          <cell r="R714"/>
          <cell r="S714"/>
          <cell r="T714"/>
          <cell r="U714"/>
          <cell r="V714"/>
          <cell r="W714"/>
          <cell r="X714"/>
          <cell r="Y714"/>
          <cell r="Z714"/>
          <cell r="AA714"/>
          <cell r="AB714"/>
          <cell r="AC714"/>
          <cell r="AD714"/>
          <cell r="AE714"/>
          <cell r="AF714"/>
          <cell r="AG714"/>
          <cell r="AH714"/>
          <cell r="AI714"/>
          <cell r="AJ714"/>
          <cell r="AK714"/>
          <cell r="AL714"/>
          <cell r="AM714"/>
          <cell r="AN714"/>
          <cell r="AO714"/>
          <cell r="AP714"/>
          <cell r="AQ714"/>
          <cell r="AR714"/>
          <cell r="AS714"/>
          <cell r="AT714"/>
          <cell r="AV714"/>
          <cell r="AW714"/>
          <cell r="AX714"/>
          <cell r="BA714"/>
          <cell r="BB714"/>
          <cell r="BC714"/>
          <cell r="BD714"/>
          <cell r="BE714"/>
          <cell r="BF714"/>
          <cell r="BG714"/>
          <cell r="BH714"/>
          <cell r="BI714"/>
          <cell r="BJ714"/>
          <cell r="BK714"/>
          <cell r="BL714"/>
          <cell r="BM714"/>
          <cell r="BN714"/>
          <cell r="BO714"/>
          <cell r="BP714"/>
          <cell r="BQ714"/>
          <cell r="BR714"/>
          <cell r="BS714"/>
          <cell r="BT714"/>
          <cell r="BU714"/>
          <cell r="BV714"/>
          <cell r="BW714"/>
          <cell r="BX714"/>
          <cell r="BY714"/>
          <cell r="BZ714"/>
          <cell r="CA714"/>
          <cell r="CB714"/>
          <cell r="CC714"/>
          <cell r="CD714"/>
          <cell r="CE714"/>
          <cell r="CF714"/>
          <cell r="CG714"/>
          <cell r="CH714"/>
          <cell r="CN714"/>
          <cell r="CO714"/>
          <cell r="CP714"/>
          <cell r="CQ714"/>
          <cell r="CS714"/>
          <cell r="CT714"/>
          <cell r="CU714"/>
          <cell r="CV714"/>
          <cell r="CW714"/>
          <cell r="EE714"/>
          <cell r="EF714"/>
          <cell r="EH714"/>
          <cell r="EI714"/>
          <cell r="EJ714"/>
          <cell r="EK714"/>
          <cell r="EL714"/>
          <cell r="EM714"/>
        </row>
        <row r="715">
          <cell r="A715"/>
          <cell r="B715"/>
          <cell r="C715"/>
          <cell r="D715"/>
          <cell r="E715"/>
          <cell r="F715"/>
          <cell r="G715"/>
          <cell r="H715"/>
          <cell r="I715"/>
          <cell r="J715"/>
          <cell r="K715"/>
          <cell r="L715"/>
          <cell r="M715"/>
          <cell r="N715"/>
          <cell r="O715"/>
          <cell r="P715"/>
          <cell r="Q715"/>
          <cell r="R715"/>
          <cell r="S715"/>
          <cell r="T715"/>
          <cell r="U715"/>
          <cell r="V715"/>
          <cell r="W715"/>
          <cell r="X715"/>
          <cell r="Y715"/>
          <cell r="Z715"/>
          <cell r="AA715"/>
          <cell r="AB715"/>
          <cell r="AC715"/>
          <cell r="AD715"/>
          <cell r="AE715"/>
          <cell r="AF715"/>
          <cell r="AG715"/>
          <cell r="AH715"/>
          <cell r="AI715"/>
          <cell r="AJ715"/>
          <cell r="AK715"/>
          <cell r="AL715"/>
          <cell r="AM715"/>
          <cell r="AN715"/>
          <cell r="AO715"/>
          <cell r="AP715"/>
          <cell r="AQ715"/>
          <cell r="AR715"/>
          <cell r="AS715"/>
          <cell r="AT715"/>
          <cell r="AV715"/>
          <cell r="AW715"/>
          <cell r="AX715"/>
          <cell r="BA715"/>
          <cell r="BB715"/>
          <cell r="BC715"/>
          <cell r="BD715"/>
          <cell r="BE715"/>
          <cell r="BF715"/>
          <cell r="BG715"/>
          <cell r="BH715"/>
          <cell r="BI715"/>
          <cell r="BJ715"/>
          <cell r="BK715"/>
          <cell r="BL715"/>
          <cell r="BM715"/>
          <cell r="BN715"/>
          <cell r="BO715"/>
          <cell r="BP715"/>
          <cell r="BQ715"/>
          <cell r="BR715"/>
          <cell r="BS715"/>
          <cell r="BT715"/>
          <cell r="BU715"/>
          <cell r="BV715"/>
          <cell r="BW715"/>
          <cell r="BX715"/>
          <cell r="BY715"/>
          <cell r="BZ715"/>
          <cell r="CA715"/>
          <cell r="CB715"/>
          <cell r="CC715"/>
          <cell r="CD715"/>
          <cell r="CE715"/>
          <cell r="CF715"/>
          <cell r="CG715"/>
          <cell r="CH715"/>
          <cell r="CN715"/>
          <cell r="CO715"/>
          <cell r="CP715"/>
          <cell r="CQ715"/>
          <cell r="CS715"/>
          <cell r="CT715"/>
          <cell r="CU715"/>
          <cell r="CV715"/>
          <cell r="CW715"/>
          <cell r="EE715"/>
          <cell r="EF715"/>
          <cell r="EH715"/>
          <cell r="EI715"/>
          <cell r="EJ715"/>
          <cell r="EK715"/>
          <cell r="EL715"/>
          <cell r="EM715"/>
        </row>
        <row r="716">
          <cell r="A716"/>
          <cell r="B716"/>
          <cell r="C716"/>
          <cell r="D716"/>
          <cell r="E716"/>
          <cell r="F716"/>
          <cell r="G716"/>
          <cell r="H716"/>
          <cell r="I716"/>
          <cell r="J716"/>
          <cell r="K716"/>
          <cell r="L716"/>
          <cell r="M716"/>
          <cell r="N716"/>
          <cell r="O716"/>
          <cell r="P716"/>
          <cell r="Q716"/>
          <cell r="R716"/>
          <cell r="S716"/>
          <cell r="T716"/>
          <cell r="U716"/>
          <cell r="V716"/>
          <cell r="W716"/>
          <cell r="X716"/>
          <cell r="Y716"/>
          <cell r="Z716"/>
          <cell r="AA716"/>
          <cell r="AB716"/>
          <cell r="AC716"/>
          <cell r="AD716"/>
          <cell r="AE716"/>
          <cell r="AF716"/>
          <cell r="AG716"/>
          <cell r="AH716"/>
          <cell r="AI716"/>
          <cell r="AJ716"/>
          <cell r="AK716"/>
          <cell r="AL716"/>
          <cell r="AM716"/>
          <cell r="AN716"/>
          <cell r="AO716"/>
          <cell r="AP716"/>
          <cell r="AQ716"/>
          <cell r="AR716"/>
          <cell r="AS716"/>
          <cell r="AT716"/>
          <cell r="AV716"/>
          <cell r="AW716"/>
          <cell r="AX716"/>
          <cell r="BA716"/>
          <cell r="BB716"/>
          <cell r="BC716"/>
          <cell r="BD716"/>
          <cell r="BE716"/>
          <cell r="BF716"/>
          <cell r="BG716"/>
          <cell r="BH716"/>
          <cell r="BI716"/>
          <cell r="BJ716"/>
          <cell r="BK716"/>
          <cell r="BL716"/>
          <cell r="BM716"/>
          <cell r="BN716"/>
          <cell r="BO716"/>
          <cell r="BP716"/>
          <cell r="BQ716"/>
          <cell r="BR716"/>
          <cell r="BS716"/>
          <cell r="BT716"/>
          <cell r="BU716"/>
          <cell r="BV716"/>
          <cell r="BW716"/>
          <cell r="BX716"/>
          <cell r="BY716"/>
          <cell r="BZ716"/>
          <cell r="CA716"/>
          <cell r="CB716"/>
          <cell r="CC716"/>
          <cell r="CD716"/>
          <cell r="CE716"/>
          <cell r="CF716"/>
          <cell r="CG716"/>
          <cell r="CH716"/>
          <cell r="CN716"/>
          <cell r="CO716"/>
          <cell r="CP716"/>
          <cell r="CQ716"/>
          <cell r="CS716"/>
          <cell r="CT716"/>
          <cell r="CU716"/>
          <cell r="CV716"/>
          <cell r="CW716"/>
          <cell r="EE716"/>
          <cell r="EF716"/>
          <cell r="EH716"/>
          <cell r="EI716"/>
          <cell r="EJ716"/>
          <cell r="EK716"/>
          <cell r="EL716"/>
          <cell r="EM716"/>
        </row>
        <row r="717">
          <cell r="A717"/>
          <cell r="B717"/>
          <cell r="C717"/>
          <cell r="D717"/>
          <cell r="E717"/>
          <cell r="F717"/>
          <cell r="G717"/>
          <cell r="H717"/>
          <cell r="I717"/>
          <cell r="J717"/>
          <cell r="K717"/>
          <cell r="L717"/>
          <cell r="M717"/>
          <cell r="N717"/>
          <cell r="O717"/>
          <cell r="P717"/>
          <cell r="Q717"/>
          <cell r="R717"/>
          <cell r="S717"/>
          <cell r="T717"/>
          <cell r="U717"/>
          <cell r="V717"/>
          <cell r="W717"/>
          <cell r="X717"/>
          <cell r="Y717"/>
          <cell r="Z717"/>
          <cell r="AA717"/>
          <cell r="AB717"/>
          <cell r="AC717"/>
          <cell r="AD717"/>
          <cell r="AE717"/>
          <cell r="AF717"/>
          <cell r="AG717"/>
          <cell r="AH717"/>
          <cell r="AI717"/>
          <cell r="AJ717"/>
          <cell r="AK717"/>
          <cell r="AL717"/>
          <cell r="AM717"/>
          <cell r="AN717"/>
          <cell r="AO717"/>
          <cell r="AP717"/>
          <cell r="AQ717"/>
          <cell r="AR717"/>
          <cell r="AS717"/>
          <cell r="AT717"/>
          <cell r="AV717"/>
          <cell r="AW717"/>
          <cell r="AX717"/>
          <cell r="BA717"/>
          <cell r="BB717"/>
          <cell r="BC717"/>
          <cell r="BD717"/>
          <cell r="BE717"/>
          <cell r="BF717"/>
          <cell r="BG717"/>
          <cell r="BH717"/>
          <cell r="BI717"/>
          <cell r="BJ717"/>
          <cell r="BK717"/>
          <cell r="BL717"/>
          <cell r="BM717"/>
          <cell r="BN717"/>
          <cell r="BO717"/>
          <cell r="BP717"/>
          <cell r="BQ717"/>
          <cell r="BR717"/>
          <cell r="BS717"/>
          <cell r="BT717"/>
          <cell r="BU717"/>
          <cell r="BV717"/>
          <cell r="BW717"/>
          <cell r="BX717"/>
          <cell r="BY717"/>
          <cell r="BZ717"/>
          <cell r="CA717"/>
          <cell r="CB717"/>
          <cell r="CC717"/>
          <cell r="CD717"/>
          <cell r="CE717"/>
          <cell r="CF717"/>
          <cell r="CG717"/>
          <cell r="CH717"/>
          <cell r="CN717"/>
          <cell r="CO717"/>
          <cell r="CP717"/>
          <cell r="CQ717"/>
          <cell r="CS717"/>
          <cell r="CT717"/>
          <cell r="CU717"/>
          <cell r="CV717"/>
          <cell r="CW717"/>
          <cell r="EE717"/>
          <cell r="EF717"/>
          <cell r="EH717"/>
          <cell r="EI717"/>
          <cell r="EJ717"/>
          <cell r="EK717"/>
          <cell r="EL717"/>
          <cell r="EM717"/>
        </row>
        <row r="718">
          <cell r="A718"/>
          <cell r="B718"/>
          <cell r="C718"/>
          <cell r="D718"/>
          <cell r="E718"/>
          <cell r="F718"/>
          <cell r="G718"/>
          <cell r="H718"/>
          <cell r="I718"/>
          <cell r="J718"/>
          <cell r="K718"/>
          <cell r="L718"/>
          <cell r="M718"/>
          <cell r="N718"/>
          <cell r="O718"/>
          <cell r="P718"/>
          <cell r="Q718"/>
          <cell r="R718"/>
          <cell r="S718"/>
          <cell r="T718"/>
          <cell r="U718"/>
          <cell r="V718"/>
          <cell r="W718"/>
          <cell r="X718"/>
          <cell r="Y718"/>
          <cell r="Z718"/>
          <cell r="AA718"/>
          <cell r="AB718"/>
          <cell r="AC718"/>
          <cell r="AD718"/>
          <cell r="AE718"/>
          <cell r="AF718"/>
          <cell r="AG718"/>
          <cell r="AH718"/>
          <cell r="AI718"/>
          <cell r="AJ718"/>
          <cell r="AK718"/>
          <cell r="AL718"/>
          <cell r="AM718"/>
          <cell r="AN718"/>
          <cell r="AO718"/>
          <cell r="AP718"/>
          <cell r="AQ718"/>
          <cell r="AR718"/>
          <cell r="AS718"/>
          <cell r="AT718"/>
          <cell r="AV718"/>
          <cell r="AW718"/>
          <cell r="AX718"/>
          <cell r="BA718"/>
          <cell r="BB718"/>
          <cell r="BC718"/>
          <cell r="BD718"/>
          <cell r="BE718"/>
          <cell r="BF718"/>
          <cell r="BG718"/>
          <cell r="BH718"/>
          <cell r="BI718"/>
          <cell r="BJ718"/>
          <cell r="BK718"/>
          <cell r="BL718"/>
          <cell r="BM718"/>
          <cell r="BN718"/>
          <cell r="BO718"/>
          <cell r="BP718"/>
          <cell r="BQ718"/>
          <cell r="BR718"/>
          <cell r="BS718"/>
          <cell r="BT718"/>
          <cell r="BU718"/>
          <cell r="BV718"/>
          <cell r="BW718"/>
          <cell r="BX718"/>
          <cell r="BY718"/>
          <cell r="BZ718"/>
          <cell r="CA718"/>
          <cell r="CB718"/>
          <cell r="CC718"/>
          <cell r="CD718"/>
          <cell r="CE718"/>
          <cell r="CF718"/>
          <cell r="CG718"/>
          <cell r="CH718"/>
          <cell r="CN718"/>
          <cell r="CO718"/>
          <cell r="CP718"/>
          <cell r="CQ718"/>
          <cell r="CS718"/>
          <cell r="CT718"/>
          <cell r="CU718"/>
          <cell r="CV718"/>
          <cell r="CW718"/>
          <cell r="EE718"/>
          <cell r="EF718"/>
          <cell r="EH718"/>
          <cell r="EI718"/>
          <cell r="EJ718"/>
          <cell r="EK718"/>
          <cell r="EL718"/>
          <cell r="EM718"/>
        </row>
        <row r="719">
          <cell r="A719"/>
          <cell r="B719"/>
          <cell r="C719"/>
          <cell r="D719"/>
          <cell r="E719"/>
          <cell r="F719"/>
          <cell r="G719"/>
          <cell r="H719"/>
          <cell r="I719"/>
          <cell r="J719"/>
          <cell r="K719"/>
          <cell r="L719"/>
          <cell r="M719"/>
          <cell r="N719"/>
          <cell r="O719"/>
          <cell r="P719"/>
          <cell r="Q719"/>
          <cell r="R719"/>
          <cell r="S719"/>
          <cell r="T719"/>
          <cell r="U719"/>
          <cell r="V719"/>
          <cell r="W719"/>
          <cell r="X719"/>
          <cell r="Y719"/>
          <cell r="Z719"/>
          <cell r="AA719"/>
          <cell r="AB719"/>
          <cell r="AC719"/>
          <cell r="AD719"/>
          <cell r="AE719"/>
          <cell r="AF719"/>
          <cell r="AG719"/>
          <cell r="AH719"/>
          <cell r="AI719"/>
          <cell r="AJ719"/>
          <cell r="AK719"/>
          <cell r="AL719"/>
          <cell r="AM719"/>
          <cell r="AN719"/>
          <cell r="AO719"/>
          <cell r="AP719"/>
          <cell r="AQ719"/>
          <cell r="AR719"/>
          <cell r="AS719"/>
          <cell r="AT719"/>
          <cell r="AV719"/>
          <cell r="AW719"/>
          <cell r="AX719"/>
          <cell r="BA719"/>
          <cell r="BB719"/>
          <cell r="BC719"/>
          <cell r="BD719"/>
          <cell r="BE719"/>
          <cell r="BF719"/>
          <cell r="BG719"/>
          <cell r="BH719"/>
          <cell r="BI719"/>
          <cell r="BJ719"/>
          <cell r="BK719"/>
          <cell r="BL719"/>
          <cell r="BM719"/>
          <cell r="BN719"/>
          <cell r="BO719"/>
          <cell r="BP719"/>
          <cell r="BQ719"/>
          <cell r="BR719"/>
          <cell r="BS719"/>
          <cell r="BT719"/>
          <cell r="BU719"/>
          <cell r="BV719"/>
          <cell r="BW719"/>
          <cell r="BX719"/>
          <cell r="BY719"/>
          <cell r="BZ719"/>
          <cell r="CA719"/>
          <cell r="CB719"/>
          <cell r="CC719"/>
          <cell r="CD719"/>
          <cell r="CE719"/>
          <cell r="CF719"/>
          <cell r="CG719"/>
          <cell r="CH719"/>
          <cell r="CN719"/>
          <cell r="CO719"/>
          <cell r="CP719"/>
          <cell r="CQ719"/>
          <cell r="CS719"/>
          <cell r="CT719"/>
          <cell r="CU719"/>
          <cell r="CV719"/>
          <cell r="CW719"/>
          <cell r="EE719"/>
          <cell r="EF719"/>
          <cell r="EH719"/>
          <cell r="EI719"/>
          <cell r="EJ719"/>
          <cell r="EK719"/>
          <cell r="EL719"/>
          <cell r="EM719"/>
        </row>
        <row r="720">
          <cell r="A720"/>
          <cell r="B720"/>
          <cell r="C720"/>
          <cell r="D720"/>
          <cell r="E720"/>
          <cell r="F720"/>
          <cell r="G720"/>
          <cell r="H720"/>
          <cell r="I720"/>
          <cell r="J720"/>
          <cell r="K720"/>
          <cell r="L720"/>
          <cell r="M720"/>
          <cell r="N720"/>
          <cell r="O720"/>
          <cell r="P720"/>
          <cell r="Q720"/>
          <cell r="R720"/>
          <cell r="S720"/>
          <cell r="T720"/>
          <cell r="U720"/>
          <cell r="V720"/>
          <cell r="W720"/>
          <cell r="X720"/>
          <cell r="Y720"/>
          <cell r="Z720"/>
          <cell r="AA720"/>
          <cell r="AB720"/>
          <cell r="AC720"/>
          <cell r="AD720"/>
          <cell r="AE720"/>
          <cell r="AF720"/>
          <cell r="AG720"/>
          <cell r="AH720"/>
          <cell r="AI720"/>
          <cell r="AJ720"/>
          <cell r="AK720"/>
          <cell r="AL720"/>
          <cell r="AM720"/>
          <cell r="AN720"/>
          <cell r="AO720"/>
          <cell r="AP720"/>
          <cell r="AQ720"/>
          <cell r="AR720"/>
          <cell r="AS720"/>
          <cell r="AT720"/>
          <cell r="AV720"/>
          <cell r="AW720"/>
          <cell r="AX720"/>
          <cell r="BA720"/>
          <cell r="BB720"/>
          <cell r="BC720"/>
          <cell r="BD720"/>
          <cell r="BE720"/>
          <cell r="BF720"/>
          <cell r="BG720"/>
          <cell r="BH720"/>
          <cell r="BI720"/>
          <cell r="BJ720"/>
          <cell r="BK720"/>
          <cell r="BL720"/>
          <cell r="BM720"/>
          <cell r="BN720"/>
          <cell r="BO720"/>
          <cell r="BP720"/>
          <cell r="BQ720"/>
          <cell r="BR720"/>
          <cell r="BS720"/>
          <cell r="BT720"/>
          <cell r="BU720"/>
          <cell r="BV720"/>
          <cell r="BW720"/>
          <cell r="BX720"/>
          <cell r="BY720"/>
          <cell r="BZ720"/>
          <cell r="CA720"/>
          <cell r="CB720"/>
          <cell r="CC720"/>
          <cell r="CD720"/>
          <cell r="CE720"/>
          <cell r="CF720"/>
          <cell r="CG720"/>
          <cell r="CH720"/>
          <cell r="CN720"/>
          <cell r="CO720"/>
          <cell r="CP720"/>
          <cell r="CQ720"/>
          <cell r="CS720"/>
          <cell r="CT720"/>
          <cell r="CU720"/>
          <cell r="CV720"/>
          <cell r="CW720"/>
          <cell r="EE720"/>
          <cell r="EF720"/>
          <cell r="EH720"/>
          <cell r="EI720"/>
          <cell r="EJ720"/>
          <cell r="EK720"/>
          <cell r="EL720"/>
          <cell r="EM720"/>
        </row>
        <row r="721">
          <cell r="A721"/>
          <cell r="B721"/>
          <cell r="C721"/>
          <cell r="D721"/>
          <cell r="E721"/>
          <cell r="F721"/>
          <cell r="G721"/>
          <cell r="H721"/>
          <cell r="I721"/>
          <cell r="J721"/>
          <cell r="K721"/>
          <cell r="L721"/>
          <cell r="M721"/>
          <cell r="N721"/>
          <cell r="O721"/>
          <cell r="P721"/>
          <cell r="Q721"/>
          <cell r="R721"/>
          <cell r="S721"/>
          <cell r="T721"/>
          <cell r="U721"/>
          <cell r="V721"/>
          <cell r="W721"/>
          <cell r="X721"/>
          <cell r="Y721"/>
          <cell r="Z721"/>
          <cell r="AA721"/>
          <cell r="AB721"/>
          <cell r="AC721"/>
          <cell r="AD721"/>
          <cell r="AE721"/>
          <cell r="AF721"/>
          <cell r="AG721"/>
          <cell r="AH721"/>
          <cell r="AI721"/>
          <cell r="AJ721"/>
          <cell r="AK721"/>
          <cell r="AL721"/>
          <cell r="AM721"/>
          <cell r="AN721"/>
          <cell r="AO721"/>
          <cell r="AP721"/>
          <cell r="AQ721"/>
          <cell r="AR721"/>
          <cell r="AS721"/>
          <cell r="AT721"/>
          <cell r="AV721"/>
          <cell r="AW721"/>
          <cell r="AX721"/>
          <cell r="BA721"/>
          <cell r="BB721"/>
          <cell r="BC721"/>
          <cell r="BD721"/>
          <cell r="BE721"/>
          <cell r="BF721"/>
          <cell r="BG721"/>
          <cell r="BH721"/>
          <cell r="BI721"/>
          <cell r="BJ721"/>
          <cell r="BK721"/>
          <cell r="BL721"/>
          <cell r="BM721"/>
          <cell r="BN721"/>
          <cell r="BO721"/>
          <cell r="BP721"/>
          <cell r="BQ721"/>
          <cell r="BR721"/>
          <cell r="BS721"/>
          <cell r="BT721"/>
          <cell r="BU721"/>
          <cell r="BV721"/>
          <cell r="BW721"/>
          <cell r="BX721"/>
          <cell r="BY721"/>
          <cell r="BZ721"/>
          <cell r="CA721"/>
          <cell r="CB721"/>
          <cell r="CC721"/>
          <cell r="CD721"/>
          <cell r="CE721"/>
          <cell r="CF721"/>
          <cell r="CG721"/>
          <cell r="CH721"/>
          <cell r="CN721"/>
          <cell r="CO721"/>
          <cell r="CP721"/>
          <cell r="CQ721"/>
          <cell r="CS721"/>
          <cell r="CT721"/>
          <cell r="CU721"/>
          <cell r="CV721"/>
          <cell r="CW721"/>
          <cell r="EE721"/>
          <cell r="EF721"/>
          <cell r="EH721"/>
          <cell r="EI721"/>
          <cell r="EJ721"/>
          <cell r="EK721"/>
          <cell r="EL721"/>
          <cell r="EM721"/>
        </row>
        <row r="722">
          <cell r="A722"/>
          <cell r="B722"/>
          <cell r="C722"/>
          <cell r="D722"/>
          <cell r="E722"/>
          <cell r="F722"/>
          <cell r="G722"/>
          <cell r="H722"/>
          <cell r="I722"/>
          <cell r="J722"/>
          <cell r="K722"/>
          <cell r="L722"/>
          <cell r="M722"/>
          <cell r="N722"/>
          <cell r="O722"/>
          <cell r="P722"/>
          <cell r="Q722"/>
          <cell r="R722"/>
          <cell r="S722"/>
          <cell r="T722"/>
          <cell r="U722"/>
          <cell r="V722"/>
          <cell r="W722"/>
          <cell r="X722"/>
          <cell r="Y722"/>
          <cell r="Z722"/>
          <cell r="AA722"/>
          <cell r="AB722"/>
          <cell r="AC722"/>
          <cell r="AD722"/>
          <cell r="AE722"/>
          <cell r="AF722"/>
          <cell r="AG722"/>
          <cell r="AH722"/>
          <cell r="AI722"/>
          <cell r="AJ722"/>
          <cell r="AK722"/>
          <cell r="AL722"/>
          <cell r="AM722"/>
          <cell r="AN722"/>
          <cell r="AO722"/>
          <cell r="AP722"/>
          <cell r="AQ722"/>
          <cell r="AR722"/>
          <cell r="AS722"/>
          <cell r="AT722"/>
          <cell r="AV722"/>
          <cell r="AW722"/>
          <cell r="AX722"/>
          <cell r="BA722"/>
          <cell r="BB722"/>
          <cell r="BC722"/>
          <cell r="BD722"/>
          <cell r="BE722"/>
          <cell r="BF722"/>
          <cell r="BG722"/>
          <cell r="BH722"/>
          <cell r="BI722"/>
          <cell r="BJ722"/>
          <cell r="BK722"/>
          <cell r="BL722"/>
          <cell r="BM722"/>
          <cell r="BN722"/>
          <cell r="BO722"/>
          <cell r="BP722"/>
          <cell r="BQ722"/>
          <cell r="BR722"/>
          <cell r="BS722"/>
          <cell r="BT722"/>
          <cell r="BU722"/>
          <cell r="BV722"/>
          <cell r="BW722"/>
          <cell r="BX722"/>
          <cell r="BY722"/>
          <cell r="BZ722"/>
          <cell r="CA722"/>
          <cell r="CB722"/>
          <cell r="CC722"/>
          <cell r="CD722"/>
          <cell r="CE722"/>
          <cell r="CF722"/>
          <cell r="CG722"/>
          <cell r="CH722"/>
          <cell r="CN722"/>
          <cell r="CO722"/>
          <cell r="CP722"/>
          <cell r="CQ722"/>
          <cell r="CS722"/>
          <cell r="CT722"/>
          <cell r="CU722"/>
          <cell r="CV722"/>
          <cell r="CW722"/>
          <cell r="EE722"/>
          <cell r="EF722"/>
          <cell r="EH722"/>
          <cell r="EI722"/>
          <cell r="EJ722"/>
          <cell r="EK722"/>
          <cell r="EL722"/>
          <cell r="EM722"/>
        </row>
        <row r="723">
          <cell r="A723"/>
          <cell r="B723"/>
          <cell r="C723"/>
          <cell r="D723"/>
          <cell r="E723"/>
          <cell r="F723"/>
          <cell r="G723"/>
          <cell r="H723"/>
          <cell r="I723"/>
          <cell r="J723"/>
          <cell r="K723"/>
          <cell r="L723"/>
          <cell r="M723"/>
          <cell r="N723"/>
          <cell r="O723"/>
          <cell r="P723"/>
          <cell r="Q723"/>
          <cell r="R723"/>
          <cell r="S723"/>
          <cell r="T723"/>
          <cell r="U723"/>
          <cell r="V723"/>
          <cell r="W723"/>
          <cell r="X723"/>
          <cell r="Y723"/>
          <cell r="Z723"/>
          <cell r="AA723"/>
          <cell r="AB723"/>
          <cell r="AC723"/>
          <cell r="AD723"/>
          <cell r="AE723"/>
          <cell r="AF723"/>
          <cell r="AG723"/>
          <cell r="AH723"/>
          <cell r="AI723"/>
          <cell r="AJ723"/>
          <cell r="AK723"/>
          <cell r="AL723"/>
          <cell r="AM723"/>
          <cell r="AN723"/>
          <cell r="AO723"/>
          <cell r="AP723"/>
          <cell r="AQ723"/>
          <cell r="AR723"/>
          <cell r="AS723"/>
          <cell r="AT723"/>
          <cell r="AV723"/>
          <cell r="AW723"/>
          <cell r="AX723"/>
          <cell r="BA723"/>
          <cell r="BB723"/>
          <cell r="BC723"/>
          <cell r="BD723"/>
          <cell r="BE723"/>
          <cell r="BF723"/>
          <cell r="BG723"/>
          <cell r="BH723"/>
          <cell r="BI723"/>
          <cell r="BJ723"/>
          <cell r="BK723"/>
          <cell r="BL723"/>
          <cell r="BM723"/>
          <cell r="BN723"/>
          <cell r="BO723"/>
          <cell r="BP723"/>
          <cell r="BQ723"/>
          <cell r="BR723"/>
          <cell r="BS723"/>
          <cell r="BT723"/>
          <cell r="BU723"/>
          <cell r="BV723"/>
          <cell r="BW723"/>
          <cell r="BX723"/>
          <cell r="BY723"/>
          <cell r="BZ723"/>
          <cell r="CA723"/>
          <cell r="CB723"/>
          <cell r="CC723"/>
          <cell r="CD723"/>
          <cell r="CE723"/>
          <cell r="CF723"/>
          <cell r="CG723"/>
          <cell r="CH723"/>
          <cell r="CN723"/>
          <cell r="CO723"/>
          <cell r="CP723"/>
          <cell r="CQ723"/>
          <cell r="CS723"/>
          <cell r="CT723"/>
          <cell r="CU723"/>
          <cell r="CV723"/>
          <cell r="CW723"/>
          <cell r="EE723"/>
          <cell r="EF723"/>
          <cell r="EH723"/>
          <cell r="EI723"/>
          <cell r="EJ723"/>
          <cell r="EK723"/>
          <cell r="EL723"/>
          <cell r="EM723"/>
        </row>
        <row r="724">
          <cell r="A724"/>
          <cell r="B724"/>
          <cell r="C724"/>
          <cell r="D724"/>
          <cell r="E724"/>
          <cell r="F724"/>
          <cell r="G724"/>
          <cell r="H724"/>
          <cell r="I724"/>
          <cell r="J724"/>
          <cell r="K724"/>
          <cell r="L724"/>
          <cell r="M724"/>
          <cell r="N724"/>
          <cell r="O724"/>
          <cell r="P724"/>
          <cell r="Q724"/>
          <cell r="R724"/>
          <cell r="S724"/>
          <cell r="T724"/>
          <cell r="U724"/>
          <cell r="V724"/>
          <cell r="W724"/>
          <cell r="X724"/>
          <cell r="Y724"/>
          <cell r="Z724"/>
          <cell r="AA724"/>
          <cell r="AB724"/>
          <cell r="AC724"/>
          <cell r="AD724"/>
          <cell r="AE724"/>
          <cell r="AF724"/>
          <cell r="AG724"/>
          <cell r="AH724"/>
          <cell r="AI724"/>
          <cell r="AJ724"/>
          <cell r="AK724"/>
          <cell r="AL724"/>
          <cell r="AM724"/>
          <cell r="AN724"/>
          <cell r="AO724"/>
          <cell r="AP724"/>
          <cell r="AQ724"/>
          <cell r="AR724"/>
          <cell r="AS724"/>
          <cell r="AT724"/>
          <cell r="AV724"/>
          <cell r="AW724"/>
          <cell r="AX724"/>
          <cell r="BA724"/>
          <cell r="BB724"/>
          <cell r="BC724"/>
          <cell r="BD724"/>
          <cell r="BE724"/>
          <cell r="BF724"/>
          <cell r="BG724"/>
          <cell r="BH724"/>
          <cell r="BI724"/>
          <cell r="BJ724"/>
          <cell r="BK724"/>
          <cell r="BL724"/>
          <cell r="BM724"/>
          <cell r="BN724"/>
          <cell r="BO724"/>
          <cell r="BP724"/>
          <cell r="BQ724"/>
          <cell r="BR724"/>
          <cell r="BS724"/>
          <cell r="BT724"/>
          <cell r="BU724"/>
          <cell r="BV724"/>
          <cell r="BW724"/>
          <cell r="BX724"/>
          <cell r="BY724"/>
          <cell r="BZ724"/>
          <cell r="CA724"/>
          <cell r="CB724"/>
          <cell r="CC724"/>
          <cell r="CD724"/>
          <cell r="CE724"/>
          <cell r="CF724"/>
          <cell r="CG724"/>
          <cell r="CH724"/>
          <cell r="CN724"/>
          <cell r="CO724"/>
          <cell r="CP724"/>
          <cell r="CQ724"/>
          <cell r="CS724"/>
          <cell r="CT724"/>
          <cell r="CU724"/>
          <cell r="CV724"/>
          <cell r="CW724"/>
          <cell r="EE724"/>
          <cell r="EF724"/>
          <cell r="EH724"/>
          <cell r="EI724"/>
          <cell r="EJ724"/>
          <cell r="EK724"/>
          <cell r="EL724"/>
          <cell r="EM724"/>
        </row>
        <row r="725">
          <cell r="A725"/>
          <cell r="B725"/>
          <cell r="C725"/>
          <cell r="D725"/>
          <cell r="E725"/>
          <cell r="F725"/>
          <cell r="G725"/>
          <cell r="H725"/>
          <cell r="I725"/>
          <cell r="J725"/>
          <cell r="K725"/>
          <cell r="L725"/>
          <cell r="M725"/>
          <cell r="N725"/>
          <cell r="O725"/>
          <cell r="P725"/>
          <cell r="Q725"/>
          <cell r="R725"/>
          <cell r="S725"/>
          <cell r="T725"/>
          <cell r="U725"/>
          <cell r="V725"/>
          <cell r="W725"/>
          <cell r="X725"/>
          <cell r="Y725"/>
          <cell r="Z725"/>
          <cell r="AA725"/>
          <cell r="AB725"/>
          <cell r="AC725"/>
          <cell r="AD725"/>
          <cell r="AE725"/>
          <cell r="AF725"/>
          <cell r="AG725"/>
          <cell r="AH725"/>
          <cell r="AI725"/>
          <cell r="AJ725"/>
          <cell r="AK725"/>
          <cell r="AL725"/>
          <cell r="AM725"/>
          <cell r="AN725"/>
          <cell r="AO725"/>
          <cell r="AP725"/>
          <cell r="AQ725"/>
          <cell r="AR725"/>
          <cell r="AS725"/>
          <cell r="AT725"/>
          <cell r="AV725"/>
          <cell r="AW725"/>
          <cell r="AX725"/>
          <cell r="BA725"/>
          <cell r="BB725"/>
          <cell r="BC725"/>
          <cell r="BD725"/>
          <cell r="BE725"/>
          <cell r="BF725"/>
          <cell r="BG725"/>
          <cell r="BH725"/>
          <cell r="BI725"/>
          <cell r="BJ725"/>
          <cell r="BK725"/>
          <cell r="BL725"/>
          <cell r="BM725"/>
          <cell r="BN725"/>
          <cell r="BO725"/>
          <cell r="BP725"/>
          <cell r="BQ725"/>
          <cell r="BR725"/>
          <cell r="BS725"/>
          <cell r="BT725"/>
          <cell r="BU725"/>
          <cell r="BV725"/>
          <cell r="BW725"/>
          <cell r="BX725"/>
          <cell r="BY725"/>
          <cell r="BZ725"/>
          <cell r="CA725"/>
          <cell r="CB725"/>
          <cell r="CC725"/>
          <cell r="CD725"/>
          <cell r="CE725"/>
          <cell r="CF725"/>
          <cell r="CG725"/>
          <cell r="CH725"/>
          <cell r="CN725"/>
          <cell r="CO725"/>
          <cell r="CP725"/>
          <cell r="CQ725"/>
          <cell r="CS725"/>
          <cell r="CT725"/>
          <cell r="CU725"/>
          <cell r="CV725"/>
          <cell r="CW725"/>
          <cell r="EE725"/>
          <cell r="EF725"/>
          <cell r="EH725"/>
          <cell r="EI725"/>
          <cell r="EJ725"/>
          <cell r="EK725"/>
          <cell r="EL725"/>
          <cell r="EM725"/>
        </row>
        <row r="726">
          <cell r="A726"/>
          <cell r="B726"/>
          <cell r="C726"/>
          <cell r="D726"/>
          <cell r="E726"/>
          <cell r="F726"/>
          <cell r="G726"/>
          <cell r="H726"/>
          <cell r="I726"/>
          <cell r="J726"/>
          <cell r="K726"/>
          <cell r="L726"/>
          <cell r="M726"/>
          <cell r="N726"/>
          <cell r="O726"/>
          <cell r="P726"/>
          <cell r="Q726"/>
          <cell r="R726"/>
          <cell r="S726"/>
          <cell r="T726"/>
          <cell r="U726"/>
          <cell r="V726"/>
          <cell r="W726"/>
          <cell r="X726"/>
          <cell r="Y726"/>
          <cell r="Z726"/>
          <cell r="AA726"/>
          <cell r="AB726"/>
          <cell r="AC726"/>
          <cell r="AD726"/>
          <cell r="AE726"/>
          <cell r="AF726"/>
          <cell r="AG726"/>
          <cell r="AH726"/>
          <cell r="AI726"/>
          <cell r="AJ726"/>
          <cell r="AK726"/>
          <cell r="AL726"/>
          <cell r="AM726"/>
          <cell r="AN726"/>
          <cell r="AO726"/>
          <cell r="AP726"/>
          <cell r="AQ726"/>
          <cell r="AR726"/>
          <cell r="AS726"/>
          <cell r="AT726"/>
          <cell r="AV726"/>
          <cell r="AW726"/>
          <cell r="AX726"/>
          <cell r="BA726"/>
          <cell r="BB726"/>
          <cell r="BC726"/>
          <cell r="BD726"/>
          <cell r="BE726"/>
          <cell r="BF726"/>
          <cell r="BG726"/>
          <cell r="BH726"/>
          <cell r="BI726"/>
          <cell r="BJ726"/>
          <cell r="BK726"/>
          <cell r="BL726"/>
          <cell r="BM726"/>
          <cell r="BN726"/>
          <cell r="BO726"/>
          <cell r="BP726"/>
          <cell r="BQ726"/>
          <cell r="BR726"/>
          <cell r="BS726"/>
          <cell r="BT726"/>
          <cell r="BU726"/>
          <cell r="BV726"/>
          <cell r="BW726"/>
          <cell r="BX726"/>
          <cell r="BY726"/>
          <cell r="BZ726"/>
          <cell r="CA726"/>
          <cell r="CB726"/>
          <cell r="CC726"/>
          <cell r="CD726"/>
          <cell r="CE726"/>
          <cell r="CF726"/>
          <cell r="CG726"/>
          <cell r="CH726"/>
          <cell r="CN726"/>
          <cell r="CO726"/>
          <cell r="CP726"/>
          <cell r="CQ726"/>
          <cell r="CS726"/>
          <cell r="CT726"/>
          <cell r="CU726"/>
          <cell r="CV726"/>
          <cell r="CW726"/>
          <cell r="EE726"/>
          <cell r="EF726"/>
          <cell r="EH726"/>
          <cell r="EI726"/>
          <cell r="EJ726"/>
          <cell r="EK726"/>
          <cell r="EL726"/>
          <cell r="EM726"/>
        </row>
        <row r="727">
          <cell r="A727"/>
          <cell r="B727"/>
          <cell r="C727"/>
          <cell r="D727"/>
          <cell r="E727"/>
          <cell r="F727"/>
          <cell r="G727"/>
          <cell r="H727"/>
          <cell r="I727"/>
          <cell r="J727"/>
          <cell r="K727"/>
          <cell r="L727"/>
          <cell r="M727"/>
          <cell r="N727"/>
          <cell r="O727"/>
          <cell r="P727"/>
          <cell r="Q727"/>
          <cell r="R727"/>
          <cell r="S727"/>
          <cell r="T727"/>
          <cell r="U727"/>
          <cell r="V727"/>
          <cell r="W727"/>
          <cell r="X727"/>
          <cell r="Y727"/>
          <cell r="Z727"/>
          <cell r="AA727"/>
          <cell r="AB727"/>
          <cell r="AC727"/>
          <cell r="AD727"/>
          <cell r="AE727"/>
          <cell r="AF727"/>
          <cell r="AG727"/>
          <cell r="AH727"/>
          <cell r="AI727"/>
          <cell r="AJ727"/>
          <cell r="AK727"/>
          <cell r="AL727"/>
          <cell r="AM727"/>
          <cell r="AN727"/>
          <cell r="AO727"/>
          <cell r="AP727"/>
          <cell r="AQ727"/>
          <cell r="AR727"/>
          <cell r="AS727"/>
          <cell r="AT727"/>
          <cell r="AV727"/>
          <cell r="AW727"/>
          <cell r="AX727"/>
          <cell r="BA727"/>
          <cell r="BB727"/>
          <cell r="BC727"/>
          <cell r="BD727"/>
          <cell r="BE727"/>
          <cell r="BF727"/>
          <cell r="BG727"/>
          <cell r="BH727"/>
          <cell r="BI727"/>
          <cell r="BJ727"/>
          <cell r="BK727"/>
          <cell r="BL727"/>
          <cell r="BM727"/>
          <cell r="BN727"/>
          <cell r="BO727"/>
          <cell r="BP727"/>
          <cell r="BQ727"/>
          <cell r="BR727"/>
          <cell r="BS727"/>
          <cell r="BT727"/>
          <cell r="BU727"/>
          <cell r="BV727"/>
          <cell r="BW727"/>
          <cell r="BX727"/>
          <cell r="BY727"/>
          <cell r="BZ727"/>
          <cell r="CA727"/>
          <cell r="CB727"/>
          <cell r="CC727"/>
          <cell r="CD727"/>
          <cell r="CE727"/>
          <cell r="CF727"/>
          <cell r="CG727"/>
          <cell r="CH727"/>
          <cell r="CN727"/>
          <cell r="CO727"/>
          <cell r="CP727"/>
          <cell r="CQ727"/>
          <cell r="CS727"/>
          <cell r="CT727"/>
          <cell r="CU727"/>
          <cell r="CV727"/>
          <cell r="CW727"/>
          <cell r="EE727"/>
          <cell r="EF727"/>
          <cell r="EH727"/>
          <cell r="EI727"/>
          <cell r="EJ727"/>
          <cell r="EK727"/>
          <cell r="EL727"/>
          <cell r="EM727"/>
        </row>
        <row r="728">
          <cell r="A728"/>
          <cell r="B728"/>
          <cell r="C728"/>
          <cell r="D728"/>
          <cell r="E728"/>
          <cell r="F728"/>
          <cell r="G728"/>
          <cell r="H728"/>
          <cell r="I728"/>
          <cell r="J728"/>
          <cell r="K728"/>
          <cell r="L728"/>
          <cell r="M728"/>
          <cell r="N728"/>
          <cell r="O728"/>
          <cell r="P728"/>
          <cell r="Q728"/>
          <cell r="R728"/>
          <cell r="S728"/>
          <cell r="T728"/>
          <cell r="U728"/>
          <cell r="V728"/>
          <cell r="W728"/>
          <cell r="X728"/>
          <cell r="Y728"/>
          <cell r="Z728"/>
          <cell r="AA728"/>
          <cell r="AB728"/>
          <cell r="AC728"/>
          <cell r="AD728"/>
          <cell r="AE728"/>
          <cell r="AF728"/>
          <cell r="AG728"/>
          <cell r="AH728"/>
          <cell r="AI728"/>
          <cell r="AJ728"/>
          <cell r="AK728"/>
          <cell r="AL728"/>
          <cell r="AM728"/>
          <cell r="AN728"/>
          <cell r="AO728"/>
          <cell r="AP728"/>
          <cell r="AQ728"/>
          <cell r="AR728"/>
          <cell r="AS728"/>
          <cell r="AT728"/>
          <cell r="AV728"/>
          <cell r="AW728"/>
          <cell r="AX728"/>
          <cell r="BA728"/>
          <cell r="BB728"/>
          <cell r="BC728"/>
          <cell r="BD728"/>
          <cell r="BE728"/>
          <cell r="BF728"/>
          <cell r="BG728"/>
          <cell r="BH728"/>
          <cell r="BI728"/>
          <cell r="BJ728"/>
          <cell r="BK728"/>
          <cell r="BL728"/>
          <cell r="BM728"/>
          <cell r="BN728"/>
          <cell r="BO728"/>
          <cell r="BP728"/>
          <cell r="BQ728"/>
          <cell r="BR728"/>
          <cell r="BS728"/>
          <cell r="BT728"/>
          <cell r="BU728"/>
          <cell r="BV728"/>
          <cell r="BW728"/>
          <cell r="BX728"/>
          <cell r="BY728"/>
          <cell r="BZ728"/>
          <cell r="CA728"/>
          <cell r="CB728"/>
          <cell r="CC728"/>
          <cell r="CD728"/>
          <cell r="CE728"/>
          <cell r="CF728"/>
          <cell r="CG728"/>
          <cell r="CH728"/>
          <cell r="CN728"/>
          <cell r="CO728"/>
          <cell r="CP728"/>
          <cell r="CQ728"/>
          <cell r="CS728"/>
          <cell r="CT728"/>
          <cell r="CU728"/>
          <cell r="CV728"/>
          <cell r="CW728"/>
          <cell r="EE728"/>
          <cell r="EF728"/>
          <cell r="EH728"/>
          <cell r="EI728"/>
          <cell r="EJ728"/>
          <cell r="EK728"/>
          <cell r="EL728"/>
          <cell r="EM728"/>
        </row>
        <row r="729">
          <cell r="A729"/>
          <cell r="B729"/>
          <cell r="C729"/>
          <cell r="D729"/>
          <cell r="E729"/>
          <cell r="F729"/>
          <cell r="G729"/>
          <cell r="H729"/>
          <cell r="I729"/>
          <cell r="J729"/>
          <cell r="K729"/>
          <cell r="L729"/>
          <cell r="M729"/>
          <cell r="N729"/>
          <cell r="O729"/>
          <cell r="P729"/>
          <cell r="Q729"/>
          <cell r="R729"/>
          <cell r="S729"/>
          <cell r="T729"/>
          <cell r="U729"/>
          <cell r="V729"/>
          <cell r="W729"/>
          <cell r="X729"/>
          <cell r="Y729"/>
          <cell r="Z729"/>
          <cell r="AA729"/>
          <cell r="AB729"/>
          <cell r="AC729"/>
          <cell r="AD729"/>
          <cell r="AE729"/>
          <cell r="AF729"/>
          <cell r="AG729"/>
          <cell r="AH729"/>
          <cell r="AI729"/>
          <cell r="AJ729"/>
          <cell r="AK729"/>
          <cell r="AL729"/>
          <cell r="AM729"/>
          <cell r="AN729"/>
          <cell r="AO729"/>
          <cell r="AP729"/>
          <cell r="AQ729"/>
          <cell r="AR729"/>
          <cell r="AS729"/>
          <cell r="AT729"/>
          <cell r="AV729"/>
          <cell r="AW729"/>
          <cell r="AX729"/>
          <cell r="BA729"/>
          <cell r="BB729"/>
          <cell r="BC729"/>
          <cell r="BD729"/>
          <cell r="BE729"/>
          <cell r="BF729"/>
          <cell r="BG729"/>
          <cell r="BH729"/>
          <cell r="BI729"/>
          <cell r="BJ729"/>
          <cell r="BK729"/>
          <cell r="BL729"/>
          <cell r="BM729"/>
          <cell r="BN729"/>
          <cell r="BO729"/>
          <cell r="BP729"/>
          <cell r="BQ729"/>
          <cell r="BR729"/>
          <cell r="BS729"/>
          <cell r="BT729"/>
          <cell r="BU729"/>
          <cell r="BV729"/>
          <cell r="BW729"/>
          <cell r="BX729"/>
          <cell r="BY729"/>
          <cell r="BZ729"/>
          <cell r="CA729"/>
          <cell r="CB729"/>
          <cell r="CC729"/>
          <cell r="CD729"/>
          <cell r="CE729"/>
          <cell r="CF729"/>
          <cell r="CG729"/>
          <cell r="CH729"/>
          <cell r="CN729"/>
          <cell r="CO729"/>
          <cell r="CP729"/>
          <cell r="CQ729"/>
          <cell r="CS729"/>
          <cell r="CT729"/>
          <cell r="CU729"/>
          <cell r="CV729"/>
          <cell r="CW729"/>
          <cell r="EE729"/>
          <cell r="EF729"/>
          <cell r="EH729"/>
          <cell r="EI729"/>
          <cell r="EJ729"/>
          <cell r="EK729"/>
          <cell r="EL729"/>
          <cell r="EM729"/>
        </row>
        <row r="730">
          <cell r="A730"/>
          <cell r="B730"/>
          <cell r="C730"/>
          <cell r="D730"/>
          <cell r="E730"/>
          <cell r="F730"/>
          <cell r="G730"/>
          <cell r="H730"/>
          <cell r="I730"/>
          <cell r="J730"/>
          <cell r="K730"/>
          <cell r="L730"/>
          <cell r="M730"/>
          <cell r="N730"/>
          <cell r="O730"/>
          <cell r="P730"/>
          <cell r="Q730"/>
          <cell r="R730"/>
          <cell r="S730"/>
          <cell r="T730"/>
          <cell r="U730"/>
          <cell r="V730"/>
          <cell r="W730"/>
          <cell r="X730"/>
          <cell r="Y730"/>
          <cell r="Z730"/>
          <cell r="AA730"/>
          <cell r="AB730"/>
          <cell r="AC730"/>
          <cell r="AD730"/>
          <cell r="AE730"/>
          <cell r="AF730"/>
          <cell r="AG730"/>
          <cell r="AH730"/>
          <cell r="AI730"/>
          <cell r="AJ730"/>
          <cell r="AK730"/>
          <cell r="AL730"/>
          <cell r="AM730"/>
          <cell r="AN730"/>
          <cell r="AO730"/>
          <cell r="AP730"/>
          <cell r="AQ730"/>
          <cell r="AR730"/>
          <cell r="AS730"/>
          <cell r="AT730"/>
          <cell r="AV730"/>
          <cell r="AW730"/>
          <cell r="AX730"/>
          <cell r="BA730"/>
          <cell r="BB730"/>
          <cell r="BC730"/>
          <cell r="BD730"/>
          <cell r="BE730"/>
          <cell r="BF730"/>
          <cell r="BG730"/>
          <cell r="BH730"/>
          <cell r="BI730"/>
          <cell r="BJ730"/>
          <cell r="BK730"/>
          <cell r="BL730"/>
          <cell r="BM730"/>
          <cell r="BN730"/>
          <cell r="BO730"/>
          <cell r="BP730"/>
          <cell r="BQ730"/>
          <cell r="BR730"/>
          <cell r="BS730"/>
          <cell r="BT730"/>
          <cell r="BU730"/>
          <cell r="BV730"/>
          <cell r="BW730"/>
          <cell r="BX730"/>
          <cell r="BY730"/>
          <cell r="BZ730"/>
          <cell r="CA730"/>
          <cell r="CB730"/>
          <cell r="CC730"/>
          <cell r="CD730"/>
          <cell r="CE730"/>
          <cell r="CF730"/>
          <cell r="CG730"/>
          <cell r="CH730"/>
          <cell r="CN730"/>
          <cell r="CO730"/>
          <cell r="CP730"/>
          <cell r="CQ730"/>
          <cell r="CS730"/>
          <cell r="CT730"/>
          <cell r="CU730"/>
          <cell r="CV730"/>
          <cell r="CW730"/>
          <cell r="EE730"/>
          <cell r="EF730"/>
          <cell r="EH730"/>
          <cell r="EI730"/>
          <cell r="EJ730"/>
          <cell r="EK730"/>
          <cell r="EL730"/>
          <cell r="EM730"/>
        </row>
        <row r="731">
          <cell r="A731"/>
          <cell r="B731"/>
          <cell r="C731"/>
          <cell r="D731"/>
          <cell r="E731"/>
          <cell r="F731"/>
          <cell r="G731"/>
          <cell r="H731"/>
          <cell r="I731"/>
          <cell r="J731"/>
          <cell r="K731"/>
          <cell r="L731"/>
          <cell r="M731"/>
          <cell r="N731"/>
          <cell r="O731"/>
          <cell r="P731"/>
          <cell r="Q731"/>
          <cell r="R731"/>
          <cell r="S731"/>
          <cell r="T731"/>
          <cell r="U731"/>
          <cell r="V731"/>
          <cell r="W731"/>
          <cell r="X731"/>
          <cell r="Y731"/>
          <cell r="Z731"/>
          <cell r="AA731"/>
          <cell r="AB731"/>
          <cell r="AC731"/>
          <cell r="AD731"/>
          <cell r="AE731"/>
          <cell r="AF731"/>
          <cell r="AG731"/>
          <cell r="AH731"/>
          <cell r="AI731"/>
          <cell r="AJ731"/>
          <cell r="AK731"/>
          <cell r="AL731"/>
          <cell r="AM731"/>
          <cell r="AN731"/>
          <cell r="AO731"/>
          <cell r="AP731"/>
          <cell r="AQ731"/>
          <cell r="AR731"/>
          <cell r="AS731"/>
          <cell r="AT731"/>
          <cell r="AV731"/>
          <cell r="AW731"/>
          <cell r="AX731"/>
          <cell r="BA731"/>
          <cell r="BB731"/>
          <cell r="BC731"/>
          <cell r="BD731"/>
          <cell r="BE731"/>
          <cell r="BF731"/>
          <cell r="BG731"/>
          <cell r="BH731"/>
          <cell r="BI731"/>
          <cell r="BJ731"/>
          <cell r="BK731"/>
          <cell r="BL731"/>
          <cell r="BM731"/>
          <cell r="BN731"/>
          <cell r="BO731"/>
          <cell r="BP731"/>
          <cell r="BQ731"/>
          <cell r="BR731"/>
          <cell r="BS731"/>
          <cell r="BT731"/>
          <cell r="BU731"/>
          <cell r="BV731"/>
          <cell r="BW731"/>
          <cell r="BX731"/>
          <cell r="BY731"/>
          <cell r="BZ731"/>
          <cell r="CA731"/>
          <cell r="CB731"/>
          <cell r="CC731"/>
          <cell r="CD731"/>
          <cell r="CE731"/>
          <cell r="CF731"/>
          <cell r="CG731"/>
          <cell r="CH731"/>
          <cell r="CN731"/>
          <cell r="CO731"/>
          <cell r="CP731"/>
          <cell r="CQ731"/>
          <cell r="CS731"/>
          <cell r="CT731"/>
          <cell r="CU731"/>
          <cell r="CV731"/>
          <cell r="CW731"/>
          <cell r="EE731"/>
          <cell r="EF731"/>
          <cell r="EH731"/>
          <cell r="EI731"/>
          <cell r="EJ731"/>
          <cell r="EK731"/>
          <cell r="EL731"/>
          <cell r="EM731"/>
        </row>
        <row r="732">
          <cell r="A732"/>
          <cell r="B732"/>
          <cell r="C732"/>
          <cell r="D732"/>
          <cell r="E732"/>
          <cell r="F732"/>
          <cell r="G732"/>
          <cell r="H732"/>
          <cell r="I732"/>
          <cell r="J732"/>
          <cell r="K732"/>
          <cell r="L732"/>
          <cell r="M732"/>
          <cell r="N732"/>
          <cell r="O732"/>
          <cell r="P732"/>
          <cell r="Q732"/>
          <cell r="R732"/>
          <cell r="S732"/>
          <cell r="T732"/>
          <cell r="U732"/>
          <cell r="V732"/>
          <cell r="W732"/>
          <cell r="X732"/>
          <cell r="Y732"/>
          <cell r="Z732"/>
          <cell r="AA732"/>
          <cell r="AB732"/>
          <cell r="AC732"/>
          <cell r="AD732"/>
          <cell r="AE732"/>
          <cell r="AF732"/>
          <cell r="AG732"/>
          <cell r="AH732"/>
          <cell r="AI732"/>
          <cell r="AJ732"/>
          <cell r="AK732"/>
          <cell r="AL732"/>
          <cell r="AM732"/>
          <cell r="AN732"/>
          <cell r="AO732"/>
          <cell r="AP732"/>
          <cell r="AQ732"/>
          <cell r="AR732"/>
          <cell r="AS732"/>
          <cell r="AT732"/>
          <cell r="AV732"/>
          <cell r="AW732"/>
          <cell r="AX732"/>
          <cell r="BA732"/>
          <cell r="BB732"/>
          <cell r="BC732"/>
          <cell r="BD732"/>
          <cell r="BE732"/>
          <cell r="BF732"/>
          <cell r="BG732"/>
          <cell r="BH732"/>
          <cell r="BI732"/>
          <cell r="BJ732"/>
          <cell r="BK732"/>
          <cell r="BL732"/>
          <cell r="BM732"/>
          <cell r="BN732"/>
          <cell r="BO732"/>
          <cell r="BP732"/>
          <cell r="BQ732"/>
          <cell r="BR732"/>
          <cell r="BS732"/>
          <cell r="BT732"/>
          <cell r="BU732"/>
          <cell r="BV732"/>
          <cell r="BW732"/>
          <cell r="BX732"/>
          <cell r="BY732"/>
          <cell r="BZ732"/>
          <cell r="CA732"/>
          <cell r="CB732"/>
          <cell r="CC732"/>
          <cell r="CD732"/>
          <cell r="CE732"/>
          <cell r="CF732"/>
          <cell r="CG732"/>
          <cell r="CH732"/>
          <cell r="CN732"/>
          <cell r="CO732"/>
          <cell r="CP732"/>
          <cell r="CQ732"/>
          <cell r="CS732"/>
          <cell r="CT732"/>
          <cell r="CU732"/>
          <cell r="CV732"/>
          <cell r="CW732"/>
          <cell r="EE732"/>
          <cell r="EF732"/>
          <cell r="EH732"/>
          <cell r="EI732"/>
          <cell r="EJ732"/>
          <cell r="EK732"/>
          <cell r="EL732"/>
          <cell r="EM732"/>
        </row>
        <row r="733">
          <cell r="A733"/>
          <cell r="B733"/>
          <cell r="C733"/>
          <cell r="D733"/>
          <cell r="E733"/>
          <cell r="F733"/>
          <cell r="G733"/>
          <cell r="H733"/>
          <cell r="I733"/>
          <cell r="J733"/>
          <cell r="K733"/>
          <cell r="L733"/>
          <cell r="M733"/>
          <cell r="N733"/>
          <cell r="O733"/>
          <cell r="P733"/>
          <cell r="Q733"/>
          <cell r="R733"/>
          <cell r="S733"/>
          <cell r="T733"/>
          <cell r="U733"/>
          <cell r="V733"/>
          <cell r="W733"/>
          <cell r="X733"/>
          <cell r="Y733"/>
          <cell r="Z733"/>
          <cell r="AA733"/>
          <cell r="AB733"/>
          <cell r="AC733"/>
          <cell r="AD733"/>
          <cell r="AE733"/>
          <cell r="AF733"/>
          <cell r="AG733"/>
          <cell r="AH733"/>
          <cell r="AI733"/>
          <cell r="AJ733"/>
          <cell r="AK733"/>
          <cell r="AL733"/>
          <cell r="AM733"/>
          <cell r="AN733"/>
          <cell r="AO733"/>
          <cell r="AP733"/>
          <cell r="AQ733"/>
          <cell r="AR733"/>
          <cell r="AS733"/>
          <cell r="AT733"/>
          <cell r="AV733"/>
          <cell r="AW733"/>
          <cell r="AX733"/>
          <cell r="BA733"/>
          <cell r="BB733"/>
          <cell r="BC733"/>
          <cell r="BD733"/>
          <cell r="BE733"/>
          <cell r="BF733"/>
          <cell r="BG733"/>
          <cell r="BH733"/>
          <cell r="BI733"/>
          <cell r="BJ733"/>
          <cell r="BK733"/>
          <cell r="BL733"/>
          <cell r="BM733"/>
          <cell r="BN733"/>
          <cell r="BO733"/>
          <cell r="BP733"/>
          <cell r="BQ733"/>
          <cell r="BR733"/>
          <cell r="BS733"/>
          <cell r="BT733"/>
          <cell r="BU733"/>
          <cell r="BV733"/>
          <cell r="BW733"/>
          <cell r="BX733"/>
          <cell r="BY733"/>
          <cell r="BZ733"/>
          <cell r="CA733"/>
          <cell r="CB733"/>
          <cell r="CC733"/>
          <cell r="CD733"/>
          <cell r="CE733"/>
          <cell r="CF733"/>
          <cell r="CG733"/>
          <cell r="CH733"/>
          <cell r="CN733"/>
          <cell r="CO733"/>
          <cell r="CP733"/>
          <cell r="CQ733"/>
          <cell r="CS733"/>
          <cell r="CT733"/>
          <cell r="CU733"/>
          <cell r="CV733"/>
          <cell r="CW733"/>
          <cell r="EE733"/>
          <cell r="EF733"/>
          <cell r="EH733"/>
          <cell r="EI733"/>
          <cell r="EJ733"/>
          <cell r="EK733"/>
          <cell r="EL733"/>
          <cell r="EM733"/>
        </row>
        <row r="734">
          <cell r="A734"/>
          <cell r="B734"/>
          <cell r="C734"/>
          <cell r="D734"/>
          <cell r="E734"/>
          <cell r="F734"/>
          <cell r="G734"/>
          <cell r="H734"/>
          <cell r="I734"/>
          <cell r="J734"/>
          <cell r="K734"/>
          <cell r="L734"/>
          <cell r="M734"/>
          <cell r="N734"/>
          <cell r="O734"/>
          <cell r="P734"/>
          <cell r="Q734"/>
          <cell r="R734"/>
          <cell r="S734"/>
          <cell r="T734"/>
          <cell r="U734"/>
          <cell r="V734"/>
          <cell r="W734"/>
          <cell r="X734"/>
          <cell r="Y734"/>
          <cell r="Z734"/>
          <cell r="AA734"/>
          <cell r="AB734"/>
          <cell r="AC734"/>
          <cell r="AD734"/>
          <cell r="AE734"/>
          <cell r="AF734"/>
          <cell r="AG734"/>
          <cell r="AH734"/>
          <cell r="AI734"/>
          <cell r="AJ734"/>
          <cell r="AK734"/>
          <cell r="AL734"/>
          <cell r="AM734"/>
          <cell r="AN734"/>
          <cell r="AO734"/>
          <cell r="AP734"/>
          <cell r="AQ734"/>
          <cell r="AR734"/>
          <cell r="AS734"/>
          <cell r="AT734"/>
          <cell r="AV734"/>
          <cell r="AW734"/>
          <cell r="AX734"/>
          <cell r="BA734"/>
          <cell r="BB734"/>
          <cell r="BC734"/>
          <cell r="BD734"/>
          <cell r="BE734"/>
          <cell r="BF734"/>
          <cell r="BG734"/>
          <cell r="BH734"/>
          <cell r="BI734"/>
          <cell r="BJ734"/>
          <cell r="BK734"/>
          <cell r="BL734"/>
          <cell r="BM734"/>
          <cell r="BN734"/>
          <cell r="BO734"/>
          <cell r="BP734"/>
          <cell r="BQ734"/>
          <cell r="BR734"/>
          <cell r="BS734"/>
          <cell r="BT734"/>
          <cell r="BU734"/>
          <cell r="BV734"/>
          <cell r="BW734"/>
          <cell r="BX734"/>
          <cell r="BY734"/>
          <cell r="BZ734"/>
          <cell r="CA734"/>
          <cell r="CB734"/>
          <cell r="CC734"/>
          <cell r="CD734"/>
          <cell r="CE734"/>
          <cell r="CF734"/>
          <cell r="CG734"/>
          <cell r="CH734"/>
          <cell r="CN734"/>
          <cell r="CO734"/>
          <cell r="CP734"/>
          <cell r="CQ734"/>
          <cell r="CS734"/>
          <cell r="CT734"/>
          <cell r="CU734"/>
          <cell r="CV734"/>
          <cell r="CW734"/>
          <cell r="EE734"/>
          <cell r="EF734"/>
          <cell r="EH734"/>
          <cell r="EI734"/>
          <cell r="EJ734"/>
          <cell r="EK734"/>
          <cell r="EL734"/>
          <cell r="EM734"/>
        </row>
        <row r="735">
          <cell r="A735"/>
          <cell r="B735"/>
          <cell r="C735"/>
          <cell r="D735"/>
          <cell r="E735"/>
          <cell r="F735"/>
          <cell r="G735"/>
          <cell r="H735"/>
          <cell r="I735"/>
          <cell r="J735"/>
          <cell r="K735"/>
          <cell r="L735"/>
          <cell r="M735"/>
          <cell r="N735"/>
          <cell r="O735"/>
          <cell r="P735"/>
          <cell r="Q735"/>
          <cell r="R735"/>
          <cell r="S735"/>
          <cell r="T735"/>
          <cell r="U735"/>
          <cell r="V735"/>
          <cell r="W735"/>
          <cell r="X735"/>
          <cell r="Y735"/>
          <cell r="Z735"/>
          <cell r="AA735"/>
          <cell r="AB735"/>
          <cell r="AC735"/>
          <cell r="AD735"/>
          <cell r="AE735"/>
          <cell r="AF735"/>
          <cell r="AG735"/>
          <cell r="AH735"/>
          <cell r="AI735"/>
          <cell r="AJ735"/>
          <cell r="AK735"/>
          <cell r="AL735"/>
          <cell r="AM735"/>
          <cell r="AN735"/>
          <cell r="AO735"/>
          <cell r="AP735"/>
          <cell r="AQ735"/>
          <cell r="AR735"/>
          <cell r="AS735"/>
          <cell r="AT735"/>
          <cell r="AV735"/>
          <cell r="AW735"/>
          <cell r="AX735"/>
          <cell r="BA735"/>
          <cell r="BB735"/>
          <cell r="BC735"/>
          <cell r="BD735"/>
          <cell r="BE735"/>
          <cell r="BF735"/>
          <cell r="BG735"/>
          <cell r="BH735"/>
          <cell r="BI735"/>
          <cell r="BJ735"/>
          <cell r="BK735"/>
          <cell r="BL735"/>
          <cell r="BM735"/>
          <cell r="BN735"/>
          <cell r="BO735"/>
          <cell r="BP735"/>
          <cell r="BQ735"/>
          <cell r="BR735"/>
          <cell r="BS735"/>
          <cell r="BT735"/>
          <cell r="BU735"/>
          <cell r="BV735"/>
          <cell r="BW735"/>
          <cell r="BX735"/>
          <cell r="BY735"/>
          <cell r="BZ735"/>
          <cell r="CA735"/>
          <cell r="CB735"/>
          <cell r="CC735"/>
          <cell r="CD735"/>
          <cell r="CE735"/>
          <cell r="CF735"/>
          <cell r="CG735"/>
          <cell r="CH735"/>
          <cell r="CN735"/>
          <cell r="CO735"/>
          <cell r="CP735"/>
          <cell r="CQ735"/>
          <cell r="CS735"/>
          <cell r="CT735"/>
          <cell r="CU735"/>
          <cell r="CV735"/>
          <cell r="CW735"/>
          <cell r="EE735"/>
          <cell r="EF735"/>
          <cell r="EH735"/>
          <cell r="EI735"/>
          <cell r="EJ735"/>
          <cell r="EK735"/>
          <cell r="EL735"/>
          <cell r="EM735"/>
        </row>
        <row r="736">
          <cell r="A736"/>
          <cell r="B736"/>
          <cell r="C736"/>
          <cell r="D736"/>
          <cell r="E736"/>
          <cell r="F736"/>
          <cell r="G736"/>
          <cell r="H736"/>
          <cell r="I736"/>
          <cell r="J736"/>
          <cell r="K736"/>
          <cell r="L736"/>
          <cell r="M736"/>
          <cell r="N736"/>
          <cell r="O736"/>
          <cell r="P736"/>
          <cell r="Q736"/>
          <cell r="R736"/>
          <cell r="S736"/>
          <cell r="T736"/>
          <cell r="U736"/>
          <cell r="V736"/>
          <cell r="W736"/>
          <cell r="X736"/>
          <cell r="Y736"/>
          <cell r="Z736"/>
          <cell r="AA736"/>
          <cell r="AB736"/>
          <cell r="AC736"/>
          <cell r="AD736"/>
          <cell r="AE736"/>
          <cell r="AF736"/>
          <cell r="AG736"/>
          <cell r="AH736"/>
          <cell r="AI736"/>
          <cell r="AJ736"/>
          <cell r="AK736"/>
          <cell r="AL736"/>
          <cell r="AM736"/>
          <cell r="AN736"/>
          <cell r="AO736"/>
          <cell r="AP736"/>
          <cell r="AQ736"/>
          <cell r="AR736"/>
          <cell r="AS736"/>
          <cell r="AT736"/>
          <cell r="AV736"/>
          <cell r="AW736"/>
          <cell r="AX736"/>
          <cell r="BA736"/>
          <cell r="BB736"/>
          <cell r="BC736"/>
          <cell r="BD736"/>
          <cell r="BE736"/>
          <cell r="BF736"/>
          <cell r="BG736"/>
          <cell r="BH736"/>
          <cell r="BI736"/>
          <cell r="BJ736"/>
          <cell r="BK736"/>
          <cell r="BL736"/>
          <cell r="BM736"/>
          <cell r="BN736"/>
          <cell r="BO736"/>
          <cell r="BP736"/>
          <cell r="BQ736"/>
          <cell r="BR736"/>
          <cell r="BS736"/>
          <cell r="BT736"/>
          <cell r="BU736"/>
          <cell r="BV736"/>
          <cell r="BW736"/>
          <cell r="BX736"/>
          <cell r="BY736"/>
          <cell r="BZ736"/>
          <cell r="CA736"/>
          <cell r="CB736"/>
          <cell r="CC736"/>
          <cell r="CD736"/>
          <cell r="CE736"/>
          <cell r="CF736"/>
          <cell r="CG736"/>
          <cell r="CH736"/>
          <cell r="CN736"/>
          <cell r="CO736"/>
          <cell r="CP736"/>
          <cell r="CQ736"/>
          <cell r="CS736"/>
          <cell r="CT736"/>
          <cell r="CU736"/>
          <cell r="CV736"/>
          <cell r="CW736"/>
          <cell r="EE736"/>
          <cell r="EF736"/>
          <cell r="EH736"/>
          <cell r="EI736"/>
          <cell r="EJ736"/>
          <cell r="EK736"/>
          <cell r="EL736"/>
          <cell r="EM736"/>
        </row>
        <row r="737">
          <cell r="A737"/>
          <cell r="B737"/>
          <cell r="C737"/>
          <cell r="D737"/>
          <cell r="E737"/>
          <cell r="F737"/>
          <cell r="G737"/>
          <cell r="H737"/>
          <cell r="I737"/>
          <cell r="J737"/>
          <cell r="K737"/>
          <cell r="L737"/>
          <cell r="M737"/>
          <cell r="N737"/>
          <cell r="O737"/>
          <cell r="P737"/>
          <cell r="Q737"/>
          <cell r="R737"/>
          <cell r="S737"/>
          <cell r="T737"/>
          <cell r="U737"/>
          <cell r="V737"/>
          <cell r="W737"/>
          <cell r="X737"/>
          <cell r="Y737"/>
          <cell r="Z737"/>
          <cell r="AA737"/>
          <cell r="AB737"/>
          <cell r="AC737"/>
          <cell r="AD737"/>
          <cell r="AE737"/>
          <cell r="AF737"/>
          <cell r="AG737"/>
          <cell r="AH737"/>
          <cell r="AI737"/>
          <cell r="AJ737"/>
          <cell r="AK737"/>
          <cell r="AL737"/>
          <cell r="AM737"/>
          <cell r="AN737"/>
          <cell r="AO737"/>
          <cell r="AP737"/>
          <cell r="AQ737"/>
          <cell r="AR737"/>
          <cell r="AS737"/>
          <cell r="AT737"/>
          <cell r="AV737"/>
          <cell r="AW737"/>
          <cell r="AX737"/>
          <cell r="BA737"/>
          <cell r="BB737"/>
          <cell r="BC737"/>
          <cell r="BD737"/>
          <cell r="BE737"/>
          <cell r="BF737"/>
          <cell r="BG737"/>
          <cell r="BH737"/>
          <cell r="BI737"/>
          <cell r="BJ737"/>
          <cell r="BK737"/>
          <cell r="BL737"/>
          <cell r="BM737"/>
          <cell r="BN737"/>
          <cell r="BO737"/>
          <cell r="BP737"/>
          <cell r="BQ737"/>
          <cell r="BR737"/>
          <cell r="BS737"/>
          <cell r="BT737"/>
          <cell r="BU737"/>
          <cell r="BV737"/>
          <cell r="BW737"/>
          <cell r="BX737"/>
          <cell r="BY737"/>
          <cell r="BZ737"/>
          <cell r="CA737"/>
          <cell r="CB737"/>
          <cell r="CC737"/>
          <cell r="CD737"/>
          <cell r="CE737"/>
          <cell r="CF737"/>
          <cell r="CG737"/>
          <cell r="CH737"/>
          <cell r="CN737"/>
          <cell r="CO737"/>
          <cell r="CP737"/>
          <cell r="CQ737"/>
          <cell r="CS737"/>
          <cell r="CT737"/>
          <cell r="CU737"/>
          <cell r="CV737"/>
          <cell r="CW737"/>
          <cell r="EE737"/>
          <cell r="EF737"/>
          <cell r="EH737"/>
          <cell r="EI737"/>
          <cell r="EJ737"/>
          <cell r="EK737"/>
          <cell r="EL737"/>
          <cell r="EM737"/>
        </row>
        <row r="738">
          <cell r="A738"/>
          <cell r="B738"/>
          <cell r="C738"/>
          <cell r="D738"/>
          <cell r="E738"/>
          <cell r="F738"/>
          <cell r="G738"/>
          <cell r="H738"/>
          <cell r="I738"/>
          <cell r="J738"/>
          <cell r="K738"/>
          <cell r="L738"/>
          <cell r="M738"/>
          <cell r="N738"/>
          <cell r="O738"/>
          <cell r="P738"/>
          <cell r="Q738"/>
          <cell r="R738"/>
          <cell r="S738"/>
          <cell r="T738"/>
          <cell r="U738"/>
          <cell r="V738"/>
          <cell r="W738"/>
          <cell r="X738"/>
          <cell r="Y738"/>
          <cell r="Z738"/>
          <cell r="AA738"/>
          <cell r="AB738"/>
          <cell r="AC738"/>
          <cell r="AD738"/>
          <cell r="AE738"/>
          <cell r="AF738"/>
          <cell r="AG738"/>
          <cell r="AH738"/>
          <cell r="AI738"/>
          <cell r="AJ738"/>
          <cell r="AK738"/>
          <cell r="AL738"/>
          <cell r="AM738"/>
          <cell r="AN738"/>
          <cell r="AO738"/>
          <cell r="AP738"/>
          <cell r="AQ738"/>
          <cell r="AR738"/>
          <cell r="AS738"/>
          <cell r="AT738"/>
          <cell r="AV738"/>
          <cell r="AW738"/>
          <cell r="AX738"/>
          <cell r="BA738"/>
          <cell r="BB738"/>
          <cell r="BC738"/>
          <cell r="BD738"/>
          <cell r="BE738"/>
          <cell r="BF738"/>
          <cell r="BG738"/>
          <cell r="BH738"/>
          <cell r="BI738"/>
          <cell r="BJ738"/>
          <cell r="BK738"/>
          <cell r="BL738"/>
          <cell r="BM738"/>
          <cell r="BN738"/>
          <cell r="BO738"/>
          <cell r="BP738"/>
          <cell r="BQ738"/>
          <cell r="BR738"/>
          <cell r="BS738"/>
          <cell r="BT738"/>
          <cell r="BU738"/>
          <cell r="BV738"/>
          <cell r="BW738"/>
          <cell r="BX738"/>
          <cell r="BY738"/>
          <cell r="BZ738"/>
          <cell r="CA738"/>
          <cell r="CB738"/>
          <cell r="CC738"/>
          <cell r="CD738"/>
          <cell r="CE738"/>
          <cell r="CF738"/>
          <cell r="CG738"/>
          <cell r="CH738"/>
          <cell r="CN738"/>
          <cell r="CO738"/>
          <cell r="CP738"/>
          <cell r="CQ738"/>
          <cell r="CS738"/>
          <cell r="CT738"/>
          <cell r="CU738"/>
          <cell r="CV738"/>
          <cell r="CW738"/>
          <cell r="EE738"/>
          <cell r="EF738"/>
          <cell r="EH738"/>
          <cell r="EI738"/>
          <cell r="EJ738"/>
          <cell r="EK738"/>
          <cell r="EL738"/>
          <cell r="EM738"/>
        </row>
        <row r="739">
          <cell r="A739"/>
          <cell r="B739"/>
          <cell r="C739"/>
          <cell r="D739"/>
          <cell r="E739"/>
          <cell r="F739"/>
          <cell r="G739"/>
          <cell r="H739"/>
          <cell r="I739"/>
          <cell r="J739"/>
          <cell r="K739"/>
          <cell r="L739"/>
          <cell r="M739"/>
          <cell r="N739"/>
          <cell r="O739"/>
          <cell r="P739"/>
          <cell r="Q739"/>
          <cell r="R739"/>
          <cell r="S739"/>
          <cell r="T739"/>
          <cell r="U739"/>
          <cell r="V739"/>
          <cell r="W739"/>
          <cell r="X739"/>
          <cell r="Y739"/>
          <cell r="Z739"/>
          <cell r="AA739"/>
          <cell r="AB739"/>
          <cell r="AC739"/>
          <cell r="AD739"/>
          <cell r="AE739"/>
          <cell r="AF739"/>
          <cell r="AG739"/>
          <cell r="AH739"/>
          <cell r="AI739"/>
          <cell r="AJ739"/>
          <cell r="AK739"/>
          <cell r="AL739"/>
          <cell r="AM739"/>
          <cell r="AN739"/>
          <cell r="AO739"/>
          <cell r="AP739"/>
          <cell r="AQ739"/>
          <cell r="AR739"/>
          <cell r="AS739"/>
          <cell r="AT739"/>
          <cell r="AV739"/>
          <cell r="AW739"/>
          <cell r="AX739"/>
          <cell r="BA739"/>
          <cell r="BB739"/>
          <cell r="BC739"/>
          <cell r="BD739"/>
          <cell r="BE739"/>
          <cell r="BF739"/>
          <cell r="BG739"/>
          <cell r="BH739"/>
          <cell r="BI739"/>
          <cell r="BJ739"/>
          <cell r="BK739"/>
          <cell r="BL739"/>
          <cell r="BM739"/>
          <cell r="BN739"/>
          <cell r="BO739"/>
          <cell r="BP739"/>
          <cell r="BQ739"/>
          <cell r="BR739"/>
          <cell r="BS739"/>
          <cell r="BT739"/>
          <cell r="BU739"/>
          <cell r="BV739"/>
          <cell r="BW739"/>
          <cell r="BX739"/>
          <cell r="BY739"/>
          <cell r="BZ739"/>
          <cell r="CA739"/>
          <cell r="CB739"/>
          <cell r="CC739"/>
          <cell r="CD739"/>
          <cell r="CE739"/>
          <cell r="CF739"/>
          <cell r="CG739"/>
          <cell r="CH739"/>
          <cell r="CN739"/>
          <cell r="CO739"/>
          <cell r="CP739"/>
          <cell r="CQ739"/>
          <cell r="CS739"/>
          <cell r="CT739"/>
          <cell r="CU739"/>
          <cell r="CV739"/>
          <cell r="CW739"/>
          <cell r="EE739"/>
          <cell r="EF739"/>
          <cell r="EH739"/>
          <cell r="EI739"/>
          <cell r="EJ739"/>
          <cell r="EK739"/>
          <cell r="EL739"/>
          <cell r="EM739"/>
        </row>
        <row r="740">
          <cell r="A740"/>
          <cell r="B740"/>
          <cell r="C740"/>
          <cell r="D740"/>
          <cell r="E740"/>
          <cell r="F740"/>
          <cell r="G740"/>
          <cell r="H740"/>
          <cell r="I740"/>
          <cell r="J740"/>
          <cell r="K740"/>
          <cell r="L740"/>
          <cell r="M740"/>
          <cell r="N740"/>
          <cell r="O740"/>
          <cell r="P740"/>
          <cell r="Q740"/>
          <cell r="R740"/>
          <cell r="S740"/>
          <cell r="T740"/>
          <cell r="U740"/>
          <cell r="V740"/>
          <cell r="W740"/>
          <cell r="X740"/>
          <cell r="Y740"/>
          <cell r="Z740"/>
          <cell r="AA740"/>
          <cell r="AB740"/>
          <cell r="AC740"/>
          <cell r="AD740"/>
          <cell r="AE740"/>
          <cell r="AF740"/>
          <cell r="AG740"/>
          <cell r="AH740"/>
          <cell r="AI740"/>
          <cell r="AJ740"/>
          <cell r="AK740"/>
          <cell r="AL740"/>
          <cell r="AM740"/>
          <cell r="AN740"/>
          <cell r="AO740"/>
          <cell r="AP740"/>
          <cell r="AQ740"/>
          <cell r="AR740"/>
          <cell r="AS740"/>
          <cell r="AT740"/>
          <cell r="AV740"/>
          <cell r="AW740"/>
          <cell r="AX740"/>
          <cell r="BA740"/>
          <cell r="BB740"/>
          <cell r="BC740"/>
          <cell r="BD740"/>
          <cell r="BE740"/>
          <cell r="BF740"/>
          <cell r="BG740"/>
          <cell r="BH740"/>
          <cell r="BI740"/>
          <cell r="BJ740"/>
          <cell r="BK740"/>
          <cell r="BL740"/>
          <cell r="BM740"/>
          <cell r="BN740"/>
          <cell r="BO740"/>
          <cell r="BP740"/>
          <cell r="BQ740"/>
          <cell r="BR740"/>
          <cell r="BS740"/>
          <cell r="BT740"/>
          <cell r="BU740"/>
          <cell r="BV740"/>
          <cell r="BW740"/>
          <cell r="BX740"/>
          <cell r="BY740"/>
          <cell r="BZ740"/>
          <cell r="CA740"/>
          <cell r="CB740"/>
          <cell r="CC740"/>
          <cell r="CD740"/>
          <cell r="CE740"/>
          <cell r="CF740"/>
          <cell r="CG740"/>
          <cell r="CH740"/>
          <cell r="CN740"/>
          <cell r="CO740"/>
          <cell r="CP740"/>
          <cell r="CQ740"/>
          <cell r="CS740"/>
          <cell r="CT740"/>
          <cell r="CU740"/>
          <cell r="CV740"/>
          <cell r="CW740"/>
          <cell r="EE740"/>
          <cell r="EF740"/>
          <cell r="EH740"/>
          <cell r="EI740"/>
          <cell r="EJ740"/>
          <cell r="EK740"/>
          <cell r="EL740"/>
          <cell r="EM740"/>
        </row>
        <row r="741">
          <cell r="A741"/>
          <cell r="B741"/>
          <cell r="C741"/>
          <cell r="D741"/>
          <cell r="E741"/>
          <cell r="F741"/>
          <cell r="G741"/>
          <cell r="H741"/>
          <cell r="I741"/>
          <cell r="J741"/>
          <cell r="K741"/>
          <cell r="L741"/>
          <cell r="M741"/>
          <cell r="N741"/>
          <cell r="O741"/>
          <cell r="P741"/>
          <cell r="Q741"/>
          <cell r="R741"/>
          <cell r="S741"/>
          <cell r="T741"/>
          <cell r="U741"/>
          <cell r="V741"/>
          <cell r="W741"/>
          <cell r="X741"/>
          <cell r="Y741"/>
          <cell r="Z741"/>
          <cell r="AA741"/>
          <cell r="AB741"/>
          <cell r="AC741"/>
          <cell r="AD741"/>
          <cell r="AE741"/>
          <cell r="AF741"/>
          <cell r="AG741"/>
          <cell r="AH741"/>
          <cell r="AI741"/>
          <cell r="AJ741"/>
          <cell r="AK741"/>
          <cell r="AL741"/>
          <cell r="AM741"/>
          <cell r="AN741"/>
          <cell r="AO741"/>
          <cell r="AP741"/>
          <cell r="AQ741"/>
          <cell r="AR741"/>
          <cell r="AS741"/>
          <cell r="AT741"/>
          <cell r="AV741"/>
          <cell r="AW741"/>
          <cell r="AX741"/>
          <cell r="BA741"/>
          <cell r="BB741"/>
          <cell r="BC741"/>
          <cell r="BD741"/>
          <cell r="BE741"/>
          <cell r="BF741"/>
          <cell r="BG741"/>
          <cell r="BH741"/>
          <cell r="BI741"/>
          <cell r="BJ741"/>
          <cell r="BK741"/>
          <cell r="BL741"/>
          <cell r="BM741"/>
          <cell r="BN741"/>
          <cell r="BO741"/>
          <cell r="BP741"/>
          <cell r="BQ741"/>
          <cell r="BR741"/>
          <cell r="BS741"/>
          <cell r="BT741"/>
          <cell r="BU741"/>
          <cell r="BV741"/>
          <cell r="BW741"/>
          <cell r="BX741"/>
          <cell r="BY741"/>
          <cell r="BZ741"/>
          <cell r="CA741"/>
          <cell r="CB741"/>
          <cell r="CC741"/>
          <cell r="CD741"/>
          <cell r="CE741"/>
          <cell r="CF741"/>
          <cell r="CG741"/>
          <cell r="CH741"/>
          <cell r="CN741"/>
          <cell r="CO741"/>
          <cell r="CP741"/>
          <cell r="CQ741"/>
          <cell r="CS741"/>
          <cell r="CT741"/>
          <cell r="CU741"/>
          <cell r="CV741"/>
          <cell r="CW741"/>
          <cell r="EE741"/>
          <cell r="EF741"/>
          <cell r="EH741"/>
          <cell r="EI741"/>
          <cell r="EJ741"/>
          <cell r="EK741"/>
          <cell r="EL741"/>
          <cell r="EM741"/>
        </row>
        <row r="742">
          <cell r="A742"/>
          <cell r="B742"/>
          <cell r="C742"/>
          <cell r="D742"/>
          <cell r="E742"/>
          <cell r="F742"/>
          <cell r="G742"/>
          <cell r="H742"/>
          <cell r="I742"/>
          <cell r="J742"/>
          <cell r="K742"/>
          <cell r="L742"/>
          <cell r="M742"/>
          <cell r="N742"/>
          <cell r="O742"/>
          <cell r="P742"/>
          <cell r="Q742"/>
          <cell r="R742"/>
          <cell r="S742"/>
          <cell r="T742"/>
          <cell r="U742"/>
          <cell r="V742"/>
          <cell r="W742"/>
          <cell r="X742"/>
          <cell r="Y742"/>
          <cell r="Z742"/>
          <cell r="AA742"/>
          <cell r="AB742"/>
          <cell r="AC742"/>
          <cell r="AD742"/>
          <cell r="AE742"/>
          <cell r="AF742"/>
          <cell r="AG742"/>
          <cell r="AH742"/>
          <cell r="AI742"/>
          <cell r="AJ742"/>
          <cell r="AK742"/>
          <cell r="AL742"/>
          <cell r="AM742"/>
          <cell r="AN742"/>
          <cell r="AO742"/>
          <cell r="AP742"/>
          <cell r="AQ742"/>
          <cell r="AR742"/>
          <cell r="AS742"/>
          <cell r="AT742"/>
          <cell r="AV742"/>
          <cell r="AW742"/>
          <cell r="AX742"/>
          <cell r="BA742"/>
          <cell r="BB742"/>
          <cell r="BC742"/>
          <cell r="BD742"/>
          <cell r="BE742"/>
          <cell r="BF742"/>
          <cell r="BG742"/>
          <cell r="BH742"/>
          <cell r="BI742"/>
          <cell r="BJ742"/>
          <cell r="BK742"/>
          <cell r="BL742"/>
          <cell r="BM742"/>
          <cell r="BN742"/>
          <cell r="BO742"/>
          <cell r="BP742"/>
          <cell r="BQ742"/>
          <cell r="BR742"/>
          <cell r="BS742"/>
          <cell r="BT742"/>
          <cell r="BU742"/>
          <cell r="BV742"/>
          <cell r="BW742"/>
          <cell r="BX742"/>
          <cell r="BY742"/>
          <cell r="BZ742"/>
          <cell r="CA742"/>
          <cell r="CB742"/>
          <cell r="CC742"/>
          <cell r="CD742"/>
          <cell r="CE742"/>
          <cell r="CF742"/>
          <cell r="CG742"/>
          <cell r="CH742"/>
          <cell r="CN742"/>
          <cell r="CO742"/>
          <cell r="CP742"/>
          <cell r="CQ742"/>
          <cell r="CS742"/>
          <cell r="CT742"/>
          <cell r="CU742"/>
          <cell r="CV742"/>
          <cell r="CW742"/>
          <cell r="EE742"/>
          <cell r="EF742"/>
          <cell r="EH742"/>
          <cell r="EI742"/>
          <cell r="EJ742"/>
          <cell r="EK742"/>
          <cell r="EL742"/>
          <cell r="EM742"/>
        </row>
        <row r="743">
          <cell r="A743"/>
          <cell r="B743"/>
          <cell r="C743"/>
          <cell r="D743"/>
          <cell r="E743"/>
          <cell r="F743"/>
          <cell r="G743"/>
          <cell r="H743"/>
          <cell r="I743"/>
          <cell r="J743"/>
          <cell r="K743"/>
          <cell r="L743"/>
          <cell r="M743"/>
          <cell r="N743"/>
          <cell r="O743"/>
          <cell r="P743"/>
          <cell r="Q743"/>
          <cell r="R743"/>
          <cell r="S743"/>
          <cell r="T743"/>
          <cell r="U743"/>
          <cell r="V743"/>
          <cell r="W743"/>
          <cell r="X743"/>
          <cell r="Y743"/>
          <cell r="Z743"/>
          <cell r="AA743"/>
          <cell r="AB743"/>
          <cell r="AC743"/>
          <cell r="AD743"/>
          <cell r="AE743"/>
          <cell r="AF743"/>
          <cell r="AG743"/>
          <cell r="AH743"/>
          <cell r="AI743"/>
          <cell r="AJ743"/>
          <cell r="AK743"/>
          <cell r="AL743"/>
          <cell r="AM743"/>
          <cell r="AN743"/>
          <cell r="AO743"/>
          <cell r="AP743"/>
          <cell r="AQ743"/>
          <cell r="AR743"/>
          <cell r="AS743"/>
          <cell r="AT743"/>
          <cell r="AV743"/>
          <cell r="AW743"/>
          <cell r="AX743"/>
          <cell r="BA743"/>
          <cell r="BB743"/>
          <cell r="BC743"/>
          <cell r="BD743"/>
          <cell r="BE743"/>
          <cell r="BF743"/>
          <cell r="BG743"/>
          <cell r="BH743"/>
          <cell r="BI743"/>
          <cell r="BJ743"/>
          <cell r="BK743"/>
          <cell r="BL743"/>
          <cell r="BM743"/>
          <cell r="BN743"/>
          <cell r="BO743"/>
          <cell r="BP743"/>
          <cell r="BQ743"/>
          <cell r="BR743"/>
          <cell r="BS743"/>
          <cell r="BT743"/>
          <cell r="BU743"/>
          <cell r="BV743"/>
          <cell r="BW743"/>
          <cell r="BX743"/>
          <cell r="BY743"/>
          <cell r="BZ743"/>
          <cell r="CA743"/>
          <cell r="CB743"/>
          <cell r="CC743"/>
          <cell r="CD743"/>
          <cell r="CE743"/>
          <cell r="CF743"/>
          <cell r="CG743"/>
          <cell r="CH743"/>
          <cell r="CN743"/>
          <cell r="CO743"/>
          <cell r="CP743"/>
          <cell r="CQ743"/>
          <cell r="CS743"/>
          <cell r="CT743"/>
          <cell r="CU743"/>
          <cell r="CV743"/>
          <cell r="CW743"/>
          <cell r="EE743"/>
          <cell r="EF743"/>
          <cell r="EH743"/>
          <cell r="EI743"/>
          <cell r="EJ743"/>
          <cell r="EK743"/>
          <cell r="EL743"/>
          <cell r="EM743"/>
        </row>
        <row r="744">
          <cell r="A744"/>
          <cell r="B744"/>
          <cell r="C744"/>
          <cell r="D744"/>
          <cell r="E744"/>
          <cell r="F744"/>
          <cell r="G744"/>
          <cell r="H744"/>
          <cell r="I744"/>
          <cell r="J744"/>
          <cell r="K744"/>
          <cell r="L744"/>
          <cell r="M744"/>
          <cell r="N744"/>
          <cell r="O744"/>
          <cell r="P744"/>
          <cell r="Q744"/>
          <cell r="R744"/>
          <cell r="S744"/>
          <cell r="T744"/>
          <cell r="U744"/>
          <cell r="V744"/>
          <cell r="W744"/>
          <cell r="X744"/>
          <cell r="Y744"/>
          <cell r="Z744"/>
          <cell r="AA744"/>
          <cell r="AB744"/>
          <cell r="AC744"/>
          <cell r="AD744"/>
          <cell r="AE744"/>
          <cell r="AF744"/>
          <cell r="AG744"/>
          <cell r="AH744"/>
          <cell r="AI744"/>
          <cell r="AJ744"/>
          <cell r="AK744"/>
          <cell r="AL744"/>
          <cell r="AM744"/>
          <cell r="AN744"/>
          <cell r="AO744"/>
          <cell r="AP744"/>
          <cell r="AQ744"/>
          <cell r="AR744"/>
          <cell r="AS744"/>
          <cell r="AT744"/>
          <cell r="AV744"/>
          <cell r="AW744"/>
          <cell r="AX744"/>
          <cell r="BA744"/>
          <cell r="BB744"/>
          <cell r="BC744"/>
          <cell r="BD744"/>
          <cell r="BE744"/>
          <cell r="BF744"/>
          <cell r="BG744"/>
          <cell r="BH744"/>
          <cell r="BI744"/>
          <cell r="BJ744"/>
          <cell r="BK744"/>
          <cell r="BL744"/>
          <cell r="BM744"/>
          <cell r="BN744"/>
          <cell r="BO744"/>
          <cell r="BP744"/>
          <cell r="BQ744"/>
          <cell r="BR744"/>
          <cell r="BS744"/>
          <cell r="BT744"/>
          <cell r="BU744"/>
          <cell r="BV744"/>
          <cell r="BW744"/>
          <cell r="BX744"/>
          <cell r="BY744"/>
          <cell r="BZ744"/>
          <cell r="CA744"/>
          <cell r="CB744"/>
          <cell r="CC744"/>
          <cell r="CD744"/>
          <cell r="CE744"/>
          <cell r="CF744"/>
          <cell r="CG744"/>
          <cell r="CH744"/>
          <cell r="CN744"/>
          <cell r="CO744"/>
          <cell r="CP744"/>
          <cell r="CQ744"/>
          <cell r="CS744"/>
          <cell r="CT744"/>
          <cell r="CU744"/>
          <cell r="CV744"/>
          <cell r="CW744"/>
          <cell r="EE744"/>
          <cell r="EF744"/>
          <cell r="EH744"/>
          <cell r="EI744"/>
          <cell r="EJ744"/>
          <cell r="EK744"/>
          <cell r="EL744"/>
          <cell r="EM744"/>
        </row>
        <row r="745">
          <cell r="A745"/>
          <cell r="B745"/>
          <cell r="C745"/>
          <cell r="D745"/>
          <cell r="E745"/>
          <cell r="F745"/>
          <cell r="G745"/>
          <cell r="H745"/>
          <cell r="I745"/>
          <cell r="J745"/>
          <cell r="K745"/>
          <cell r="L745"/>
          <cell r="M745"/>
          <cell r="N745"/>
          <cell r="O745"/>
          <cell r="P745"/>
          <cell r="Q745"/>
          <cell r="R745"/>
          <cell r="S745"/>
          <cell r="T745"/>
          <cell r="U745"/>
          <cell r="V745"/>
          <cell r="W745"/>
          <cell r="X745"/>
          <cell r="Y745"/>
          <cell r="Z745"/>
          <cell r="AA745"/>
          <cell r="AB745"/>
          <cell r="AC745"/>
          <cell r="AD745"/>
          <cell r="AE745"/>
          <cell r="AF745"/>
          <cell r="AG745"/>
          <cell r="AH745"/>
          <cell r="AI745"/>
          <cell r="AJ745"/>
          <cell r="AK745"/>
          <cell r="AL745"/>
          <cell r="AM745"/>
          <cell r="AN745"/>
          <cell r="AO745"/>
          <cell r="AP745"/>
          <cell r="AQ745"/>
          <cell r="AR745"/>
          <cell r="AS745"/>
          <cell r="AT745"/>
          <cell r="AV745"/>
          <cell r="AW745"/>
          <cell r="AX745"/>
          <cell r="BA745"/>
          <cell r="BB745"/>
          <cell r="BC745"/>
          <cell r="BD745"/>
          <cell r="BE745"/>
          <cell r="BF745"/>
          <cell r="BG745"/>
          <cell r="BH745"/>
          <cell r="BI745"/>
          <cell r="BJ745"/>
          <cell r="BK745"/>
          <cell r="BL745"/>
          <cell r="BM745"/>
          <cell r="BN745"/>
          <cell r="BO745"/>
          <cell r="BP745"/>
          <cell r="BQ745"/>
          <cell r="BR745"/>
          <cell r="BS745"/>
          <cell r="BT745"/>
          <cell r="BU745"/>
          <cell r="BV745"/>
          <cell r="BW745"/>
          <cell r="BX745"/>
          <cell r="BY745"/>
          <cell r="BZ745"/>
          <cell r="CA745"/>
          <cell r="CB745"/>
          <cell r="CC745"/>
          <cell r="CD745"/>
          <cell r="CE745"/>
          <cell r="CF745"/>
          <cell r="CG745"/>
          <cell r="CH745"/>
          <cell r="CN745"/>
          <cell r="CO745"/>
          <cell r="CP745"/>
          <cell r="CQ745"/>
          <cell r="CS745"/>
          <cell r="CT745"/>
          <cell r="CU745"/>
          <cell r="CV745"/>
          <cell r="CW745"/>
          <cell r="EE745"/>
          <cell r="EF745"/>
          <cell r="EH745"/>
          <cell r="EI745"/>
          <cell r="EJ745"/>
          <cell r="EK745"/>
          <cell r="EL745"/>
          <cell r="EM745"/>
        </row>
        <row r="746">
          <cell r="A746"/>
          <cell r="B746"/>
          <cell r="C746"/>
          <cell r="D746"/>
          <cell r="E746"/>
          <cell r="F746"/>
          <cell r="G746"/>
          <cell r="H746"/>
          <cell r="I746"/>
          <cell r="J746"/>
          <cell r="K746"/>
          <cell r="L746"/>
          <cell r="M746"/>
          <cell r="N746"/>
          <cell r="O746"/>
          <cell r="P746"/>
          <cell r="Q746"/>
          <cell r="R746"/>
          <cell r="S746"/>
          <cell r="T746"/>
          <cell r="U746"/>
          <cell r="V746"/>
          <cell r="W746"/>
          <cell r="X746"/>
          <cell r="Y746"/>
          <cell r="Z746"/>
          <cell r="AA746"/>
          <cell r="AB746"/>
          <cell r="AC746"/>
          <cell r="AD746"/>
          <cell r="AE746"/>
          <cell r="AF746"/>
          <cell r="AG746"/>
          <cell r="AH746"/>
          <cell r="AI746"/>
          <cell r="AJ746"/>
          <cell r="AK746"/>
          <cell r="AL746"/>
          <cell r="AM746"/>
          <cell r="AN746"/>
          <cell r="AO746"/>
          <cell r="AP746"/>
          <cell r="AQ746"/>
          <cell r="AR746"/>
          <cell r="AS746"/>
          <cell r="AT746"/>
          <cell r="AV746"/>
          <cell r="AW746"/>
          <cell r="AX746"/>
          <cell r="BA746"/>
          <cell r="BB746"/>
          <cell r="BC746"/>
          <cell r="BD746"/>
          <cell r="BE746"/>
          <cell r="BF746"/>
          <cell r="BG746"/>
          <cell r="BH746"/>
          <cell r="BI746"/>
          <cell r="BJ746"/>
          <cell r="BK746"/>
          <cell r="BL746"/>
          <cell r="BM746"/>
          <cell r="BN746"/>
          <cell r="BO746"/>
          <cell r="BP746"/>
          <cell r="BQ746"/>
          <cell r="BR746"/>
          <cell r="BS746"/>
          <cell r="BT746"/>
          <cell r="BU746"/>
          <cell r="BV746"/>
          <cell r="BW746"/>
          <cell r="BX746"/>
          <cell r="BY746"/>
          <cell r="BZ746"/>
          <cell r="CA746"/>
          <cell r="CB746"/>
          <cell r="CC746"/>
          <cell r="CD746"/>
          <cell r="CE746"/>
          <cell r="CF746"/>
          <cell r="CG746"/>
          <cell r="CH746"/>
          <cell r="CN746"/>
          <cell r="CO746"/>
          <cell r="CP746"/>
          <cell r="CQ746"/>
          <cell r="CS746"/>
          <cell r="CT746"/>
          <cell r="CU746"/>
          <cell r="CV746"/>
          <cell r="CW746"/>
          <cell r="EE746"/>
          <cell r="EF746"/>
          <cell r="EH746"/>
          <cell r="EI746"/>
          <cell r="EJ746"/>
          <cell r="EK746"/>
          <cell r="EL746"/>
          <cell r="EM746"/>
        </row>
        <row r="747">
          <cell r="A747"/>
          <cell r="B747"/>
          <cell r="C747"/>
          <cell r="D747"/>
          <cell r="E747"/>
          <cell r="F747"/>
          <cell r="G747"/>
          <cell r="H747"/>
          <cell r="I747"/>
          <cell r="J747"/>
          <cell r="K747"/>
          <cell r="L747"/>
          <cell r="M747"/>
          <cell r="N747"/>
          <cell r="O747"/>
          <cell r="P747"/>
          <cell r="Q747"/>
          <cell r="R747"/>
          <cell r="S747"/>
          <cell r="T747"/>
          <cell r="U747"/>
          <cell r="V747"/>
          <cell r="W747"/>
          <cell r="X747"/>
          <cell r="Y747"/>
          <cell r="Z747"/>
          <cell r="AA747"/>
          <cell r="AB747"/>
          <cell r="AC747"/>
          <cell r="AD747"/>
          <cell r="AE747"/>
          <cell r="AF747"/>
          <cell r="AG747"/>
          <cell r="AH747"/>
          <cell r="AI747"/>
          <cell r="AJ747"/>
          <cell r="AK747"/>
          <cell r="AL747"/>
          <cell r="AM747"/>
          <cell r="AN747"/>
          <cell r="AO747"/>
          <cell r="AP747"/>
          <cell r="AQ747"/>
          <cell r="AR747"/>
          <cell r="AS747"/>
          <cell r="AT747"/>
          <cell r="AV747"/>
          <cell r="AW747"/>
          <cell r="AX747"/>
          <cell r="BA747"/>
          <cell r="BB747"/>
          <cell r="BC747"/>
          <cell r="BD747"/>
          <cell r="BE747"/>
          <cell r="BF747"/>
          <cell r="BG747"/>
          <cell r="BH747"/>
          <cell r="BI747"/>
          <cell r="BJ747"/>
          <cell r="BK747"/>
          <cell r="BL747"/>
          <cell r="BM747"/>
          <cell r="BN747"/>
          <cell r="BO747"/>
          <cell r="BP747"/>
          <cell r="BQ747"/>
          <cell r="BR747"/>
          <cell r="BS747"/>
          <cell r="BT747"/>
          <cell r="BU747"/>
          <cell r="BV747"/>
          <cell r="BW747"/>
          <cell r="BX747"/>
          <cell r="BY747"/>
          <cell r="BZ747"/>
          <cell r="CA747"/>
          <cell r="CB747"/>
          <cell r="CC747"/>
          <cell r="CD747"/>
          <cell r="CE747"/>
          <cell r="CF747"/>
          <cell r="CG747"/>
          <cell r="CH747"/>
          <cell r="CN747"/>
          <cell r="CO747"/>
          <cell r="CP747"/>
          <cell r="CQ747"/>
          <cell r="CS747"/>
          <cell r="CT747"/>
          <cell r="CU747"/>
          <cell r="CV747"/>
          <cell r="CW747"/>
          <cell r="EE747"/>
          <cell r="EF747"/>
          <cell r="EH747"/>
          <cell r="EI747"/>
          <cell r="EJ747"/>
          <cell r="EK747"/>
          <cell r="EL747"/>
          <cell r="EM747"/>
        </row>
        <row r="748">
          <cell r="A748"/>
          <cell r="B748"/>
          <cell r="C748"/>
          <cell r="D748"/>
          <cell r="E748"/>
          <cell r="F748"/>
          <cell r="G748"/>
          <cell r="H748"/>
          <cell r="I748"/>
          <cell r="J748"/>
          <cell r="K748"/>
          <cell r="L748"/>
          <cell r="M748"/>
          <cell r="N748"/>
          <cell r="O748"/>
          <cell r="P748"/>
          <cell r="Q748"/>
          <cell r="R748"/>
          <cell r="S748"/>
          <cell r="T748"/>
          <cell r="U748"/>
          <cell r="V748"/>
          <cell r="W748"/>
          <cell r="X748"/>
          <cell r="Y748"/>
          <cell r="Z748"/>
          <cell r="AA748"/>
          <cell r="AB748"/>
          <cell r="AC748"/>
          <cell r="AD748"/>
          <cell r="AE748"/>
          <cell r="AF748"/>
          <cell r="AG748"/>
          <cell r="AH748"/>
          <cell r="AI748"/>
          <cell r="AJ748"/>
          <cell r="AK748"/>
          <cell r="AL748"/>
          <cell r="AM748"/>
          <cell r="AN748"/>
          <cell r="AO748"/>
          <cell r="AP748"/>
          <cell r="AQ748"/>
          <cell r="AR748"/>
          <cell r="AS748"/>
          <cell r="AT748"/>
          <cell r="AV748"/>
          <cell r="AW748"/>
          <cell r="AX748"/>
          <cell r="BA748"/>
          <cell r="BB748"/>
          <cell r="BC748"/>
          <cell r="BD748"/>
          <cell r="BE748"/>
          <cell r="BF748"/>
          <cell r="BG748"/>
          <cell r="BH748"/>
          <cell r="BI748"/>
          <cell r="BJ748"/>
          <cell r="BK748"/>
          <cell r="BL748"/>
          <cell r="BM748"/>
          <cell r="BN748"/>
          <cell r="BO748"/>
          <cell r="BP748"/>
          <cell r="BQ748"/>
          <cell r="BR748"/>
          <cell r="BS748"/>
          <cell r="BT748"/>
          <cell r="BU748"/>
          <cell r="BV748"/>
          <cell r="BW748"/>
          <cell r="BX748"/>
          <cell r="BY748"/>
          <cell r="BZ748"/>
          <cell r="CA748"/>
          <cell r="CB748"/>
          <cell r="CC748"/>
          <cell r="CD748"/>
          <cell r="CE748"/>
          <cell r="CF748"/>
          <cell r="CG748"/>
          <cell r="CH748"/>
          <cell r="CN748"/>
          <cell r="CO748"/>
          <cell r="CP748"/>
          <cell r="CQ748"/>
          <cell r="CS748"/>
          <cell r="CT748"/>
          <cell r="CU748"/>
          <cell r="CV748"/>
          <cell r="CW748"/>
          <cell r="EE748"/>
          <cell r="EF748"/>
          <cell r="EH748"/>
          <cell r="EI748"/>
          <cell r="EJ748"/>
          <cell r="EK748"/>
          <cell r="EL748"/>
          <cell r="EM748"/>
        </row>
        <row r="749">
          <cell r="A749"/>
          <cell r="B749"/>
          <cell r="C749"/>
          <cell r="D749"/>
          <cell r="E749"/>
          <cell r="F749"/>
          <cell r="G749"/>
          <cell r="H749"/>
          <cell r="I749"/>
          <cell r="J749"/>
          <cell r="K749"/>
          <cell r="L749"/>
          <cell r="M749"/>
          <cell r="N749"/>
          <cell r="O749"/>
          <cell r="P749"/>
          <cell r="Q749"/>
          <cell r="R749"/>
          <cell r="S749"/>
          <cell r="T749"/>
          <cell r="U749"/>
          <cell r="V749"/>
          <cell r="W749"/>
          <cell r="X749"/>
          <cell r="Y749"/>
          <cell r="Z749"/>
          <cell r="AA749"/>
          <cell r="AB749"/>
          <cell r="AC749"/>
          <cell r="AD749"/>
          <cell r="AE749"/>
          <cell r="AF749"/>
          <cell r="AG749"/>
          <cell r="AH749"/>
          <cell r="AI749"/>
          <cell r="AJ749"/>
          <cell r="AK749"/>
          <cell r="AL749"/>
          <cell r="AM749"/>
          <cell r="AN749"/>
          <cell r="AO749"/>
          <cell r="AP749"/>
          <cell r="AQ749"/>
          <cell r="AR749"/>
          <cell r="AS749"/>
          <cell r="AT749"/>
          <cell r="AV749"/>
          <cell r="AW749"/>
          <cell r="AX749"/>
          <cell r="BA749"/>
          <cell r="BB749"/>
          <cell r="BC749"/>
          <cell r="BD749"/>
          <cell r="BE749"/>
          <cell r="BF749"/>
          <cell r="BG749"/>
          <cell r="BH749"/>
          <cell r="BI749"/>
          <cell r="BJ749"/>
          <cell r="BK749"/>
          <cell r="BL749"/>
          <cell r="BM749"/>
          <cell r="BN749"/>
          <cell r="BO749"/>
          <cell r="BP749"/>
          <cell r="BQ749"/>
          <cell r="BR749"/>
          <cell r="BS749"/>
          <cell r="BT749"/>
          <cell r="BU749"/>
          <cell r="BV749"/>
          <cell r="BW749"/>
          <cell r="BX749"/>
          <cell r="BY749"/>
          <cell r="BZ749"/>
          <cell r="CA749"/>
          <cell r="CB749"/>
          <cell r="CC749"/>
          <cell r="CD749"/>
          <cell r="CE749"/>
          <cell r="CF749"/>
          <cell r="CG749"/>
          <cell r="CH749"/>
          <cell r="CN749"/>
          <cell r="CO749"/>
          <cell r="CP749"/>
          <cell r="CQ749"/>
          <cell r="CS749"/>
          <cell r="CT749"/>
          <cell r="CU749"/>
          <cell r="CV749"/>
          <cell r="CW749"/>
          <cell r="EE749"/>
          <cell r="EF749"/>
          <cell r="EH749"/>
          <cell r="EI749"/>
          <cell r="EJ749"/>
          <cell r="EK749"/>
          <cell r="EL749"/>
          <cell r="EM749"/>
        </row>
        <row r="750">
          <cell r="A750"/>
          <cell r="B750"/>
          <cell r="C750"/>
          <cell r="D750"/>
          <cell r="E750"/>
          <cell r="F750"/>
          <cell r="G750"/>
          <cell r="H750"/>
          <cell r="I750"/>
          <cell r="J750"/>
          <cell r="K750"/>
          <cell r="L750"/>
          <cell r="M750"/>
          <cell r="N750"/>
          <cell r="O750"/>
          <cell r="P750"/>
          <cell r="Q750"/>
          <cell r="R750"/>
          <cell r="S750"/>
          <cell r="T750"/>
          <cell r="U750"/>
          <cell r="V750"/>
          <cell r="W750"/>
          <cell r="X750"/>
          <cell r="Y750"/>
          <cell r="Z750"/>
          <cell r="AA750"/>
          <cell r="AB750"/>
          <cell r="AC750"/>
          <cell r="AD750"/>
          <cell r="AE750"/>
          <cell r="AF750"/>
          <cell r="AG750"/>
          <cell r="AH750"/>
          <cell r="AI750"/>
          <cell r="AJ750"/>
          <cell r="AK750"/>
          <cell r="AL750"/>
          <cell r="AM750"/>
          <cell r="AN750"/>
          <cell r="AO750"/>
          <cell r="AP750"/>
          <cell r="AQ750"/>
          <cell r="AR750"/>
          <cell r="AS750"/>
          <cell r="AT750"/>
          <cell r="AV750"/>
          <cell r="AW750"/>
          <cell r="AX750"/>
          <cell r="BA750"/>
          <cell r="BB750"/>
          <cell r="BC750"/>
          <cell r="BD750"/>
          <cell r="BE750"/>
          <cell r="BF750"/>
          <cell r="BG750"/>
          <cell r="BH750"/>
          <cell r="BI750"/>
          <cell r="BJ750"/>
          <cell r="BK750"/>
          <cell r="BL750"/>
          <cell r="BM750"/>
          <cell r="BN750"/>
          <cell r="BO750"/>
          <cell r="BP750"/>
          <cell r="BQ750"/>
          <cell r="BR750"/>
          <cell r="BS750"/>
          <cell r="BT750"/>
          <cell r="BU750"/>
          <cell r="BV750"/>
          <cell r="BW750"/>
          <cell r="BX750"/>
          <cell r="BY750"/>
          <cell r="BZ750"/>
          <cell r="CA750"/>
          <cell r="CB750"/>
          <cell r="CC750"/>
          <cell r="CD750"/>
          <cell r="CE750"/>
          <cell r="CF750"/>
          <cell r="CG750"/>
          <cell r="CH750"/>
          <cell r="CN750"/>
          <cell r="CO750"/>
          <cell r="CP750"/>
          <cell r="CQ750"/>
          <cell r="CS750"/>
          <cell r="CT750"/>
          <cell r="CU750"/>
          <cell r="CV750"/>
          <cell r="CW750"/>
          <cell r="EE750"/>
          <cell r="EF750"/>
          <cell r="EH750"/>
          <cell r="EI750"/>
          <cell r="EJ750"/>
          <cell r="EK750"/>
          <cell r="EL750"/>
          <cell r="EM750"/>
        </row>
        <row r="751">
          <cell r="A751"/>
          <cell r="B751"/>
          <cell r="C751"/>
          <cell r="D751"/>
          <cell r="E751"/>
          <cell r="F751"/>
          <cell r="G751"/>
          <cell r="H751"/>
          <cell r="I751"/>
          <cell r="J751"/>
          <cell r="K751"/>
          <cell r="L751"/>
          <cell r="M751"/>
          <cell r="N751"/>
          <cell r="O751"/>
          <cell r="P751"/>
          <cell r="Q751"/>
          <cell r="R751"/>
          <cell r="S751"/>
          <cell r="T751"/>
          <cell r="U751"/>
          <cell r="V751"/>
          <cell r="W751"/>
          <cell r="X751"/>
          <cell r="Y751"/>
          <cell r="Z751"/>
          <cell r="AA751"/>
          <cell r="AB751"/>
          <cell r="AC751"/>
          <cell r="AD751"/>
          <cell r="AE751"/>
          <cell r="AF751"/>
          <cell r="AG751"/>
          <cell r="AH751"/>
          <cell r="AI751"/>
          <cell r="AJ751"/>
          <cell r="AK751"/>
          <cell r="AL751"/>
          <cell r="AM751"/>
          <cell r="AN751"/>
          <cell r="AO751"/>
          <cell r="AP751"/>
          <cell r="AQ751"/>
          <cell r="AR751"/>
          <cell r="AS751"/>
          <cell r="AT751"/>
          <cell r="AV751"/>
          <cell r="AW751"/>
          <cell r="AX751"/>
          <cell r="BA751"/>
          <cell r="BB751"/>
          <cell r="BC751"/>
          <cell r="BD751"/>
          <cell r="BE751"/>
          <cell r="BF751"/>
          <cell r="BG751"/>
          <cell r="BH751"/>
          <cell r="BI751"/>
          <cell r="BJ751"/>
          <cell r="BK751"/>
          <cell r="BL751"/>
          <cell r="BM751"/>
          <cell r="BN751"/>
          <cell r="BO751"/>
          <cell r="BP751"/>
          <cell r="BQ751"/>
          <cell r="BR751"/>
          <cell r="BS751"/>
          <cell r="BT751"/>
          <cell r="BU751"/>
          <cell r="BV751"/>
          <cell r="BW751"/>
          <cell r="BX751"/>
          <cell r="BY751"/>
          <cell r="BZ751"/>
          <cell r="CA751"/>
          <cell r="CB751"/>
          <cell r="CC751"/>
          <cell r="CD751"/>
          <cell r="CE751"/>
          <cell r="CF751"/>
          <cell r="CG751"/>
          <cell r="CH751"/>
          <cell r="CN751"/>
          <cell r="CO751"/>
          <cell r="CP751"/>
          <cell r="CQ751"/>
          <cell r="CS751"/>
          <cell r="CT751"/>
          <cell r="CU751"/>
          <cell r="CV751"/>
          <cell r="CW751"/>
          <cell r="EE751"/>
          <cell r="EF751"/>
          <cell r="EH751"/>
          <cell r="EI751"/>
          <cell r="EJ751"/>
          <cell r="EK751"/>
          <cell r="EL751"/>
          <cell r="EM751"/>
        </row>
        <row r="752">
          <cell r="A752"/>
          <cell r="B752"/>
          <cell r="C752"/>
          <cell r="D752"/>
          <cell r="E752"/>
          <cell r="F752"/>
          <cell r="G752"/>
          <cell r="H752"/>
          <cell r="I752"/>
          <cell r="J752"/>
          <cell r="K752"/>
          <cell r="L752"/>
          <cell r="M752"/>
          <cell r="N752"/>
          <cell r="O752"/>
          <cell r="P752"/>
          <cell r="Q752"/>
          <cell r="R752"/>
          <cell r="S752"/>
          <cell r="T752"/>
          <cell r="U752"/>
          <cell r="V752"/>
          <cell r="W752"/>
          <cell r="X752"/>
          <cell r="Y752"/>
          <cell r="Z752"/>
          <cell r="AA752"/>
          <cell r="AB752"/>
          <cell r="AC752"/>
          <cell r="AD752"/>
          <cell r="AE752"/>
          <cell r="AF752"/>
          <cell r="AG752"/>
          <cell r="AH752"/>
          <cell r="AI752"/>
          <cell r="AJ752"/>
          <cell r="AK752"/>
          <cell r="AL752"/>
          <cell r="AM752"/>
          <cell r="AN752"/>
          <cell r="AO752"/>
          <cell r="AP752"/>
          <cell r="AQ752"/>
          <cell r="AR752"/>
          <cell r="AS752"/>
          <cell r="AT752"/>
          <cell r="AV752"/>
          <cell r="AW752"/>
          <cell r="AX752"/>
          <cell r="BA752"/>
          <cell r="BB752"/>
          <cell r="BC752"/>
          <cell r="BD752"/>
          <cell r="BE752"/>
          <cell r="BF752"/>
          <cell r="BG752"/>
          <cell r="BH752"/>
          <cell r="BI752"/>
          <cell r="BJ752"/>
          <cell r="BK752"/>
          <cell r="BL752"/>
          <cell r="BM752"/>
          <cell r="BN752"/>
          <cell r="BO752"/>
          <cell r="BP752"/>
          <cell r="BQ752"/>
          <cell r="BR752"/>
          <cell r="BS752"/>
          <cell r="BT752"/>
          <cell r="BU752"/>
          <cell r="BV752"/>
          <cell r="BW752"/>
          <cell r="BX752"/>
          <cell r="BY752"/>
          <cell r="BZ752"/>
          <cell r="CA752"/>
          <cell r="CB752"/>
          <cell r="CC752"/>
          <cell r="CD752"/>
          <cell r="CE752"/>
          <cell r="CF752"/>
          <cell r="CG752"/>
          <cell r="CH752"/>
          <cell r="CN752"/>
          <cell r="CO752"/>
          <cell r="CP752"/>
          <cell r="CQ752"/>
          <cell r="CS752"/>
          <cell r="CT752"/>
          <cell r="CU752"/>
          <cell r="CV752"/>
          <cell r="CW752"/>
          <cell r="EE752"/>
          <cell r="EF752"/>
          <cell r="EH752"/>
          <cell r="EI752"/>
          <cell r="EJ752"/>
          <cell r="EK752"/>
          <cell r="EL752"/>
          <cell r="EM752"/>
        </row>
        <row r="753">
          <cell r="A753"/>
          <cell r="B753"/>
          <cell r="C753"/>
          <cell r="D753"/>
          <cell r="E753"/>
          <cell r="F753"/>
          <cell r="G753"/>
          <cell r="H753"/>
          <cell r="I753"/>
          <cell r="J753"/>
          <cell r="K753"/>
          <cell r="L753"/>
          <cell r="M753"/>
          <cell r="N753"/>
          <cell r="O753"/>
          <cell r="P753"/>
          <cell r="Q753"/>
          <cell r="R753"/>
          <cell r="S753"/>
          <cell r="T753"/>
          <cell r="U753"/>
          <cell r="V753"/>
          <cell r="W753"/>
          <cell r="X753"/>
          <cell r="Y753"/>
          <cell r="Z753"/>
          <cell r="AA753"/>
          <cell r="AB753"/>
          <cell r="AC753"/>
          <cell r="AD753"/>
          <cell r="AE753"/>
          <cell r="AF753"/>
          <cell r="AG753"/>
          <cell r="AH753"/>
          <cell r="AI753"/>
          <cell r="AJ753"/>
          <cell r="AK753"/>
          <cell r="AL753"/>
          <cell r="AM753"/>
          <cell r="AN753"/>
          <cell r="AO753"/>
          <cell r="AP753"/>
          <cell r="AQ753"/>
          <cell r="AR753"/>
          <cell r="AS753"/>
          <cell r="AT753"/>
          <cell r="AV753"/>
          <cell r="AW753"/>
          <cell r="AX753"/>
          <cell r="BA753"/>
          <cell r="BB753"/>
          <cell r="BC753"/>
          <cell r="BD753"/>
          <cell r="BE753"/>
          <cell r="BF753"/>
          <cell r="BG753"/>
          <cell r="BH753"/>
          <cell r="BI753"/>
          <cell r="BJ753"/>
          <cell r="BK753"/>
          <cell r="BL753"/>
          <cell r="BM753"/>
          <cell r="BN753"/>
          <cell r="BO753"/>
          <cell r="BP753"/>
          <cell r="BQ753"/>
          <cell r="BR753"/>
          <cell r="BS753"/>
          <cell r="BT753"/>
          <cell r="BU753"/>
          <cell r="BV753"/>
          <cell r="BW753"/>
          <cell r="BX753"/>
          <cell r="BY753"/>
          <cell r="BZ753"/>
          <cell r="CA753"/>
          <cell r="CB753"/>
          <cell r="CC753"/>
          <cell r="CD753"/>
          <cell r="CE753"/>
          <cell r="CF753"/>
          <cell r="CG753"/>
          <cell r="CH753"/>
          <cell r="CN753"/>
          <cell r="CO753"/>
          <cell r="CP753"/>
          <cell r="CQ753"/>
          <cell r="CS753"/>
          <cell r="CT753"/>
          <cell r="CU753"/>
          <cell r="CV753"/>
          <cell r="CW753"/>
          <cell r="EE753"/>
          <cell r="EF753"/>
          <cell r="EH753"/>
          <cell r="EI753"/>
          <cell r="EJ753"/>
          <cell r="EK753"/>
          <cell r="EL753"/>
          <cell r="EM753"/>
        </row>
        <row r="754">
          <cell r="A754"/>
          <cell r="B754"/>
          <cell r="C754"/>
          <cell r="D754"/>
          <cell r="E754"/>
          <cell r="F754"/>
          <cell r="G754"/>
          <cell r="H754"/>
          <cell r="I754"/>
          <cell r="J754"/>
          <cell r="K754"/>
          <cell r="L754"/>
          <cell r="M754"/>
          <cell r="N754"/>
          <cell r="O754"/>
          <cell r="P754"/>
          <cell r="Q754"/>
          <cell r="R754"/>
          <cell r="S754"/>
          <cell r="T754"/>
          <cell r="U754"/>
          <cell r="V754"/>
          <cell r="W754"/>
          <cell r="X754"/>
          <cell r="Y754"/>
          <cell r="Z754"/>
          <cell r="AA754"/>
          <cell r="AB754"/>
          <cell r="AC754"/>
          <cell r="AD754"/>
          <cell r="AE754"/>
          <cell r="AF754"/>
          <cell r="AG754"/>
          <cell r="AH754"/>
          <cell r="AI754"/>
          <cell r="AJ754"/>
          <cell r="AK754"/>
          <cell r="AL754"/>
          <cell r="AM754"/>
          <cell r="AN754"/>
          <cell r="AO754"/>
          <cell r="AP754"/>
          <cell r="AQ754"/>
          <cell r="AR754"/>
          <cell r="AS754"/>
          <cell r="AT754"/>
          <cell r="AV754"/>
          <cell r="AW754"/>
          <cell r="AX754"/>
          <cell r="BA754"/>
          <cell r="BB754"/>
          <cell r="BC754"/>
          <cell r="BD754"/>
          <cell r="BE754"/>
          <cell r="BF754"/>
          <cell r="BG754"/>
          <cell r="BH754"/>
          <cell r="BI754"/>
          <cell r="BJ754"/>
          <cell r="BK754"/>
          <cell r="BL754"/>
          <cell r="BM754"/>
          <cell r="BN754"/>
          <cell r="BO754"/>
          <cell r="BP754"/>
          <cell r="BQ754"/>
          <cell r="BR754"/>
          <cell r="BS754"/>
          <cell r="BT754"/>
          <cell r="BU754"/>
          <cell r="BV754"/>
          <cell r="BW754"/>
          <cell r="BX754"/>
          <cell r="BY754"/>
          <cell r="BZ754"/>
          <cell r="CA754"/>
          <cell r="CB754"/>
          <cell r="CC754"/>
          <cell r="CD754"/>
          <cell r="CE754"/>
          <cell r="CF754"/>
          <cell r="CG754"/>
          <cell r="CH754"/>
          <cell r="CN754"/>
          <cell r="CO754"/>
          <cell r="CP754"/>
          <cell r="CQ754"/>
          <cell r="CS754"/>
          <cell r="CT754"/>
          <cell r="CU754"/>
          <cell r="CV754"/>
          <cell r="CW754"/>
          <cell r="EE754"/>
          <cell r="EF754"/>
          <cell r="EH754"/>
          <cell r="EI754"/>
          <cell r="EJ754"/>
          <cell r="EK754"/>
          <cell r="EL754"/>
          <cell r="EM754"/>
        </row>
        <row r="755">
          <cell r="A755"/>
          <cell r="B755"/>
          <cell r="C755"/>
          <cell r="D755"/>
          <cell r="E755"/>
          <cell r="F755"/>
          <cell r="G755"/>
          <cell r="H755"/>
          <cell r="I755"/>
          <cell r="J755"/>
          <cell r="K755"/>
          <cell r="L755"/>
          <cell r="M755"/>
          <cell r="N755"/>
          <cell r="O755"/>
          <cell r="P755"/>
          <cell r="Q755"/>
          <cell r="R755"/>
          <cell r="S755"/>
          <cell r="T755"/>
          <cell r="U755"/>
          <cell r="V755"/>
          <cell r="W755"/>
          <cell r="X755"/>
          <cell r="Y755"/>
          <cell r="Z755"/>
          <cell r="AA755"/>
          <cell r="AB755"/>
          <cell r="AC755"/>
          <cell r="AD755"/>
          <cell r="AE755"/>
          <cell r="AF755"/>
          <cell r="AG755"/>
          <cell r="AH755"/>
          <cell r="AI755"/>
          <cell r="AJ755"/>
          <cell r="AK755"/>
          <cell r="AL755"/>
          <cell r="AM755"/>
          <cell r="AN755"/>
          <cell r="AO755"/>
          <cell r="AP755"/>
          <cell r="AQ755"/>
          <cell r="AR755"/>
          <cell r="AS755"/>
          <cell r="AT755"/>
          <cell r="AV755"/>
          <cell r="AW755"/>
          <cell r="AX755"/>
          <cell r="BA755"/>
          <cell r="BB755"/>
          <cell r="BC755"/>
          <cell r="BD755"/>
          <cell r="BE755"/>
          <cell r="BF755"/>
          <cell r="BG755"/>
          <cell r="BH755"/>
          <cell r="BI755"/>
          <cell r="BJ755"/>
          <cell r="BK755"/>
          <cell r="BL755"/>
          <cell r="BM755"/>
          <cell r="BN755"/>
          <cell r="BO755"/>
          <cell r="BP755"/>
          <cell r="BQ755"/>
          <cell r="BR755"/>
          <cell r="BS755"/>
          <cell r="BT755"/>
          <cell r="BU755"/>
          <cell r="BV755"/>
          <cell r="BW755"/>
          <cell r="BX755"/>
          <cell r="BY755"/>
          <cell r="BZ755"/>
          <cell r="CA755"/>
          <cell r="CB755"/>
          <cell r="CC755"/>
          <cell r="CD755"/>
          <cell r="CE755"/>
          <cell r="CF755"/>
          <cell r="CG755"/>
          <cell r="CH755"/>
          <cell r="CN755"/>
          <cell r="CO755"/>
          <cell r="CP755"/>
          <cell r="CQ755"/>
          <cell r="CS755"/>
          <cell r="CT755"/>
          <cell r="CU755"/>
          <cell r="CV755"/>
          <cell r="CW755"/>
          <cell r="EE755"/>
          <cell r="EF755"/>
          <cell r="EH755"/>
          <cell r="EI755"/>
          <cell r="EJ755"/>
          <cell r="EK755"/>
          <cell r="EL755"/>
          <cell r="EM755"/>
        </row>
        <row r="756">
          <cell r="A756"/>
          <cell r="B756"/>
          <cell r="C756"/>
          <cell r="D756"/>
          <cell r="E756"/>
          <cell r="F756"/>
          <cell r="G756"/>
          <cell r="H756"/>
          <cell r="I756"/>
          <cell r="J756"/>
          <cell r="K756"/>
          <cell r="L756"/>
          <cell r="M756"/>
          <cell r="N756"/>
          <cell r="O756"/>
          <cell r="P756"/>
          <cell r="Q756"/>
          <cell r="R756"/>
          <cell r="S756"/>
          <cell r="T756"/>
          <cell r="U756"/>
          <cell r="V756"/>
          <cell r="W756"/>
          <cell r="X756"/>
          <cell r="Y756"/>
          <cell r="Z756"/>
          <cell r="AA756"/>
          <cell r="AB756"/>
          <cell r="AC756"/>
          <cell r="AD756"/>
          <cell r="AE756"/>
          <cell r="AF756"/>
          <cell r="AG756"/>
          <cell r="AH756"/>
          <cell r="AI756"/>
          <cell r="AJ756"/>
          <cell r="AK756"/>
          <cell r="AL756"/>
          <cell r="AM756"/>
          <cell r="AN756"/>
          <cell r="AO756"/>
          <cell r="AP756"/>
          <cell r="AQ756"/>
          <cell r="AR756"/>
          <cell r="AS756"/>
          <cell r="AT756"/>
          <cell r="AV756"/>
          <cell r="AW756"/>
          <cell r="AX756"/>
          <cell r="BA756"/>
          <cell r="BB756"/>
          <cell r="BC756"/>
          <cell r="BD756"/>
          <cell r="BE756"/>
          <cell r="BF756"/>
          <cell r="BG756"/>
          <cell r="BH756"/>
          <cell r="BI756"/>
          <cell r="BJ756"/>
          <cell r="BK756"/>
          <cell r="BL756"/>
          <cell r="BM756"/>
          <cell r="BN756"/>
          <cell r="BO756"/>
          <cell r="BP756"/>
          <cell r="BQ756"/>
          <cell r="BR756"/>
          <cell r="BS756"/>
          <cell r="BT756"/>
          <cell r="BU756"/>
          <cell r="BV756"/>
          <cell r="BW756"/>
          <cell r="BX756"/>
          <cell r="BY756"/>
          <cell r="BZ756"/>
          <cell r="CA756"/>
          <cell r="CB756"/>
          <cell r="CC756"/>
          <cell r="CD756"/>
          <cell r="CE756"/>
          <cell r="CF756"/>
          <cell r="CG756"/>
          <cell r="CH756"/>
          <cell r="CN756"/>
          <cell r="CO756"/>
          <cell r="CP756"/>
          <cell r="CQ756"/>
          <cell r="CS756"/>
          <cell r="CT756"/>
          <cell r="CU756"/>
          <cell r="CV756"/>
          <cell r="CW756"/>
          <cell r="EE756"/>
          <cell r="EF756"/>
          <cell r="EH756"/>
          <cell r="EI756"/>
          <cell r="EJ756"/>
          <cell r="EK756"/>
          <cell r="EL756"/>
          <cell r="EM756"/>
        </row>
        <row r="757">
          <cell r="A757"/>
          <cell r="B757"/>
          <cell r="C757"/>
          <cell r="D757"/>
          <cell r="E757"/>
          <cell r="F757"/>
          <cell r="G757"/>
          <cell r="H757"/>
          <cell r="I757"/>
          <cell r="J757"/>
          <cell r="K757"/>
          <cell r="L757"/>
          <cell r="M757"/>
          <cell r="N757"/>
          <cell r="O757"/>
          <cell r="P757"/>
          <cell r="Q757"/>
          <cell r="R757"/>
          <cell r="S757"/>
          <cell r="T757"/>
          <cell r="U757"/>
          <cell r="V757"/>
          <cell r="W757"/>
          <cell r="X757"/>
          <cell r="Y757"/>
          <cell r="Z757"/>
          <cell r="AA757"/>
          <cell r="AB757"/>
          <cell r="AC757"/>
          <cell r="AD757"/>
          <cell r="AE757"/>
          <cell r="AF757"/>
          <cell r="AG757"/>
          <cell r="AH757"/>
          <cell r="AI757"/>
          <cell r="AJ757"/>
          <cell r="AK757"/>
          <cell r="AL757"/>
          <cell r="AM757"/>
          <cell r="AN757"/>
          <cell r="AO757"/>
          <cell r="AP757"/>
          <cell r="AQ757"/>
          <cell r="AR757"/>
          <cell r="AS757"/>
          <cell r="AT757"/>
          <cell r="AV757"/>
          <cell r="AW757"/>
          <cell r="AX757"/>
          <cell r="BA757"/>
          <cell r="BB757"/>
          <cell r="BC757"/>
          <cell r="BD757"/>
          <cell r="BE757"/>
          <cell r="BF757"/>
          <cell r="BG757"/>
          <cell r="BH757"/>
          <cell r="BI757"/>
          <cell r="BJ757"/>
          <cell r="BK757"/>
          <cell r="BL757"/>
          <cell r="BM757"/>
          <cell r="BN757"/>
          <cell r="BO757"/>
          <cell r="BP757"/>
          <cell r="BQ757"/>
          <cell r="BR757"/>
          <cell r="BS757"/>
          <cell r="BT757"/>
          <cell r="BU757"/>
          <cell r="BV757"/>
          <cell r="BW757"/>
          <cell r="BX757"/>
          <cell r="BY757"/>
          <cell r="BZ757"/>
          <cell r="CA757"/>
          <cell r="CB757"/>
          <cell r="CC757"/>
          <cell r="CD757"/>
          <cell r="CE757"/>
          <cell r="CF757"/>
          <cell r="CG757"/>
          <cell r="CH757"/>
          <cell r="CN757"/>
          <cell r="CO757"/>
          <cell r="CP757"/>
          <cell r="CQ757"/>
          <cell r="CS757"/>
          <cell r="CT757"/>
          <cell r="CU757"/>
          <cell r="CV757"/>
          <cell r="CW757"/>
          <cell r="EE757"/>
          <cell r="EF757"/>
          <cell r="EH757"/>
          <cell r="EI757"/>
          <cell r="EJ757"/>
          <cell r="EK757"/>
          <cell r="EL757"/>
          <cell r="EM757"/>
        </row>
        <row r="758">
          <cell r="A758"/>
          <cell r="B758"/>
          <cell r="C758"/>
          <cell r="D758"/>
          <cell r="E758"/>
          <cell r="F758"/>
          <cell r="G758"/>
          <cell r="H758"/>
          <cell r="I758"/>
          <cell r="J758"/>
          <cell r="K758"/>
          <cell r="L758"/>
          <cell r="M758"/>
          <cell r="N758"/>
          <cell r="O758"/>
          <cell r="P758"/>
          <cell r="Q758"/>
          <cell r="R758"/>
          <cell r="S758"/>
          <cell r="T758"/>
          <cell r="U758"/>
          <cell r="V758"/>
          <cell r="W758"/>
          <cell r="X758"/>
          <cell r="Y758"/>
          <cell r="Z758"/>
          <cell r="AA758"/>
          <cell r="AB758"/>
          <cell r="AC758"/>
          <cell r="AD758"/>
          <cell r="AE758"/>
          <cell r="AF758"/>
          <cell r="AG758"/>
          <cell r="AH758"/>
          <cell r="AI758"/>
          <cell r="AJ758"/>
          <cell r="AK758"/>
          <cell r="AL758"/>
          <cell r="AM758"/>
          <cell r="AN758"/>
          <cell r="AO758"/>
          <cell r="AP758"/>
          <cell r="AQ758"/>
          <cell r="AR758"/>
          <cell r="AS758"/>
          <cell r="AT758"/>
          <cell r="AV758"/>
          <cell r="AW758"/>
          <cell r="AX758"/>
          <cell r="BA758"/>
          <cell r="BB758"/>
          <cell r="BC758"/>
          <cell r="BD758"/>
          <cell r="BE758"/>
          <cell r="BF758"/>
          <cell r="BG758"/>
          <cell r="BH758"/>
          <cell r="BI758"/>
          <cell r="BJ758"/>
          <cell r="BK758"/>
          <cell r="BL758"/>
          <cell r="BM758"/>
          <cell r="BN758"/>
          <cell r="BO758"/>
          <cell r="BP758"/>
          <cell r="BQ758"/>
          <cell r="BR758"/>
          <cell r="BS758"/>
          <cell r="BT758"/>
          <cell r="BU758"/>
          <cell r="BV758"/>
          <cell r="BW758"/>
          <cell r="BX758"/>
          <cell r="BY758"/>
          <cell r="BZ758"/>
          <cell r="CA758"/>
          <cell r="CB758"/>
          <cell r="CC758"/>
          <cell r="CD758"/>
          <cell r="CE758"/>
          <cell r="CF758"/>
          <cell r="CG758"/>
          <cell r="CH758"/>
          <cell r="CN758"/>
          <cell r="CO758"/>
          <cell r="CP758"/>
          <cell r="CQ758"/>
          <cell r="CS758"/>
          <cell r="CT758"/>
          <cell r="CU758"/>
          <cell r="CV758"/>
          <cell r="CW758"/>
          <cell r="EE758"/>
          <cell r="EF758"/>
          <cell r="EH758"/>
          <cell r="EI758"/>
          <cell r="EJ758"/>
          <cell r="EK758"/>
          <cell r="EL758"/>
          <cell r="EM758"/>
        </row>
        <row r="759">
          <cell r="A759"/>
          <cell r="B759"/>
          <cell r="C759"/>
          <cell r="D759"/>
          <cell r="E759"/>
          <cell r="F759"/>
          <cell r="G759"/>
          <cell r="H759"/>
          <cell r="I759"/>
          <cell r="J759"/>
          <cell r="K759"/>
          <cell r="L759"/>
          <cell r="M759"/>
          <cell r="N759"/>
          <cell r="O759"/>
          <cell r="P759"/>
          <cell r="Q759"/>
          <cell r="R759"/>
          <cell r="S759"/>
          <cell r="T759"/>
          <cell r="U759"/>
          <cell r="V759"/>
          <cell r="W759"/>
          <cell r="X759"/>
          <cell r="Y759"/>
          <cell r="Z759"/>
          <cell r="AA759"/>
          <cell r="AB759"/>
          <cell r="AC759"/>
          <cell r="AD759"/>
          <cell r="AE759"/>
          <cell r="AF759"/>
          <cell r="AG759"/>
          <cell r="AH759"/>
          <cell r="AI759"/>
          <cell r="AJ759"/>
          <cell r="AK759"/>
          <cell r="AL759"/>
          <cell r="AM759"/>
          <cell r="AN759"/>
          <cell r="AO759"/>
          <cell r="AP759"/>
          <cell r="AQ759"/>
          <cell r="AR759"/>
          <cell r="AS759"/>
          <cell r="AT759"/>
          <cell r="AV759"/>
          <cell r="AW759"/>
          <cell r="AX759"/>
          <cell r="BA759"/>
          <cell r="BB759"/>
          <cell r="BC759"/>
          <cell r="BD759"/>
          <cell r="BE759"/>
          <cell r="BF759"/>
          <cell r="BG759"/>
          <cell r="BH759"/>
          <cell r="BI759"/>
          <cell r="BJ759"/>
          <cell r="BK759"/>
          <cell r="BL759"/>
          <cell r="BM759"/>
          <cell r="BN759"/>
          <cell r="BO759"/>
          <cell r="BP759"/>
          <cell r="BQ759"/>
          <cell r="BR759"/>
          <cell r="BS759"/>
          <cell r="BT759"/>
          <cell r="BU759"/>
          <cell r="BV759"/>
          <cell r="BW759"/>
          <cell r="BX759"/>
          <cell r="BY759"/>
          <cell r="BZ759"/>
          <cell r="CA759"/>
          <cell r="CB759"/>
          <cell r="CC759"/>
          <cell r="CD759"/>
          <cell r="CE759"/>
          <cell r="CF759"/>
          <cell r="CG759"/>
          <cell r="CH759"/>
          <cell r="CN759"/>
          <cell r="CO759"/>
          <cell r="CP759"/>
          <cell r="CQ759"/>
          <cell r="CS759"/>
          <cell r="CT759"/>
          <cell r="CU759"/>
          <cell r="CV759"/>
          <cell r="CW759"/>
          <cell r="EE759"/>
          <cell r="EF759"/>
          <cell r="EH759"/>
          <cell r="EI759"/>
          <cell r="EJ759"/>
          <cell r="EK759"/>
          <cell r="EL759"/>
          <cell r="EM759"/>
        </row>
        <row r="760">
          <cell r="A760"/>
          <cell r="B760"/>
          <cell r="C760"/>
          <cell r="D760"/>
          <cell r="E760"/>
          <cell r="F760"/>
          <cell r="G760"/>
          <cell r="H760"/>
          <cell r="I760"/>
          <cell r="J760"/>
          <cell r="K760"/>
          <cell r="L760"/>
          <cell r="M760"/>
          <cell r="N760"/>
          <cell r="O760"/>
          <cell r="P760"/>
          <cell r="Q760"/>
          <cell r="R760"/>
          <cell r="S760"/>
          <cell r="T760"/>
          <cell r="U760"/>
          <cell r="V760"/>
          <cell r="W760"/>
          <cell r="X760"/>
          <cell r="Y760"/>
          <cell r="Z760"/>
          <cell r="AA760"/>
          <cell r="AB760"/>
          <cell r="AC760"/>
          <cell r="AD760"/>
          <cell r="AE760"/>
          <cell r="AF760"/>
          <cell r="AG760"/>
          <cell r="AH760"/>
          <cell r="AI760"/>
          <cell r="AJ760"/>
          <cell r="AK760"/>
          <cell r="AL760"/>
          <cell r="AM760"/>
          <cell r="AN760"/>
          <cell r="AO760"/>
          <cell r="AP760"/>
          <cell r="AQ760"/>
          <cell r="AR760"/>
          <cell r="AS760"/>
          <cell r="AT760"/>
          <cell r="AV760"/>
          <cell r="AW760"/>
          <cell r="AX760"/>
          <cell r="BA760"/>
          <cell r="BB760"/>
          <cell r="BC760"/>
          <cell r="BD760"/>
          <cell r="BE760"/>
          <cell r="BF760"/>
          <cell r="BG760"/>
          <cell r="BH760"/>
          <cell r="BI760"/>
          <cell r="BJ760"/>
          <cell r="BK760"/>
          <cell r="BL760"/>
          <cell r="BM760"/>
          <cell r="BN760"/>
          <cell r="BO760"/>
          <cell r="BP760"/>
          <cell r="BQ760"/>
          <cell r="BR760"/>
          <cell r="BS760"/>
          <cell r="BT760"/>
          <cell r="BU760"/>
          <cell r="BV760"/>
          <cell r="BW760"/>
          <cell r="BX760"/>
          <cell r="BY760"/>
          <cell r="BZ760"/>
          <cell r="CA760"/>
          <cell r="CB760"/>
          <cell r="CC760"/>
          <cell r="CD760"/>
          <cell r="CE760"/>
          <cell r="CF760"/>
          <cell r="CG760"/>
          <cell r="CH760"/>
          <cell r="CN760"/>
          <cell r="CO760"/>
          <cell r="CP760"/>
          <cell r="CQ760"/>
          <cell r="CS760"/>
          <cell r="CT760"/>
          <cell r="CU760"/>
          <cell r="CV760"/>
          <cell r="CW760"/>
          <cell r="EE760"/>
          <cell r="EF760"/>
          <cell r="EH760"/>
          <cell r="EI760"/>
          <cell r="EJ760"/>
          <cell r="EK760"/>
          <cell r="EL760"/>
          <cell r="EM760"/>
        </row>
        <row r="761">
          <cell r="A761"/>
          <cell r="B761"/>
          <cell r="C761"/>
          <cell r="D761"/>
          <cell r="E761"/>
          <cell r="F761"/>
          <cell r="G761"/>
          <cell r="H761"/>
          <cell r="I761"/>
          <cell r="J761"/>
          <cell r="K761"/>
          <cell r="L761"/>
          <cell r="M761"/>
          <cell r="N761"/>
          <cell r="O761"/>
          <cell r="P761"/>
          <cell r="Q761"/>
          <cell r="R761"/>
          <cell r="S761"/>
          <cell r="T761"/>
          <cell r="U761"/>
          <cell r="V761"/>
          <cell r="W761"/>
          <cell r="X761"/>
          <cell r="Y761"/>
          <cell r="Z761"/>
          <cell r="AA761"/>
          <cell r="AB761"/>
          <cell r="AC761"/>
          <cell r="AD761"/>
          <cell r="AE761"/>
          <cell r="AF761"/>
          <cell r="AG761"/>
          <cell r="AH761"/>
          <cell r="AI761"/>
          <cell r="AJ761"/>
          <cell r="AK761"/>
          <cell r="AL761"/>
          <cell r="AM761"/>
          <cell r="AN761"/>
          <cell r="AO761"/>
          <cell r="AP761"/>
          <cell r="AQ761"/>
          <cell r="AR761"/>
          <cell r="AS761"/>
          <cell r="AT761"/>
          <cell r="AV761"/>
          <cell r="AW761"/>
          <cell r="AX761"/>
          <cell r="BA761"/>
          <cell r="BB761"/>
          <cell r="BC761"/>
          <cell r="BD761"/>
          <cell r="BE761"/>
          <cell r="BF761"/>
          <cell r="BG761"/>
          <cell r="BH761"/>
          <cell r="BI761"/>
          <cell r="BJ761"/>
          <cell r="BK761"/>
          <cell r="BL761"/>
          <cell r="BM761"/>
          <cell r="BN761"/>
          <cell r="BO761"/>
          <cell r="BP761"/>
          <cell r="BQ761"/>
          <cell r="BR761"/>
          <cell r="BS761"/>
          <cell r="BT761"/>
          <cell r="BU761"/>
          <cell r="BV761"/>
          <cell r="BW761"/>
          <cell r="BX761"/>
          <cell r="BY761"/>
          <cell r="BZ761"/>
          <cell r="CA761"/>
          <cell r="CB761"/>
          <cell r="CC761"/>
          <cell r="CD761"/>
          <cell r="CE761"/>
          <cell r="CF761"/>
          <cell r="CG761"/>
          <cell r="CH761"/>
          <cell r="CN761"/>
          <cell r="CO761"/>
          <cell r="CP761"/>
          <cell r="CQ761"/>
          <cell r="CS761"/>
          <cell r="CT761"/>
          <cell r="CU761"/>
          <cell r="CV761"/>
          <cell r="CW761"/>
          <cell r="EE761"/>
          <cell r="EF761"/>
          <cell r="EH761"/>
          <cell r="EI761"/>
          <cell r="EJ761"/>
          <cell r="EK761"/>
          <cell r="EL761"/>
          <cell r="EM761"/>
        </row>
        <row r="762">
          <cell r="A762"/>
          <cell r="B762"/>
          <cell r="C762"/>
          <cell r="D762"/>
          <cell r="E762"/>
          <cell r="F762"/>
          <cell r="G762"/>
          <cell r="H762"/>
          <cell r="I762"/>
          <cell r="J762"/>
          <cell r="K762"/>
          <cell r="L762"/>
          <cell r="M762"/>
          <cell r="N762"/>
          <cell r="O762"/>
          <cell r="P762"/>
          <cell r="Q762"/>
          <cell r="R762"/>
          <cell r="S762"/>
          <cell r="T762"/>
          <cell r="U762"/>
          <cell r="V762"/>
          <cell r="W762"/>
          <cell r="X762"/>
          <cell r="Y762"/>
          <cell r="Z762"/>
          <cell r="AA762"/>
          <cell r="AB762"/>
          <cell r="AC762"/>
          <cell r="AD762"/>
          <cell r="AE762"/>
          <cell r="AF762"/>
          <cell r="AG762"/>
          <cell r="AH762"/>
          <cell r="AI762"/>
          <cell r="AJ762"/>
          <cell r="AK762"/>
          <cell r="AL762"/>
          <cell r="AM762"/>
          <cell r="AN762"/>
          <cell r="AO762"/>
          <cell r="AP762"/>
          <cell r="AQ762"/>
          <cell r="AR762"/>
          <cell r="AS762"/>
          <cell r="AT762"/>
          <cell r="AV762"/>
          <cell r="AW762"/>
          <cell r="AX762"/>
          <cell r="BA762"/>
          <cell r="BB762"/>
          <cell r="BC762"/>
          <cell r="BD762"/>
          <cell r="BE762"/>
          <cell r="BF762"/>
          <cell r="BG762"/>
          <cell r="BH762"/>
          <cell r="BI762"/>
          <cell r="BJ762"/>
          <cell r="BK762"/>
          <cell r="BL762"/>
          <cell r="BM762"/>
          <cell r="BN762"/>
          <cell r="BO762"/>
          <cell r="BP762"/>
          <cell r="BQ762"/>
          <cell r="BR762"/>
          <cell r="BS762"/>
          <cell r="BT762"/>
          <cell r="BU762"/>
          <cell r="BV762"/>
          <cell r="BW762"/>
          <cell r="BX762"/>
          <cell r="BY762"/>
          <cell r="BZ762"/>
          <cell r="CA762"/>
          <cell r="CB762"/>
          <cell r="CC762"/>
          <cell r="CD762"/>
          <cell r="CE762"/>
          <cell r="CF762"/>
          <cell r="CG762"/>
          <cell r="CH762"/>
          <cell r="CN762"/>
          <cell r="CO762"/>
          <cell r="CP762"/>
          <cell r="CQ762"/>
          <cell r="CS762"/>
          <cell r="CT762"/>
          <cell r="CU762"/>
          <cell r="CV762"/>
          <cell r="CW762"/>
          <cell r="EE762"/>
          <cell r="EF762"/>
          <cell r="EH762"/>
          <cell r="EI762"/>
          <cell r="EJ762"/>
          <cell r="EK762"/>
          <cell r="EL762"/>
          <cell r="EM762"/>
        </row>
        <row r="763">
          <cell r="A763"/>
          <cell r="B763"/>
          <cell r="C763"/>
          <cell r="D763"/>
          <cell r="E763"/>
          <cell r="F763"/>
          <cell r="G763"/>
          <cell r="H763"/>
          <cell r="I763"/>
          <cell r="J763"/>
          <cell r="K763"/>
          <cell r="L763"/>
          <cell r="M763"/>
          <cell r="N763"/>
          <cell r="O763"/>
          <cell r="P763"/>
          <cell r="Q763"/>
          <cell r="R763"/>
          <cell r="S763"/>
          <cell r="T763"/>
          <cell r="U763"/>
          <cell r="V763"/>
          <cell r="W763"/>
          <cell r="X763"/>
          <cell r="Y763"/>
          <cell r="Z763"/>
          <cell r="AA763"/>
          <cell r="AB763"/>
          <cell r="AC763"/>
          <cell r="AD763"/>
          <cell r="AE763"/>
          <cell r="AF763"/>
          <cell r="AG763"/>
          <cell r="AH763"/>
          <cell r="AI763"/>
          <cell r="AJ763"/>
          <cell r="AK763"/>
          <cell r="AL763"/>
          <cell r="AM763"/>
          <cell r="AN763"/>
          <cell r="AO763"/>
          <cell r="AP763"/>
          <cell r="AQ763"/>
          <cell r="AR763"/>
          <cell r="AS763"/>
          <cell r="AT763"/>
          <cell r="AV763"/>
          <cell r="AW763"/>
          <cell r="AX763"/>
          <cell r="BA763"/>
          <cell r="BB763"/>
          <cell r="BC763"/>
          <cell r="BD763"/>
          <cell r="BE763"/>
          <cell r="BF763"/>
          <cell r="BG763"/>
          <cell r="BH763"/>
          <cell r="BI763"/>
          <cell r="BJ763"/>
          <cell r="BK763"/>
          <cell r="BL763"/>
          <cell r="BM763"/>
          <cell r="BN763"/>
          <cell r="BO763"/>
          <cell r="BP763"/>
          <cell r="BQ763"/>
          <cell r="BR763"/>
          <cell r="BS763"/>
          <cell r="BT763"/>
          <cell r="BU763"/>
          <cell r="BV763"/>
          <cell r="BW763"/>
          <cell r="BX763"/>
          <cell r="BY763"/>
          <cell r="BZ763"/>
          <cell r="CA763"/>
          <cell r="CB763"/>
          <cell r="CC763"/>
          <cell r="CD763"/>
          <cell r="CE763"/>
          <cell r="CF763"/>
          <cell r="CG763"/>
          <cell r="CH763"/>
          <cell r="CN763"/>
          <cell r="CO763"/>
          <cell r="CP763"/>
          <cell r="CQ763"/>
          <cell r="CS763"/>
          <cell r="CT763"/>
          <cell r="CU763"/>
          <cell r="CV763"/>
          <cell r="CW763"/>
          <cell r="EE763"/>
          <cell r="EF763"/>
          <cell r="EH763"/>
          <cell r="EI763"/>
          <cell r="EJ763"/>
          <cell r="EK763"/>
          <cell r="EL763"/>
          <cell r="EM763"/>
        </row>
        <row r="764">
          <cell r="A764"/>
          <cell r="B764"/>
          <cell r="C764"/>
          <cell r="D764"/>
          <cell r="E764"/>
          <cell r="F764"/>
          <cell r="G764"/>
          <cell r="H764"/>
          <cell r="I764"/>
          <cell r="J764"/>
          <cell r="K764"/>
          <cell r="L764"/>
          <cell r="M764"/>
          <cell r="N764"/>
          <cell r="O764"/>
          <cell r="P764"/>
          <cell r="Q764"/>
          <cell r="R764"/>
          <cell r="S764"/>
          <cell r="T764"/>
          <cell r="U764"/>
          <cell r="V764"/>
          <cell r="W764"/>
          <cell r="X764"/>
          <cell r="Y764"/>
          <cell r="Z764"/>
          <cell r="AA764"/>
          <cell r="AB764"/>
          <cell r="AC764"/>
          <cell r="AD764"/>
          <cell r="AE764"/>
          <cell r="AF764"/>
          <cell r="AG764"/>
          <cell r="AH764"/>
          <cell r="AI764"/>
          <cell r="AJ764"/>
          <cell r="AK764"/>
          <cell r="AL764"/>
          <cell r="AM764"/>
          <cell r="AN764"/>
          <cell r="AO764"/>
          <cell r="AP764"/>
          <cell r="AQ764"/>
          <cell r="AR764"/>
          <cell r="AS764"/>
          <cell r="AT764"/>
          <cell r="AV764"/>
          <cell r="AW764"/>
          <cell r="AX764"/>
          <cell r="BA764"/>
          <cell r="BB764"/>
          <cell r="BC764"/>
          <cell r="BD764"/>
          <cell r="BE764"/>
          <cell r="BF764"/>
          <cell r="BG764"/>
          <cell r="BH764"/>
          <cell r="BI764"/>
          <cell r="BJ764"/>
          <cell r="BK764"/>
          <cell r="BL764"/>
          <cell r="BM764"/>
          <cell r="BN764"/>
          <cell r="BO764"/>
          <cell r="BP764"/>
          <cell r="BQ764"/>
          <cell r="BR764"/>
          <cell r="BS764"/>
          <cell r="BT764"/>
          <cell r="BU764"/>
          <cell r="BV764"/>
          <cell r="BW764"/>
          <cell r="BX764"/>
          <cell r="BY764"/>
          <cell r="BZ764"/>
          <cell r="CA764"/>
          <cell r="CB764"/>
          <cell r="CC764"/>
          <cell r="CD764"/>
          <cell r="CE764"/>
          <cell r="CF764"/>
          <cell r="CG764"/>
          <cell r="CH764"/>
          <cell r="CN764"/>
          <cell r="CO764"/>
          <cell r="CP764"/>
          <cell r="CQ764"/>
          <cell r="CS764"/>
          <cell r="CT764"/>
          <cell r="CU764"/>
          <cell r="CV764"/>
          <cell r="CW764"/>
          <cell r="EE764"/>
          <cell r="EF764"/>
          <cell r="EH764"/>
          <cell r="EI764"/>
          <cell r="EJ764"/>
          <cell r="EK764"/>
          <cell r="EL764"/>
          <cell r="EM764"/>
        </row>
        <row r="765">
          <cell r="A765"/>
          <cell r="B765"/>
          <cell r="C765"/>
          <cell r="D765"/>
          <cell r="E765"/>
          <cell r="F765"/>
          <cell r="G765"/>
          <cell r="H765"/>
          <cell r="I765"/>
          <cell r="J765"/>
          <cell r="K765"/>
          <cell r="L765"/>
          <cell r="M765"/>
          <cell r="N765"/>
          <cell r="O765"/>
          <cell r="P765"/>
          <cell r="Q765"/>
          <cell r="R765"/>
          <cell r="S765"/>
          <cell r="T765"/>
          <cell r="U765"/>
          <cell r="V765"/>
          <cell r="W765"/>
          <cell r="X765"/>
          <cell r="Y765"/>
          <cell r="Z765"/>
          <cell r="AA765"/>
          <cell r="AB765"/>
          <cell r="AC765"/>
          <cell r="AD765"/>
          <cell r="AE765"/>
          <cell r="AF765"/>
          <cell r="AG765"/>
          <cell r="AH765"/>
          <cell r="AI765"/>
          <cell r="AJ765"/>
          <cell r="AK765"/>
          <cell r="AL765"/>
          <cell r="AM765"/>
          <cell r="AN765"/>
          <cell r="AO765"/>
          <cell r="AP765"/>
          <cell r="AQ765"/>
          <cell r="AR765"/>
          <cell r="AS765"/>
          <cell r="AT765"/>
          <cell r="AV765"/>
          <cell r="AW765"/>
          <cell r="AX765"/>
          <cell r="BA765"/>
          <cell r="BB765"/>
          <cell r="BC765"/>
          <cell r="BD765"/>
          <cell r="BE765"/>
          <cell r="BF765"/>
          <cell r="BG765"/>
          <cell r="BH765"/>
          <cell r="BI765"/>
          <cell r="BJ765"/>
          <cell r="BK765"/>
          <cell r="BL765"/>
          <cell r="BM765"/>
          <cell r="BN765"/>
          <cell r="BO765"/>
          <cell r="BP765"/>
          <cell r="BQ765"/>
          <cell r="BR765"/>
          <cell r="BS765"/>
          <cell r="BT765"/>
          <cell r="BU765"/>
          <cell r="BV765"/>
          <cell r="BW765"/>
          <cell r="BX765"/>
          <cell r="BY765"/>
          <cell r="BZ765"/>
          <cell r="CA765"/>
          <cell r="CB765"/>
          <cell r="CC765"/>
          <cell r="CD765"/>
          <cell r="CE765"/>
          <cell r="CF765"/>
          <cell r="CG765"/>
          <cell r="CH765"/>
          <cell r="CN765"/>
          <cell r="CO765"/>
          <cell r="CP765"/>
          <cell r="CQ765"/>
          <cell r="CS765"/>
          <cell r="CT765"/>
          <cell r="CU765"/>
          <cell r="CV765"/>
          <cell r="CW765"/>
          <cell r="EE765"/>
          <cell r="EF765"/>
          <cell r="EH765"/>
          <cell r="EI765"/>
          <cell r="EJ765"/>
          <cell r="EK765"/>
          <cell r="EL765"/>
          <cell r="EM765"/>
        </row>
        <row r="766">
          <cell r="A766"/>
          <cell r="B766"/>
          <cell r="C766"/>
          <cell r="D766"/>
          <cell r="E766"/>
          <cell r="F766"/>
          <cell r="G766"/>
          <cell r="H766"/>
          <cell r="I766"/>
          <cell r="J766"/>
          <cell r="K766"/>
          <cell r="L766"/>
          <cell r="M766"/>
          <cell r="N766"/>
          <cell r="O766"/>
          <cell r="P766"/>
          <cell r="Q766"/>
          <cell r="R766"/>
          <cell r="S766"/>
          <cell r="T766"/>
          <cell r="U766"/>
          <cell r="V766"/>
          <cell r="W766"/>
          <cell r="X766"/>
          <cell r="Y766"/>
          <cell r="Z766"/>
          <cell r="AA766"/>
          <cell r="AB766"/>
          <cell r="AC766"/>
          <cell r="AD766"/>
          <cell r="AE766"/>
          <cell r="AF766"/>
          <cell r="AG766"/>
          <cell r="AH766"/>
          <cell r="AI766"/>
          <cell r="AJ766"/>
          <cell r="AK766"/>
          <cell r="AL766"/>
          <cell r="AM766"/>
          <cell r="AN766"/>
          <cell r="AO766"/>
          <cell r="AP766"/>
          <cell r="AQ766"/>
          <cell r="AR766"/>
          <cell r="AS766"/>
          <cell r="AT766"/>
          <cell r="AV766"/>
          <cell r="AW766"/>
          <cell r="AX766"/>
          <cell r="BA766"/>
          <cell r="BB766"/>
          <cell r="BC766"/>
          <cell r="BD766"/>
          <cell r="BE766"/>
          <cell r="BF766"/>
          <cell r="BG766"/>
          <cell r="BH766"/>
          <cell r="BI766"/>
          <cell r="BJ766"/>
          <cell r="BK766"/>
          <cell r="BL766"/>
          <cell r="BM766"/>
          <cell r="BN766"/>
          <cell r="BO766"/>
          <cell r="BP766"/>
          <cell r="BQ766"/>
          <cell r="BR766"/>
          <cell r="BS766"/>
          <cell r="BT766"/>
          <cell r="BU766"/>
          <cell r="BV766"/>
          <cell r="BW766"/>
          <cell r="BX766"/>
          <cell r="BY766"/>
          <cell r="BZ766"/>
          <cell r="CA766"/>
          <cell r="CB766"/>
          <cell r="CC766"/>
          <cell r="CD766"/>
          <cell r="CE766"/>
          <cell r="CF766"/>
          <cell r="CG766"/>
          <cell r="CH766"/>
          <cell r="CN766"/>
          <cell r="CO766"/>
          <cell r="CP766"/>
          <cell r="CQ766"/>
          <cell r="CS766"/>
          <cell r="CT766"/>
          <cell r="CU766"/>
          <cell r="CV766"/>
          <cell r="CW766"/>
          <cell r="EE766"/>
          <cell r="EF766"/>
          <cell r="EH766"/>
          <cell r="EI766"/>
          <cell r="EJ766"/>
          <cell r="EK766"/>
          <cell r="EL766"/>
          <cell r="EM766"/>
        </row>
        <row r="767">
          <cell r="A767"/>
          <cell r="B767"/>
          <cell r="C767"/>
          <cell r="D767"/>
          <cell r="E767"/>
          <cell r="F767"/>
          <cell r="G767"/>
          <cell r="H767"/>
          <cell r="I767"/>
          <cell r="J767"/>
          <cell r="K767"/>
          <cell r="L767"/>
          <cell r="M767"/>
          <cell r="N767"/>
          <cell r="O767"/>
          <cell r="P767"/>
          <cell r="Q767"/>
          <cell r="R767"/>
          <cell r="S767"/>
          <cell r="T767"/>
          <cell r="U767"/>
          <cell r="V767"/>
          <cell r="W767"/>
          <cell r="X767"/>
          <cell r="Y767"/>
          <cell r="Z767"/>
          <cell r="AA767"/>
          <cell r="AB767"/>
          <cell r="AC767"/>
          <cell r="AD767"/>
          <cell r="AE767"/>
          <cell r="AF767"/>
          <cell r="AG767"/>
          <cell r="AH767"/>
          <cell r="AI767"/>
          <cell r="AJ767"/>
          <cell r="AK767"/>
          <cell r="AL767"/>
          <cell r="AM767"/>
          <cell r="AN767"/>
          <cell r="AO767"/>
          <cell r="AP767"/>
          <cell r="AQ767"/>
          <cell r="AR767"/>
          <cell r="AS767"/>
          <cell r="AT767"/>
          <cell r="AV767"/>
          <cell r="AW767"/>
          <cell r="AX767"/>
          <cell r="BA767"/>
          <cell r="BB767"/>
          <cell r="BC767"/>
          <cell r="BD767"/>
          <cell r="BE767"/>
          <cell r="BF767"/>
          <cell r="BG767"/>
          <cell r="BH767"/>
          <cell r="BI767"/>
          <cell r="BJ767"/>
          <cell r="BK767"/>
          <cell r="BL767"/>
          <cell r="BM767"/>
          <cell r="BN767"/>
          <cell r="BO767"/>
          <cell r="BP767"/>
          <cell r="BQ767"/>
          <cell r="BR767"/>
          <cell r="BS767"/>
          <cell r="BT767"/>
          <cell r="BU767"/>
          <cell r="BV767"/>
          <cell r="BW767"/>
          <cell r="BX767"/>
          <cell r="BY767"/>
          <cell r="BZ767"/>
          <cell r="CA767"/>
          <cell r="CB767"/>
          <cell r="CC767"/>
          <cell r="CD767"/>
          <cell r="CE767"/>
          <cell r="CF767"/>
          <cell r="CG767"/>
          <cell r="CH767"/>
          <cell r="CN767"/>
          <cell r="CO767"/>
          <cell r="CP767"/>
          <cell r="CQ767"/>
          <cell r="CS767"/>
          <cell r="CT767"/>
          <cell r="CU767"/>
          <cell r="CV767"/>
          <cell r="CW767"/>
          <cell r="EE767"/>
          <cell r="EF767"/>
          <cell r="EH767"/>
          <cell r="EI767"/>
          <cell r="EJ767"/>
          <cell r="EK767"/>
          <cell r="EL767"/>
          <cell r="EM767"/>
        </row>
        <row r="768">
          <cell r="A768"/>
          <cell r="B768"/>
          <cell r="C768"/>
          <cell r="D768"/>
          <cell r="E768"/>
          <cell r="F768"/>
          <cell r="G768"/>
          <cell r="H768"/>
          <cell r="I768"/>
          <cell r="J768"/>
          <cell r="K768"/>
          <cell r="L768"/>
          <cell r="M768"/>
          <cell r="N768"/>
          <cell r="O768"/>
          <cell r="P768"/>
          <cell r="Q768"/>
          <cell r="R768"/>
          <cell r="S768"/>
          <cell r="T768"/>
          <cell r="U768"/>
          <cell r="V768"/>
          <cell r="W768"/>
          <cell r="X768"/>
          <cell r="Y768"/>
          <cell r="Z768"/>
          <cell r="AA768"/>
          <cell r="AB768"/>
          <cell r="AC768"/>
          <cell r="AD768"/>
          <cell r="AE768"/>
          <cell r="AF768"/>
          <cell r="AG768"/>
          <cell r="AH768"/>
          <cell r="AI768"/>
          <cell r="AJ768"/>
          <cell r="AK768"/>
          <cell r="AL768"/>
          <cell r="AM768"/>
          <cell r="AN768"/>
          <cell r="AO768"/>
          <cell r="AP768"/>
          <cell r="AQ768"/>
          <cell r="AR768"/>
          <cell r="AS768"/>
          <cell r="AT768"/>
          <cell r="AV768"/>
          <cell r="AW768"/>
          <cell r="AX768"/>
          <cell r="BA768"/>
          <cell r="BB768"/>
          <cell r="BC768"/>
          <cell r="BD768"/>
          <cell r="BE768"/>
          <cell r="BF768"/>
          <cell r="BG768"/>
          <cell r="BH768"/>
          <cell r="BI768"/>
          <cell r="BJ768"/>
          <cell r="BK768"/>
          <cell r="BL768"/>
          <cell r="BM768"/>
          <cell r="BN768"/>
          <cell r="BO768"/>
          <cell r="BP768"/>
          <cell r="BQ768"/>
          <cell r="BR768"/>
          <cell r="BS768"/>
          <cell r="BT768"/>
          <cell r="BU768"/>
          <cell r="BV768"/>
          <cell r="BW768"/>
          <cell r="BX768"/>
          <cell r="BY768"/>
          <cell r="BZ768"/>
          <cell r="CA768"/>
          <cell r="CB768"/>
          <cell r="CC768"/>
          <cell r="CD768"/>
          <cell r="CE768"/>
          <cell r="CF768"/>
          <cell r="CG768"/>
          <cell r="CH768"/>
          <cell r="CN768"/>
          <cell r="CO768"/>
          <cell r="CP768"/>
          <cell r="CQ768"/>
          <cell r="CS768"/>
          <cell r="CT768"/>
          <cell r="CU768"/>
          <cell r="CV768"/>
          <cell r="CW768"/>
          <cell r="EE768"/>
          <cell r="EF768"/>
          <cell r="EH768"/>
          <cell r="EI768"/>
          <cell r="EJ768"/>
          <cell r="EK768"/>
          <cell r="EL768"/>
          <cell r="EM768"/>
        </row>
        <row r="769">
          <cell r="A769"/>
          <cell r="B769"/>
          <cell r="C769"/>
          <cell r="D769"/>
          <cell r="E769"/>
          <cell r="F769"/>
          <cell r="G769"/>
          <cell r="H769"/>
          <cell r="I769"/>
          <cell r="J769"/>
          <cell r="K769"/>
          <cell r="L769"/>
          <cell r="M769"/>
          <cell r="N769"/>
          <cell r="O769"/>
          <cell r="P769"/>
          <cell r="Q769"/>
          <cell r="R769"/>
          <cell r="S769"/>
          <cell r="T769"/>
          <cell r="U769"/>
          <cell r="V769"/>
          <cell r="W769"/>
          <cell r="X769"/>
          <cell r="Y769"/>
          <cell r="Z769"/>
          <cell r="AA769"/>
          <cell r="AB769"/>
          <cell r="AC769"/>
          <cell r="AD769"/>
          <cell r="AE769"/>
          <cell r="AF769"/>
          <cell r="AG769"/>
          <cell r="AH769"/>
          <cell r="AI769"/>
          <cell r="AJ769"/>
          <cell r="AK769"/>
          <cell r="AL769"/>
          <cell r="AM769"/>
          <cell r="AN769"/>
          <cell r="AO769"/>
          <cell r="AP769"/>
          <cell r="AQ769"/>
          <cell r="AR769"/>
          <cell r="AS769"/>
          <cell r="AT769"/>
          <cell r="AV769"/>
          <cell r="AW769"/>
          <cell r="AX769"/>
          <cell r="BA769"/>
          <cell r="BB769"/>
          <cell r="BC769"/>
          <cell r="BD769"/>
          <cell r="BE769"/>
          <cell r="BF769"/>
          <cell r="BG769"/>
          <cell r="BH769"/>
          <cell r="BI769"/>
          <cell r="BJ769"/>
          <cell r="BK769"/>
          <cell r="BL769"/>
          <cell r="BM769"/>
          <cell r="BN769"/>
          <cell r="BO769"/>
          <cell r="BP769"/>
          <cell r="BQ769"/>
          <cell r="BR769"/>
          <cell r="BS769"/>
          <cell r="BT769"/>
          <cell r="BU769"/>
          <cell r="BV769"/>
          <cell r="BW769"/>
          <cell r="BX769"/>
          <cell r="BY769"/>
          <cell r="BZ769"/>
          <cell r="CA769"/>
          <cell r="CB769"/>
          <cell r="CC769"/>
          <cell r="CD769"/>
          <cell r="CE769"/>
          <cell r="CF769"/>
          <cell r="CG769"/>
          <cell r="CH769"/>
          <cell r="CN769"/>
          <cell r="CO769"/>
          <cell r="CP769"/>
          <cell r="CQ769"/>
          <cell r="CS769"/>
          <cell r="CT769"/>
          <cell r="CU769"/>
          <cell r="CV769"/>
          <cell r="CW769"/>
          <cell r="EE769"/>
          <cell r="EF769"/>
          <cell r="EH769"/>
          <cell r="EI769"/>
          <cell r="EJ769"/>
          <cell r="EK769"/>
          <cell r="EL769"/>
          <cell r="EM769"/>
        </row>
        <row r="770">
          <cell r="A770"/>
          <cell r="B770"/>
          <cell r="C770"/>
          <cell r="D770"/>
          <cell r="E770"/>
          <cell r="F770"/>
          <cell r="G770"/>
          <cell r="H770"/>
          <cell r="I770"/>
          <cell r="J770"/>
          <cell r="K770"/>
          <cell r="L770"/>
          <cell r="M770"/>
          <cell r="N770"/>
          <cell r="O770"/>
          <cell r="P770"/>
          <cell r="Q770"/>
          <cell r="R770"/>
          <cell r="S770"/>
          <cell r="T770"/>
          <cell r="U770"/>
          <cell r="V770"/>
          <cell r="W770"/>
          <cell r="X770"/>
          <cell r="Y770"/>
          <cell r="Z770"/>
          <cell r="AA770"/>
          <cell r="AB770"/>
          <cell r="AC770"/>
          <cell r="AD770"/>
          <cell r="AE770"/>
          <cell r="AF770"/>
          <cell r="AG770"/>
          <cell r="AH770"/>
          <cell r="AI770"/>
          <cell r="AJ770"/>
          <cell r="AK770"/>
          <cell r="AL770"/>
          <cell r="AM770"/>
          <cell r="AN770"/>
          <cell r="AO770"/>
          <cell r="AP770"/>
          <cell r="AQ770"/>
          <cell r="AR770"/>
          <cell r="AS770"/>
          <cell r="AT770"/>
          <cell r="AV770"/>
          <cell r="AW770"/>
          <cell r="AX770"/>
          <cell r="BA770"/>
          <cell r="BB770"/>
          <cell r="BC770"/>
          <cell r="BD770"/>
          <cell r="BE770"/>
          <cell r="BF770"/>
          <cell r="BG770"/>
          <cell r="BH770"/>
          <cell r="BI770"/>
          <cell r="BJ770"/>
          <cell r="BK770"/>
          <cell r="BL770"/>
          <cell r="BM770"/>
          <cell r="BN770"/>
          <cell r="BO770"/>
          <cell r="BP770"/>
          <cell r="BQ770"/>
          <cell r="BR770"/>
          <cell r="BS770"/>
          <cell r="BT770"/>
          <cell r="BU770"/>
          <cell r="BV770"/>
          <cell r="BW770"/>
          <cell r="BX770"/>
          <cell r="BY770"/>
          <cell r="BZ770"/>
          <cell r="CA770"/>
          <cell r="CB770"/>
          <cell r="CC770"/>
          <cell r="CD770"/>
          <cell r="CE770"/>
          <cell r="CF770"/>
          <cell r="CG770"/>
          <cell r="CH770"/>
          <cell r="CN770"/>
          <cell r="CO770"/>
          <cell r="CP770"/>
          <cell r="CQ770"/>
          <cell r="CS770"/>
          <cell r="CT770"/>
          <cell r="CU770"/>
          <cell r="CV770"/>
          <cell r="CW770"/>
          <cell r="EE770"/>
          <cell r="EF770"/>
          <cell r="EH770"/>
          <cell r="EI770"/>
          <cell r="EJ770"/>
          <cell r="EK770"/>
          <cell r="EL770"/>
          <cell r="EM770"/>
        </row>
        <row r="771">
          <cell r="A771"/>
          <cell r="B771"/>
          <cell r="C771"/>
          <cell r="D771"/>
          <cell r="E771"/>
          <cell r="F771"/>
          <cell r="G771"/>
          <cell r="H771"/>
          <cell r="I771"/>
          <cell r="J771"/>
          <cell r="K771"/>
          <cell r="L771"/>
          <cell r="M771"/>
          <cell r="N771"/>
          <cell r="O771"/>
          <cell r="P771"/>
          <cell r="Q771"/>
          <cell r="R771"/>
          <cell r="S771"/>
          <cell r="T771"/>
          <cell r="U771"/>
          <cell r="V771"/>
          <cell r="W771"/>
          <cell r="X771"/>
          <cell r="Y771"/>
          <cell r="Z771"/>
          <cell r="AA771"/>
          <cell r="AB771"/>
          <cell r="AC771"/>
          <cell r="AD771"/>
          <cell r="AE771"/>
          <cell r="AF771"/>
          <cell r="AG771"/>
          <cell r="AH771"/>
          <cell r="AI771"/>
          <cell r="AJ771"/>
          <cell r="AK771"/>
          <cell r="AL771"/>
          <cell r="AM771"/>
          <cell r="AN771"/>
          <cell r="AO771"/>
          <cell r="AP771"/>
          <cell r="AQ771"/>
          <cell r="AR771"/>
          <cell r="AS771"/>
          <cell r="AT771"/>
          <cell r="AV771"/>
          <cell r="AW771"/>
          <cell r="AX771"/>
          <cell r="BA771"/>
          <cell r="BB771"/>
          <cell r="BC771"/>
          <cell r="BD771"/>
          <cell r="BE771"/>
          <cell r="BF771"/>
          <cell r="BG771"/>
          <cell r="BH771"/>
          <cell r="BI771"/>
          <cell r="BJ771"/>
          <cell r="BK771"/>
          <cell r="BL771"/>
          <cell r="BM771"/>
          <cell r="BN771"/>
          <cell r="BO771"/>
          <cell r="BP771"/>
          <cell r="BQ771"/>
          <cell r="BR771"/>
          <cell r="BS771"/>
          <cell r="BT771"/>
          <cell r="BU771"/>
          <cell r="BV771"/>
          <cell r="BW771"/>
          <cell r="BX771"/>
          <cell r="BY771"/>
          <cell r="BZ771"/>
          <cell r="CA771"/>
          <cell r="CB771"/>
          <cell r="CC771"/>
          <cell r="CD771"/>
          <cell r="CE771"/>
          <cell r="CF771"/>
          <cell r="CG771"/>
          <cell r="CH771"/>
          <cell r="CN771"/>
          <cell r="CO771"/>
          <cell r="CP771"/>
          <cell r="CQ771"/>
          <cell r="CS771"/>
          <cell r="CT771"/>
          <cell r="CU771"/>
          <cell r="CV771"/>
          <cell r="CW771"/>
          <cell r="EE771"/>
          <cell r="EF771"/>
          <cell r="EH771"/>
          <cell r="EI771"/>
          <cell r="EJ771"/>
          <cell r="EK771"/>
          <cell r="EL771"/>
          <cell r="EM771"/>
        </row>
        <row r="772">
          <cell r="A772"/>
          <cell r="B772"/>
          <cell r="C772"/>
          <cell r="D772"/>
          <cell r="E772"/>
          <cell r="F772"/>
          <cell r="G772"/>
          <cell r="H772"/>
          <cell r="I772"/>
          <cell r="J772"/>
          <cell r="K772"/>
          <cell r="L772"/>
          <cell r="M772"/>
          <cell r="N772"/>
          <cell r="O772"/>
          <cell r="P772"/>
          <cell r="Q772"/>
          <cell r="R772"/>
          <cell r="S772"/>
          <cell r="T772"/>
          <cell r="U772"/>
          <cell r="V772"/>
          <cell r="W772"/>
          <cell r="X772"/>
          <cell r="Y772"/>
          <cell r="Z772"/>
          <cell r="AA772"/>
          <cell r="AB772"/>
          <cell r="AC772"/>
          <cell r="AD772"/>
          <cell r="AE772"/>
          <cell r="AF772"/>
          <cell r="AG772"/>
          <cell r="AH772"/>
          <cell r="AI772"/>
          <cell r="AJ772"/>
          <cell r="AK772"/>
          <cell r="AL772"/>
          <cell r="AM772"/>
          <cell r="AN772"/>
          <cell r="AO772"/>
          <cell r="AP772"/>
          <cell r="AQ772"/>
          <cell r="AR772"/>
          <cell r="AS772"/>
          <cell r="AT772"/>
          <cell r="AV772"/>
          <cell r="AW772"/>
          <cell r="AX772"/>
          <cell r="BA772"/>
          <cell r="BB772"/>
          <cell r="BC772"/>
          <cell r="BD772"/>
          <cell r="BE772"/>
          <cell r="BF772"/>
          <cell r="BG772"/>
          <cell r="BH772"/>
          <cell r="BI772"/>
          <cell r="BJ772"/>
          <cell r="BK772"/>
          <cell r="BL772"/>
          <cell r="BM772"/>
          <cell r="BN772"/>
          <cell r="BO772"/>
          <cell r="BP772"/>
          <cell r="BQ772"/>
          <cell r="BR772"/>
          <cell r="BS772"/>
          <cell r="BT772"/>
          <cell r="BU772"/>
          <cell r="BV772"/>
          <cell r="BW772"/>
          <cell r="BX772"/>
          <cell r="BY772"/>
          <cell r="BZ772"/>
          <cell r="CA772"/>
          <cell r="CB772"/>
          <cell r="CC772"/>
          <cell r="CD772"/>
          <cell r="CE772"/>
          <cell r="CF772"/>
          <cell r="CG772"/>
          <cell r="CH772"/>
          <cell r="CN772"/>
          <cell r="CO772"/>
          <cell r="CP772"/>
          <cell r="CQ772"/>
          <cell r="CS772"/>
          <cell r="CT772"/>
          <cell r="CU772"/>
          <cell r="CV772"/>
          <cell r="CW772"/>
          <cell r="EE772"/>
          <cell r="EF772"/>
          <cell r="EH772"/>
          <cell r="EI772"/>
          <cell r="EJ772"/>
          <cell r="EK772"/>
          <cell r="EL772"/>
          <cell r="EM772"/>
        </row>
        <row r="773">
          <cell r="A773"/>
          <cell r="B773"/>
          <cell r="C773"/>
          <cell r="D773"/>
          <cell r="E773"/>
          <cell r="F773"/>
          <cell r="G773"/>
          <cell r="H773"/>
          <cell r="I773"/>
          <cell r="J773"/>
          <cell r="K773"/>
          <cell r="L773"/>
          <cell r="M773"/>
          <cell r="N773"/>
          <cell r="O773"/>
          <cell r="P773"/>
          <cell r="Q773"/>
          <cell r="R773"/>
          <cell r="S773"/>
          <cell r="T773"/>
          <cell r="U773"/>
          <cell r="V773"/>
          <cell r="W773"/>
          <cell r="X773"/>
          <cell r="Y773"/>
          <cell r="Z773"/>
          <cell r="AA773"/>
          <cell r="AB773"/>
          <cell r="AC773"/>
          <cell r="AD773"/>
          <cell r="AE773"/>
          <cell r="AF773"/>
          <cell r="AG773"/>
          <cell r="AH773"/>
          <cell r="AI773"/>
          <cell r="AJ773"/>
          <cell r="AK773"/>
          <cell r="AL773"/>
          <cell r="AM773"/>
          <cell r="AN773"/>
          <cell r="AO773"/>
          <cell r="AP773"/>
          <cell r="AQ773"/>
          <cell r="AR773"/>
          <cell r="AS773"/>
          <cell r="AT773"/>
          <cell r="AV773"/>
          <cell r="AW773"/>
          <cell r="AX773"/>
          <cell r="BA773"/>
          <cell r="BB773"/>
          <cell r="BC773"/>
          <cell r="BD773"/>
          <cell r="BE773"/>
          <cell r="BF773"/>
          <cell r="BG773"/>
          <cell r="BH773"/>
          <cell r="BI773"/>
          <cell r="BJ773"/>
          <cell r="BK773"/>
          <cell r="BL773"/>
          <cell r="BM773"/>
          <cell r="BN773"/>
          <cell r="BO773"/>
          <cell r="BP773"/>
          <cell r="BQ773"/>
          <cell r="BR773"/>
          <cell r="BS773"/>
          <cell r="BT773"/>
          <cell r="BU773"/>
          <cell r="BV773"/>
          <cell r="BW773"/>
          <cell r="BX773"/>
          <cell r="BY773"/>
          <cell r="BZ773"/>
          <cell r="CA773"/>
          <cell r="CB773"/>
          <cell r="CC773"/>
          <cell r="CD773"/>
          <cell r="CE773"/>
          <cell r="CF773"/>
          <cell r="CG773"/>
          <cell r="CH773"/>
          <cell r="CN773"/>
          <cell r="CO773"/>
          <cell r="CP773"/>
          <cell r="CQ773"/>
          <cell r="CS773"/>
          <cell r="CT773"/>
          <cell r="CU773"/>
          <cell r="CV773"/>
          <cell r="CW773"/>
          <cell r="EE773"/>
          <cell r="EF773"/>
          <cell r="EH773"/>
          <cell r="EI773"/>
          <cell r="EJ773"/>
          <cell r="EK773"/>
          <cell r="EL773"/>
          <cell r="EM773"/>
        </row>
        <row r="774">
          <cell r="A774"/>
          <cell r="B774"/>
          <cell r="C774"/>
          <cell r="D774"/>
          <cell r="E774"/>
          <cell r="F774"/>
          <cell r="G774"/>
          <cell r="H774"/>
          <cell r="I774"/>
          <cell r="J774"/>
          <cell r="K774"/>
          <cell r="L774"/>
          <cell r="M774"/>
          <cell r="N774"/>
          <cell r="O774"/>
          <cell r="P774"/>
          <cell r="Q774"/>
          <cell r="R774"/>
          <cell r="S774"/>
          <cell r="T774"/>
          <cell r="U774"/>
          <cell r="V774"/>
          <cell r="W774"/>
          <cell r="X774"/>
          <cell r="Y774"/>
          <cell r="Z774"/>
          <cell r="AA774"/>
          <cell r="AB774"/>
          <cell r="AC774"/>
          <cell r="AD774"/>
          <cell r="AE774"/>
          <cell r="AF774"/>
          <cell r="AG774"/>
          <cell r="AH774"/>
          <cell r="AI774"/>
          <cell r="AJ774"/>
          <cell r="AK774"/>
          <cell r="AL774"/>
          <cell r="AM774"/>
          <cell r="AN774"/>
          <cell r="AO774"/>
          <cell r="AP774"/>
          <cell r="AQ774"/>
          <cell r="AR774"/>
          <cell r="AS774"/>
          <cell r="AT774"/>
          <cell r="AV774"/>
          <cell r="AW774"/>
          <cell r="AX774"/>
          <cell r="BA774"/>
          <cell r="BB774"/>
          <cell r="BC774"/>
          <cell r="BD774"/>
          <cell r="BE774"/>
          <cell r="BF774"/>
          <cell r="BG774"/>
          <cell r="BH774"/>
          <cell r="BI774"/>
          <cell r="BJ774"/>
          <cell r="BK774"/>
          <cell r="BL774"/>
          <cell r="BM774"/>
          <cell r="BN774"/>
          <cell r="BO774"/>
          <cell r="BP774"/>
          <cell r="BQ774"/>
          <cell r="BR774"/>
          <cell r="BS774"/>
          <cell r="BT774"/>
          <cell r="BU774"/>
          <cell r="BV774"/>
          <cell r="BW774"/>
          <cell r="BX774"/>
          <cell r="BY774"/>
          <cell r="BZ774"/>
          <cell r="CA774"/>
          <cell r="CB774"/>
          <cell r="CC774"/>
          <cell r="CD774"/>
          <cell r="CE774"/>
          <cell r="CF774"/>
          <cell r="CG774"/>
          <cell r="CH774"/>
          <cell r="CN774"/>
          <cell r="CO774"/>
          <cell r="CP774"/>
          <cell r="CQ774"/>
          <cell r="CS774"/>
          <cell r="CT774"/>
          <cell r="CU774"/>
          <cell r="CV774"/>
          <cell r="CW774"/>
          <cell r="EE774"/>
          <cell r="EF774"/>
          <cell r="EH774"/>
          <cell r="EI774"/>
          <cell r="EJ774"/>
          <cell r="EK774"/>
          <cell r="EL774"/>
          <cell r="EM774"/>
        </row>
        <row r="775">
          <cell r="A775"/>
          <cell r="B775"/>
          <cell r="C775"/>
          <cell r="D775"/>
          <cell r="E775"/>
          <cell r="F775"/>
          <cell r="G775"/>
          <cell r="H775"/>
          <cell r="I775"/>
          <cell r="J775"/>
          <cell r="K775"/>
          <cell r="L775"/>
          <cell r="M775"/>
          <cell r="N775"/>
          <cell r="O775"/>
          <cell r="P775"/>
          <cell r="Q775"/>
          <cell r="R775"/>
          <cell r="S775"/>
          <cell r="T775"/>
          <cell r="U775"/>
          <cell r="V775"/>
          <cell r="W775"/>
          <cell r="X775"/>
          <cell r="Y775"/>
          <cell r="Z775"/>
          <cell r="AA775"/>
          <cell r="AB775"/>
          <cell r="AC775"/>
          <cell r="AD775"/>
          <cell r="AE775"/>
          <cell r="AF775"/>
          <cell r="AG775"/>
          <cell r="AH775"/>
          <cell r="AI775"/>
          <cell r="AJ775"/>
          <cell r="AK775"/>
          <cell r="AL775"/>
          <cell r="AM775"/>
          <cell r="AN775"/>
          <cell r="AO775"/>
          <cell r="AP775"/>
          <cell r="AQ775"/>
          <cell r="AR775"/>
          <cell r="AS775"/>
          <cell r="AT775"/>
          <cell r="AV775"/>
          <cell r="AW775"/>
          <cell r="AX775"/>
          <cell r="BA775"/>
          <cell r="BB775"/>
          <cell r="BC775"/>
          <cell r="BD775"/>
          <cell r="BE775"/>
          <cell r="BF775"/>
          <cell r="BG775"/>
          <cell r="BH775"/>
          <cell r="BI775"/>
          <cell r="BJ775"/>
          <cell r="BK775"/>
          <cell r="BL775"/>
          <cell r="BM775"/>
          <cell r="BN775"/>
          <cell r="BO775"/>
          <cell r="BP775"/>
          <cell r="BQ775"/>
          <cell r="BR775"/>
          <cell r="BS775"/>
          <cell r="BT775"/>
          <cell r="BU775"/>
          <cell r="BV775"/>
          <cell r="BW775"/>
          <cell r="BX775"/>
          <cell r="BY775"/>
          <cell r="BZ775"/>
          <cell r="CA775"/>
          <cell r="CB775"/>
          <cell r="CC775"/>
          <cell r="CD775"/>
          <cell r="CE775"/>
          <cell r="CF775"/>
          <cell r="CG775"/>
          <cell r="CH775"/>
          <cell r="CN775"/>
          <cell r="CO775"/>
          <cell r="CP775"/>
          <cell r="CQ775"/>
          <cell r="CS775"/>
          <cell r="CT775"/>
          <cell r="CU775"/>
          <cell r="CV775"/>
          <cell r="CW775"/>
          <cell r="EE775"/>
          <cell r="EF775"/>
          <cell r="EH775"/>
          <cell r="EI775"/>
          <cell r="EJ775"/>
          <cell r="EK775"/>
          <cell r="EL775"/>
          <cell r="EM775"/>
        </row>
        <row r="776">
          <cell r="A776"/>
          <cell r="B776"/>
          <cell r="C776"/>
          <cell r="D776"/>
          <cell r="E776"/>
          <cell r="F776"/>
          <cell r="G776"/>
          <cell r="H776"/>
          <cell r="I776"/>
          <cell r="J776"/>
          <cell r="K776"/>
          <cell r="L776"/>
          <cell r="M776"/>
          <cell r="N776"/>
          <cell r="O776"/>
          <cell r="P776"/>
          <cell r="Q776"/>
          <cell r="R776"/>
          <cell r="S776"/>
          <cell r="T776"/>
          <cell r="U776"/>
          <cell r="V776"/>
          <cell r="W776"/>
          <cell r="X776"/>
          <cell r="Y776"/>
          <cell r="Z776"/>
          <cell r="AA776"/>
          <cell r="AB776"/>
          <cell r="AC776"/>
          <cell r="AD776"/>
          <cell r="AE776"/>
          <cell r="AF776"/>
          <cell r="AG776"/>
          <cell r="AH776"/>
          <cell r="AI776"/>
          <cell r="AJ776"/>
          <cell r="AK776"/>
          <cell r="AL776"/>
          <cell r="AM776"/>
          <cell r="AN776"/>
          <cell r="AO776"/>
          <cell r="AP776"/>
          <cell r="AQ776"/>
          <cell r="AR776"/>
          <cell r="AS776"/>
          <cell r="AT776"/>
          <cell r="AV776"/>
          <cell r="AW776"/>
          <cell r="AX776"/>
          <cell r="BA776"/>
          <cell r="BB776"/>
          <cell r="BC776"/>
          <cell r="BD776"/>
          <cell r="BE776"/>
          <cell r="BF776"/>
          <cell r="BG776"/>
          <cell r="BH776"/>
          <cell r="BI776"/>
          <cell r="BJ776"/>
          <cell r="BK776"/>
          <cell r="BL776"/>
          <cell r="BM776"/>
          <cell r="BN776"/>
          <cell r="BO776"/>
          <cell r="BP776"/>
          <cell r="BQ776"/>
          <cell r="BR776"/>
          <cell r="BS776"/>
          <cell r="BT776"/>
          <cell r="BU776"/>
          <cell r="BV776"/>
          <cell r="BW776"/>
          <cell r="BX776"/>
          <cell r="BY776"/>
          <cell r="BZ776"/>
          <cell r="CA776"/>
          <cell r="CB776"/>
          <cell r="CC776"/>
          <cell r="CD776"/>
          <cell r="CE776"/>
          <cell r="CF776"/>
          <cell r="CG776"/>
          <cell r="CH776"/>
          <cell r="CN776"/>
          <cell r="CO776"/>
          <cell r="CP776"/>
          <cell r="CQ776"/>
          <cell r="CS776"/>
          <cell r="CT776"/>
          <cell r="CU776"/>
          <cell r="CV776"/>
          <cell r="CW776"/>
          <cell r="EE776"/>
          <cell r="EF776"/>
          <cell r="EH776"/>
          <cell r="EI776"/>
          <cell r="EJ776"/>
          <cell r="EK776"/>
          <cell r="EL776"/>
          <cell r="EM776"/>
        </row>
        <row r="777">
          <cell r="A777"/>
          <cell r="B777"/>
          <cell r="C777"/>
          <cell r="D777"/>
          <cell r="E777"/>
          <cell r="F777"/>
          <cell r="G777"/>
          <cell r="H777"/>
          <cell r="I777"/>
          <cell r="J777"/>
          <cell r="K777"/>
          <cell r="L777"/>
          <cell r="M777"/>
          <cell r="N777"/>
          <cell r="O777"/>
          <cell r="P777"/>
          <cell r="Q777"/>
          <cell r="R777"/>
          <cell r="S777"/>
          <cell r="T777"/>
          <cell r="U777"/>
          <cell r="V777"/>
          <cell r="W777"/>
          <cell r="X777"/>
          <cell r="Y777"/>
          <cell r="Z777"/>
          <cell r="AA777"/>
          <cell r="AB777"/>
          <cell r="AC777"/>
          <cell r="AD777"/>
          <cell r="AE777"/>
          <cell r="AF777"/>
          <cell r="AG777"/>
          <cell r="AH777"/>
          <cell r="AI777"/>
          <cell r="AJ777"/>
          <cell r="AK777"/>
          <cell r="AL777"/>
          <cell r="AM777"/>
          <cell r="AN777"/>
          <cell r="AO777"/>
          <cell r="AP777"/>
          <cell r="AQ777"/>
          <cell r="AR777"/>
          <cell r="AS777"/>
          <cell r="AT777"/>
          <cell r="AV777"/>
          <cell r="AW777"/>
          <cell r="AX777"/>
          <cell r="BA777"/>
          <cell r="BB777"/>
          <cell r="BC777"/>
          <cell r="BD777"/>
          <cell r="BE777"/>
          <cell r="BF777"/>
          <cell r="BG777"/>
          <cell r="BH777"/>
          <cell r="BI777"/>
          <cell r="BJ777"/>
          <cell r="BK777"/>
          <cell r="BL777"/>
          <cell r="BM777"/>
          <cell r="BN777"/>
          <cell r="BO777"/>
          <cell r="BP777"/>
          <cell r="BQ777"/>
          <cell r="BR777"/>
          <cell r="BS777"/>
          <cell r="BT777"/>
          <cell r="BU777"/>
          <cell r="BV777"/>
          <cell r="BW777"/>
          <cell r="BX777"/>
          <cell r="BY777"/>
          <cell r="BZ777"/>
          <cell r="CA777"/>
          <cell r="CB777"/>
          <cell r="CC777"/>
          <cell r="CD777"/>
          <cell r="CE777"/>
          <cell r="CF777"/>
          <cell r="CG777"/>
          <cell r="CH777"/>
          <cell r="CN777"/>
          <cell r="CO777"/>
          <cell r="CP777"/>
          <cell r="CQ777"/>
          <cell r="CS777"/>
          <cell r="CT777"/>
          <cell r="CU777"/>
          <cell r="CV777"/>
          <cell r="CW777"/>
          <cell r="EE777"/>
          <cell r="EF777"/>
          <cell r="EH777"/>
          <cell r="EI777"/>
          <cell r="EJ777"/>
          <cell r="EK777"/>
          <cell r="EL777"/>
          <cell r="EM777"/>
        </row>
        <row r="778">
          <cell r="A778"/>
          <cell r="B778"/>
          <cell r="C778"/>
          <cell r="D778"/>
          <cell r="E778"/>
          <cell r="F778"/>
          <cell r="G778"/>
          <cell r="H778"/>
          <cell r="I778"/>
          <cell r="J778"/>
          <cell r="K778"/>
          <cell r="L778"/>
          <cell r="M778"/>
          <cell r="N778"/>
          <cell r="O778"/>
          <cell r="P778"/>
          <cell r="Q778"/>
          <cell r="R778"/>
          <cell r="S778"/>
          <cell r="T778"/>
          <cell r="U778"/>
          <cell r="V778"/>
          <cell r="W778"/>
          <cell r="X778"/>
          <cell r="Y778"/>
          <cell r="Z778"/>
          <cell r="AA778"/>
          <cell r="AB778"/>
          <cell r="AC778"/>
          <cell r="AD778"/>
          <cell r="AE778"/>
          <cell r="AF778"/>
          <cell r="AG778"/>
          <cell r="AH778"/>
          <cell r="AI778"/>
          <cell r="AJ778"/>
          <cell r="AK778"/>
          <cell r="AL778"/>
          <cell r="AM778"/>
          <cell r="AN778"/>
          <cell r="AO778"/>
          <cell r="AP778"/>
          <cell r="AQ778"/>
          <cell r="AR778"/>
          <cell r="AS778"/>
          <cell r="AT778"/>
          <cell r="AV778"/>
          <cell r="AW778"/>
          <cell r="AX778"/>
          <cell r="BA778"/>
          <cell r="BB778"/>
          <cell r="BC778"/>
          <cell r="BD778"/>
          <cell r="BE778"/>
          <cell r="BF778"/>
          <cell r="BG778"/>
          <cell r="BH778"/>
          <cell r="BI778"/>
          <cell r="BJ778"/>
          <cell r="BK778"/>
          <cell r="BL778"/>
          <cell r="BM778"/>
          <cell r="BN778"/>
          <cell r="BO778"/>
          <cell r="BP778"/>
          <cell r="BQ778"/>
          <cell r="BR778"/>
          <cell r="BS778"/>
          <cell r="BT778"/>
          <cell r="BU778"/>
          <cell r="BV778"/>
          <cell r="BW778"/>
          <cell r="BX778"/>
          <cell r="BY778"/>
          <cell r="BZ778"/>
          <cell r="CA778"/>
          <cell r="CB778"/>
          <cell r="CC778"/>
          <cell r="CD778"/>
          <cell r="CE778"/>
          <cell r="CF778"/>
          <cell r="CG778"/>
          <cell r="CH778"/>
          <cell r="CN778"/>
          <cell r="CO778"/>
          <cell r="CP778"/>
          <cell r="CQ778"/>
          <cell r="CS778"/>
          <cell r="CT778"/>
          <cell r="CU778"/>
          <cell r="CV778"/>
          <cell r="CW778"/>
          <cell r="EE778"/>
          <cell r="EF778"/>
          <cell r="EH778"/>
          <cell r="EI778"/>
          <cell r="EJ778"/>
          <cell r="EK778"/>
          <cell r="EL778"/>
          <cell r="EM778"/>
        </row>
        <row r="779">
          <cell r="A779"/>
          <cell r="B779"/>
          <cell r="C779"/>
          <cell r="D779"/>
          <cell r="E779"/>
          <cell r="F779"/>
          <cell r="G779"/>
          <cell r="H779"/>
          <cell r="I779"/>
          <cell r="J779"/>
          <cell r="K779"/>
          <cell r="L779"/>
          <cell r="M779"/>
          <cell r="N779"/>
          <cell r="O779"/>
          <cell r="P779"/>
          <cell r="Q779"/>
          <cell r="R779"/>
          <cell r="S779"/>
          <cell r="T779"/>
          <cell r="U779"/>
          <cell r="V779"/>
          <cell r="W779"/>
          <cell r="X779"/>
          <cell r="Y779"/>
          <cell r="Z779"/>
          <cell r="AA779"/>
          <cell r="AB779"/>
          <cell r="AC779"/>
          <cell r="AD779"/>
          <cell r="AE779"/>
          <cell r="AF779"/>
          <cell r="AG779"/>
          <cell r="AH779"/>
          <cell r="AI779"/>
          <cell r="AJ779"/>
          <cell r="AK779"/>
          <cell r="AL779"/>
          <cell r="AM779"/>
          <cell r="AN779"/>
          <cell r="AO779"/>
          <cell r="AP779"/>
          <cell r="AQ779"/>
          <cell r="AR779"/>
          <cell r="AS779"/>
          <cell r="AT779"/>
          <cell r="AV779"/>
          <cell r="AW779"/>
          <cell r="AX779"/>
          <cell r="BA779"/>
          <cell r="BB779"/>
          <cell r="BC779"/>
          <cell r="BD779"/>
          <cell r="BE779"/>
          <cell r="BF779"/>
          <cell r="BG779"/>
          <cell r="BH779"/>
          <cell r="BI779"/>
          <cell r="BJ779"/>
          <cell r="BK779"/>
          <cell r="BL779"/>
          <cell r="BM779"/>
          <cell r="BN779"/>
          <cell r="BO779"/>
          <cell r="BP779"/>
          <cell r="BQ779"/>
          <cell r="BR779"/>
          <cell r="BS779"/>
          <cell r="BT779"/>
          <cell r="BU779"/>
          <cell r="BV779"/>
          <cell r="BW779"/>
          <cell r="BX779"/>
          <cell r="BY779"/>
          <cell r="BZ779"/>
          <cell r="CA779"/>
          <cell r="CB779"/>
          <cell r="CC779"/>
          <cell r="CD779"/>
          <cell r="CE779"/>
          <cell r="CF779"/>
          <cell r="CG779"/>
          <cell r="CH779"/>
          <cell r="CN779"/>
          <cell r="CO779"/>
          <cell r="CP779"/>
          <cell r="CQ779"/>
          <cell r="CS779"/>
          <cell r="CT779"/>
          <cell r="CU779"/>
          <cell r="CV779"/>
          <cell r="CW779"/>
          <cell r="EE779"/>
          <cell r="EF779"/>
          <cell r="EH779"/>
          <cell r="EI779"/>
          <cell r="EJ779"/>
          <cell r="EK779"/>
          <cell r="EL779"/>
          <cell r="EM779"/>
        </row>
        <row r="780">
          <cell r="A780"/>
          <cell r="B780"/>
          <cell r="C780"/>
          <cell r="D780"/>
          <cell r="E780"/>
          <cell r="F780"/>
          <cell r="G780"/>
          <cell r="H780"/>
          <cell r="I780"/>
          <cell r="J780"/>
          <cell r="K780"/>
          <cell r="L780"/>
          <cell r="M780"/>
          <cell r="N780"/>
          <cell r="O780"/>
          <cell r="P780"/>
          <cell r="Q780"/>
          <cell r="R780"/>
          <cell r="S780"/>
          <cell r="T780"/>
          <cell r="U780"/>
          <cell r="V780"/>
          <cell r="W780"/>
          <cell r="X780"/>
          <cell r="Y780"/>
          <cell r="Z780"/>
          <cell r="AA780"/>
          <cell r="AB780"/>
          <cell r="AC780"/>
          <cell r="AD780"/>
          <cell r="AE780"/>
          <cell r="AF780"/>
          <cell r="AG780"/>
          <cell r="AH780"/>
          <cell r="AI780"/>
          <cell r="AJ780"/>
          <cell r="AK780"/>
          <cell r="AL780"/>
          <cell r="AM780"/>
          <cell r="AN780"/>
          <cell r="AO780"/>
          <cell r="AP780"/>
          <cell r="AQ780"/>
          <cell r="AR780"/>
          <cell r="AS780"/>
          <cell r="AT780"/>
          <cell r="AV780"/>
          <cell r="AW780"/>
          <cell r="AX780"/>
          <cell r="BA780"/>
          <cell r="BB780"/>
          <cell r="BC780"/>
          <cell r="BD780"/>
          <cell r="BE780"/>
          <cell r="BF780"/>
          <cell r="BG780"/>
          <cell r="BH780"/>
          <cell r="BI780"/>
          <cell r="BJ780"/>
          <cell r="BK780"/>
          <cell r="BL780"/>
          <cell r="BM780"/>
          <cell r="BN780"/>
          <cell r="BO780"/>
          <cell r="BP780"/>
          <cell r="BQ780"/>
          <cell r="BR780"/>
          <cell r="BS780"/>
          <cell r="BT780"/>
          <cell r="BU780"/>
          <cell r="BV780"/>
          <cell r="BW780"/>
          <cell r="BX780"/>
          <cell r="BY780"/>
          <cell r="BZ780"/>
          <cell r="CA780"/>
          <cell r="CB780"/>
          <cell r="CC780"/>
          <cell r="CD780"/>
          <cell r="CE780"/>
          <cell r="CF780"/>
          <cell r="CG780"/>
          <cell r="CH780"/>
          <cell r="CN780"/>
          <cell r="CO780"/>
          <cell r="CP780"/>
          <cell r="CQ780"/>
          <cell r="CS780"/>
          <cell r="CT780"/>
          <cell r="CU780"/>
          <cell r="CV780"/>
          <cell r="CW780"/>
          <cell r="EE780"/>
          <cell r="EF780"/>
          <cell r="EH780"/>
          <cell r="EI780"/>
          <cell r="EJ780"/>
          <cell r="EK780"/>
          <cell r="EL780"/>
          <cell r="EM780"/>
        </row>
        <row r="781">
          <cell r="A781"/>
          <cell r="B781"/>
          <cell r="C781"/>
          <cell r="D781"/>
          <cell r="E781"/>
          <cell r="F781"/>
          <cell r="G781"/>
          <cell r="H781"/>
          <cell r="I781"/>
          <cell r="J781"/>
          <cell r="K781"/>
          <cell r="L781"/>
          <cell r="M781"/>
          <cell r="N781"/>
          <cell r="O781"/>
          <cell r="P781"/>
          <cell r="Q781"/>
          <cell r="R781"/>
          <cell r="S781"/>
          <cell r="T781"/>
          <cell r="U781"/>
          <cell r="V781"/>
          <cell r="W781"/>
          <cell r="X781"/>
          <cell r="Y781"/>
          <cell r="Z781"/>
          <cell r="AA781"/>
          <cell r="AB781"/>
          <cell r="AC781"/>
          <cell r="AD781"/>
          <cell r="AE781"/>
          <cell r="AF781"/>
          <cell r="AG781"/>
          <cell r="AH781"/>
          <cell r="AI781"/>
          <cell r="AJ781"/>
          <cell r="AK781"/>
          <cell r="AL781"/>
          <cell r="AM781"/>
          <cell r="AN781"/>
          <cell r="AO781"/>
          <cell r="AP781"/>
          <cell r="AQ781"/>
          <cell r="AR781"/>
          <cell r="AS781"/>
          <cell r="AT781"/>
          <cell r="AV781"/>
          <cell r="AW781"/>
          <cell r="AX781"/>
          <cell r="BA781"/>
          <cell r="BB781"/>
          <cell r="BC781"/>
          <cell r="BD781"/>
          <cell r="BE781"/>
          <cell r="BF781"/>
          <cell r="BG781"/>
          <cell r="BH781"/>
          <cell r="BI781"/>
          <cell r="BJ781"/>
          <cell r="BK781"/>
          <cell r="BL781"/>
          <cell r="BM781"/>
          <cell r="BN781"/>
          <cell r="BO781"/>
          <cell r="BP781"/>
          <cell r="BQ781"/>
          <cell r="BR781"/>
          <cell r="BS781"/>
          <cell r="BT781"/>
          <cell r="BU781"/>
          <cell r="BV781"/>
          <cell r="BW781"/>
          <cell r="BX781"/>
          <cell r="BY781"/>
          <cell r="BZ781"/>
          <cell r="CA781"/>
          <cell r="CB781"/>
          <cell r="CC781"/>
          <cell r="CD781"/>
          <cell r="CE781"/>
          <cell r="CF781"/>
          <cell r="CG781"/>
          <cell r="CH781"/>
          <cell r="CN781"/>
          <cell r="CO781"/>
          <cell r="CP781"/>
          <cell r="CQ781"/>
          <cell r="CS781"/>
          <cell r="CT781"/>
          <cell r="CU781"/>
          <cell r="CV781"/>
          <cell r="CW781"/>
          <cell r="EE781"/>
          <cell r="EF781"/>
          <cell r="EH781"/>
          <cell r="EI781"/>
          <cell r="EJ781"/>
          <cell r="EK781"/>
          <cell r="EL781"/>
          <cell r="EM781"/>
        </row>
        <row r="782">
          <cell r="A782"/>
          <cell r="B782"/>
          <cell r="C782"/>
          <cell r="D782"/>
          <cell r="E782"/>
          <cell r="F782"/>
          <cell r="G782"/>
          <cell r="H782"/>
          <cell r="I782"/>
          <cell r="J782"/>
          <cell r="K782"/>
          <cell r="L782"/>
          <cell r="M782"/>
          <cell r="N782"/>
          <cell r="O782"/>
          <cell r="P782"/>
          <cell r="Q782"/>
          <cell r="R782"/>
          <cell r="S782"/>
          <cell r="T782"/>
          <cell r="U782"/>
          <cell r="V782"/>
          <cell r="W782"/>
          <cell r="X782"/>
          <cell r="Y782"/>
          <cell r="Z782"/>
          <cell r="AA782"/>
          <cell r="AB782"/>
          <cell r="AC782"/>
          <cell r="AD782"/>
          <cell r="AE782"/>
          <cell r="AF782"/>
          <cell r="AG782"/>
          <cell r="AH782"/>
          <cell r="AI782"/>
          <cell r="AJ782"/>
          <cell r="AK782"/>
          <cell r="AL782"/>
          <cell r="AM782"/>
          <cell r="AN782"/>
          <cell r="AO782"/>
          <cell r="AP782"/>
          <cell r="AQ782"/>
          <cell r="AR782"/>
          <cell r="AS782"/>
          <cell r="AT782"/>
          <cell r="AV782"/>
          <cell r="AW782"/>
          <cell r="AX782"/>
          <cell r="BA782"/>
          <cell r="BB782"/>
          <cell r="BC782"/>
          <cell r="BD782"/>
          <cell r="BE782"/>
          <cell r="BF782"/>
          <cell r="BG782"/>
          <cell r="BH782"/>
          <cell r="BI782"/>
          <cell r="BJ782"/>
          <cell r="BK782"/>
          <cell r="BL782"/>
          <cell r="BM782"/>
          <cell r="BN782"/>
          <cell r="BO782"/>
          <cell r="BP782"/>
          <cell r="BQ782"/>
          <cell r="BR782"/>
          <cell r="BS782"/>
          <cell r="BT782"/>
          <cell r="BU782"/>
          <cell r="BV782"/>
          <cell r="BW782"/>
          <cell r="BX782"/>
          <cell r="BY782"/>
          <cell r="BZ782"/>
          <cell r="CA782"/>
          <cell r="CB782"/>
          <cell r="CC782"/>
          <cell r="CD782"/>
          <cell r="CE782"/>
          <cell r="CF782"/>
          <cell r="CG782"/>
          <cell r="CH782"/>
          <cell r="CN782"/>
          <cell r="CO782"/>
          <cell r="CP782"/>
          <cell r="CQ782"/>
          <cell r="CS782"/>
          <cell r="CT782"/>
          <cell r="CU782"/>
          <cell r="CV782"/>
          <cell r="CW782"/>
          <cell r="EE782"/>
          <cell r="EF782"/>
          <cell r="EH782"/>
          <cell r="EI782"/>
          <cell r="EJ782"/>
          <cell r="EK782"/>
          <cell r="EL782"/>
          <cell r="EM782"/>
        </row>
        <row r="783">
          <cell r="A783"/>
          <cell r="B783"/>
          <cell r="C783"/>
          <cell r="D783"/>
          <cell r="E783"/>
          <cell r="F783"/>
          <cell r="G783"/>
          <cell r="H783"/>
          <cell r="I783"/>
          <cell r="J783"/>
          <cell r="K783"/>
          <cell r="L783"/>
          <cell r="M783"/>
          <cell r="N783"/>
          <cell r="O783"/>
          <cell r="P783"/>
          <cell r="Q783"/>
          <cell r="R783"/>
          <cell r="S783"/>
          <cell r="T783"/>
          <cell r="U783"/>
          <cell r="V783"/>
          <cell r="W783"/>
          <cell r="X783"/>
          <cell r="Y783"/>
          <cell r="Z783"/>
          <cell r="AA783"/>
          <cell r="AB783"/>
          <cell r="AC783"/>
          <cell r="AD783"/>
          <cell r="AE783"/>
          <cell r="AF783"/>
          <cell r="AG783"/>
          <cell r="AH783"/>
          <cell r="AI783"/>
          <cell r="AJ783"/>
          <cell r="AK783"/>
          <cell r="AL783"/>
          <cell r="AM783"/>
          <cell r="AN783"/>
          <cell r="AO783"/>
          <cell r="AP783"/>
          <cell r="AQ783"/>
          <cell r="AR783"/>
          <cell r="AS783"/>
          <cell r="AT783"/>
          <cell r="AV783"/>
          <cell r="AW783"/>
          <cell r="AX783"/>
          <cell r="BA783"/>
          <cell r="BB783"/>
          <cell r="BC783"/>
          <cell r="BD783"/>
          <cell r="BE783"/>
          <cell r="BF783"/>
          <cell r="BG783"/>
          <cell r="BH783"/>
          <cell r="BI783"/>
          <cell r="BJ783"/>
          <cell r="BK783"/>
          <cell r="BL783"/>
          <cell r="BM783"/>
          <cell r="BN783"/>
          <cell r="BO783"/>
          <cell r="BP783"/>
          <cell r="BQ783"/>
          <cell r="BR783"/>
          <cell r="BS783"/>
          <cell r="BT783"/>
          <cell r="BU783"/>
          <cell r="BV783"/>
          <cell r="BW783"/>
          <cell r="BX783"/>
          <cell r="BY783"/>
          <cell r="BZ783"/>
          <cell r="CA783"/>
          <cell r="CB783"/>
          <cell r="CC783"/>
          <cell r="CD783"/>
          <cell r="CE783"/>
          <cell r="CF783"/>
          <cell r="CG783"/>
          <cell r="CH783"/>
          <cell r="CN783"/>
          <cell r="CO783"/>
          <cell r="CP783"/>
          <cell r="CQ783"/>
          <cell r="CS783"/>
          <cell r="CT783"/>
          <cell r="CU783"/>
          <cell r="CV783"/>
          <cell r="CW783"/>
          <cell r="EE783"/>
          <cell r="EF783"/>
          <cell r="EH783"/>
          <cell r="EI783"/>
          <cell r="EJ783"/>
          <cell r="EK783"/>
          <cell r="EL783"/>
          <cell r="EM783"/>
        </row>
        <row r="784">
          <cell r="A784"/>
          <cell r="B784"/>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cell r="AJ784"/>
          <cell r="AK784"/>
          <cell r="AL784"/>
          <cell r="AM784"/>
          <cell r="AN784"/>
          <cell r="AO784"/>
          <cell r="AP784"/>
          <cell r="AQ784"/>
          <cell r="AR784"/>
          <cell r="AS784"/>
          <cell r="AT784"/>
          <cell r="AV784"/>
          <cell r="AW784"/>
          <cell r="AX784"/>
          <cell r="BA784"/>
          <cell r="BB784"/>
          <cell r="BC784"/>
          <cell r="BD784"/>
          <cell r="BE784"/>
          <cell r="BF784"/>
          <cell r="BG784"/>
          <cell r="BH784"/>
          <cell r="BI784"/>
          <cell r="BJ784"/>
          <cell r="BK784"/>
          <cell r="BL784"/>
          <cell r="BM784"/>
          <cell r="BN784"/>
          <cell r="BO784"/>
          <cell r="BP784"/>
          <cell r="BQ784"/>
          <cell r="BR784"/>
          <cell r="BS784"/>
          <cell r="BT784"/>
          <cell r="BU784"/>
          <cell r="BV784"/>
          <cell r="BW784"/>
          <cell r="BX784"/>
          <cell r="BY784"/>
          <cell r="BZ784"/>
          <cell r="CA784"/>
          <cell r="CB784"/>
          <cell r="CC784"/>
          <cell r="CD784"/>
          <cell r="CE784"/>
          <cell r="CF784"/>
          <cell r="CG784"/>
          <cell r="CH784"/>
          <cell r="CN784"/>
          <cell r="CO784"/>
          <cell r="CP784"/>
          <cell r="CQ784"/>
          <cell r="CS784"/>
          <cell r="CT784"/>
          <cell r="CU784"/>
          <cell r="CV784"/>
          <cell r="CW784"/>
          <cell r="EE784"/>
          <cell r="EF784"/>
          <cell r="EH784"/>
          <cell r="EI784"/>
          <cell r="EJ784"/>
          <cell r="EK784"/>
          <cell r="EL784"/>
          <cell r="EM784"/>
        </row>
        <row r="785">
          <cell r="A785"/>
          <cell r="B785"/>
          <cell r="C785"/>
          <cell r="D785"/>
          <cell r="E785"/>
          <cell r="F785"/>
          <cell r="G785"/>
          <cell r="H785"/>
          <cell r="I785"/>
          <cell r="J785"/>
          <cell r="K785"/>
          <cell r="L785"/>
          <cell r="M785"/>
          <cell r="N785"/>
          <cell r="O785"/>
          <cell r="P785"/>
          <cell r="Q785"/>
          <cell r="R785"/>
          <cell r="S785"/>
          <cell r="T785"/>
          <cell r="U785"/>
          <cell r="V785"/>
          <cell r="W785"/>
          <cell r="X785"/>
          <cell r="Y785"/>
          <cell r="Z785"/>
          <cell r="AA785"/>
          <cell r="AB785"/>
          <cell r="AC785"/>
          <cell r="AD785"/>
          <cell r="AE785"/>
          <cell r="AF785"/>
          <cell r="AG785"/>
          <cell r="AH785"/>
          <cell r="AI785"/>
          <cell r="AJ785"/>
          <cell r="AK785"/>
          <cell r="AL785"/>
          <cell r="AM785"/>
          <cell r="AN785"/>
          <cell r="AO785"/>
          <cell r="AP785"/>
          <cell r="AQ785"/>
          <cell r="AR785"/>
          <cell r="AS785"/>
          <cell r="AT785"/>
          <cell r="AV785"/>
          <cell r="AW785"/>
          <cell r="AX785"/>
          <cell r="BA785"/>
          <cell r="BB785"/>
          <cell r="BC785"/>
          <cell r="BD785"/>
          <cell r="BE785"/>
          <cell r="BF785"/>
          <cell r="BG785"/>
          <cell r="BH785"/>
          <cell r="BI785"/>
          <cell r="BJ785"/>
          <cell r="BK785"/>
          <cell r="BL785"/>
          <cell r="BM785"/>
          <cell r="BN785"/>
          <cell r="BO785"/>
          <cell r="BP785"/>
          <cell r="BQ785"/>
          <cell r="BR785"/>
          <cell r="BS785"/>
          <cell r="BT785"/>
          <cell r="BU785"/>
          <cell r="BV785"/>
          <cell r="BW785"/>
          <cell r="BX785"/>
          <cell r="BY785"/>
          <cell r="BZ785"/>
          <cell r="CA785"/>
          <cell r="CB785"/>
          <cell r="CC785"/>
          <cell r="CD785"/>
          <cell r="CE785"/>
          <cell r="CF785"/>
          <cell r="CG785"/>
          <cell r="CH785"/>
          <cell r="CN785"/>
          <cell r="CO785"/>
          <cell r="CP785"/>
          <cell r="CQ785"/>
          <cell r="CS785"/>
          <cell r="CT785"/>
          <cell r="CU785"/>
          <cell r="CV785"/>
          <cell r="CW785"/>
          <cell r="EE785"/>
          <cell r="EF785"/>
          <cell r="EH785"/>
          <cell r="EI785"/>
          <cell r="EJ785"/>
          <cell r="EK785"/>
          <cell r="EL785"/>
          <cell r="EM785"/>
        </row>
        <row r="786">
          <cell r="A786"/>
          <cell r="B786"/>
          <cell r="C786"/>
          <cell r="D786"/>
          <cell r="E786"/>
          <cell r="F786"/>
          <cell r="G786"/>
          <cell r="H786"/>
          <cell r="I786"/>
          <cell r="J786"/>
          <cell r="K786"/>
          <cell r="L786"/>
          <cell r="M786"/>
          <cell r="N786"/>
          <cell r="O786"/>
          <cell r="P786"/>
          <cell r="Q786"/>
          <cell r="R786"/>
          <cell r="S786"/>
          <cell r="T786"/>
          <cell r="U786"/>
          <cell r="V786"/>
          <cell r="W786"/>
          <cell r="X786"/>
          <cell r="Y786"/>
          <cell r="Z786"/>
          <cell r="AA786"/>
          <cell r="AB786"/>
          <cell r="AC786"/>
          <cell r="AD786"/>
          <cell r="AE786"/>
          <cell r="AF786"/>
          <cell r="AG786"/>
          <cell r="AH786"/>
          <cell r="AI786"/>
          <cell r="AJ786"/>
          <cell r="AK786"/>
          <cell r="AL786"/>
          <cell r="AM786"/>
          <cell r="AN786"/>
          <cell r="AO786"/>
          <cell r="AP786"/>
          <cell r="AQ786"/>
          <cell r="AR786"/>
          <cell r="AS786"/>
          <cell r="AT786"/>
          <cell r="AV786"/>
          <cell r="AW786"/>
          <cell r="AX786"/>
          <cell r="BA786"/>
          <cell r="BB786"/>
          <cell r="BC786"/>
          <cell r="BD786"/>
          <cell r="BE786"/>
          <cell r="BF786"/>
          <cell r="BG786"/>
          <cell r="BH786"/>
          <cell r="BI786"/>
          <cell r="BJ786"/>
          <cell r="BK786"/>
          <cell r="BL786"/>
          <cell r="BM786"/>
          <cell r="BN786"/>
          <cell r="BO786"/>
          <cell r="BP786"/>
          <cell r="BQ786"/>
          <cell r="BR786"/>
          <cell r="BS786"/>
          <cell r="BT786"/>
          <cell r="BU786"/>
          <cell r="BV786"/>
          <cell r="BW786"/>
          <cell r="BX786"/>
          <cell r="BY786"/>
          <cell r="BZ786"/>
          <cell r="CA786"/>
          <cell r="CB786"/>
          <cell r="CC786"/>
          <cell r="CD786"/>
          <cell r="CE786"/>
          <cell r="CF786"/>
          <cell r="CG786"/>
          <cell r="CH786"/>
          <cell r="CN786"/>
          <cell r="CO786"/>
          <cell r="CP786"/>
          <cell r="CQ786"/>
          <cell r="CS786"/>
          <cell r="CT786"/>
          <cell r="CU786"/>
          <cell r="CV786"/>
          <cell r="CW786"/>
          <cell r="EE786"/>
          <cell r="EF786"/>
          <cell r="EH786"/>
          <cell r="EI786"/>
          <cell r="EJ786"/>
          <cell r="EK786"/>
          <cell r="EL786"/>
          <cell r="EM786"/>
        </row>
        <row r="787">
          <cell r="A787"/>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cell r="AB787"/>
          <cell r="AC787"/>
          <cell r="AD787"/>
          <cell r="AE787"/>
          <cell r="AF787"/>
          <cell r="AG787"/>
          <cell r="AH787"/>
          <cell r="AI787"/>
          <cell r="AJ787"/>
          <cell r="AK787"/>
          <cell r="AL787"/>
          <cell r="AM787"/>
          <cell r="AN787"/>
          <cell r="AO787"/>
          <cell r="AP787"/>
          <cell r="AQ787"/>
          <cell r="AR787"/>
          <cell r="AS787"/>
          <cell r="AT787"/>
          <cell r="AV787"/>
          <cell r="AW787"/>
          <cell r="AX787"/>
          <cell r="BA787"/>
          <cell r="BB787"/>
          <cell r="BC787"/>
          <cell r="BD787"/>
          <cell r="BE787"/>
          <cell r="BF787"/>
          <cell r="BG787"/>
          <cell r="BH787"/>
          <cell r="BI787"/>
          <cell r="BJ787"/>
          <cell r="BK787"/>
          <cell r="BL787"/>
          <cell r="BM787"/>
          <cell r="BN787"/>
          <cell r="BO787"/>
          <cell r="BP787"/>
          <cell r="BQ787"/>
          <cell r="BR787"/>
          <cell r="BS787"/>
          <cell r="BT787"/>
          <cell r="BU787"/>
          <cell r="BV787"/>
          <cell r="BW787"/>
          <cell r="BX787"/>
          <cell r="BY787"/>
          <cell r="BZ787"/>
          <cell r="CA787"/>
          <cell r="CB787"/>
          <cell r="CC787"/>
          <cell r="CD787"/>
          <cell r="CE787"/>
          <cell r="CF787"/>
          <cell r="CG787"/>
          <cell r="CH787"/>
          <cell r="CN787"/>
          <cell r="CO787"/>
          <cell r="CP787"/>
          <cell r="CQ787"/>
          <cell r="CS787"/>
          <cell r="CT787"/>
          <cell r="CU787"/>
          <cell r="CV787"/>
          <cell r="CW787"/>
          <cell r="EE787"/>
          <cell r="EF787"/>
          <cell r="EH787"/>
          <cell r="EI787"/>
          <cell r="EJ787"/>
          <cell r="EK787"/>
          <cell r="EL787"/>
          <cell r="EM787"/>
        </row>
        <row r="788">
          <cell r="A788"/>
          <cell r="B788"/>
          <cell r="C788"/>
          <cell r="D788"/>
          <cell r="E788"/>
          <cell r="F788"/>
          <cell r="G788"/>
          <cell r="H788"/>
          <cell r="I788"/>
          <cell r="J788"/>
          <cell r="K788"/>
          <cell r="L788"/>
          <cell r="M788"/>
          <cell r="N788"/>
          <cell r="O788"/>
          <cell r="P788"/>
          <cell r="Q788"/>
          <cell r="R788"/>
          <cell r="S788"/>
          <cell r="T788"/>
          <cell r="U788"/>
          <cell r="V788"/>
          <cell r="W788"/>
          <cell r="X788"/>
          <cell r="Y788"/>
          <cell r="Z788"/>
          <cell r="AA788"/>
          <cell r="AB788"/>
          <cell r="AC788"/>
          <cell r="AD788"/>
          <cell r="AE788"/>
          <cell r="AF788"/>
          <cell r="AG788"/>
          <cell r="AH788"/>
          <cell r="AI788"/>
          <cell r="AJ788"/>
          <cell r="AK788"/>
          <cell r="AL788"/>
          <cell r="AM788"/>
          <cell r="AN788"/>
          <cell r="AO788"/>
          <cell r="AP788"/>
          <cell r="AQ788"/>
          <cell r="AR788"/>
          <cell r="AS788"/>
          <cell r="AT788"/>
          <cell r="AV788"/>
          <cell r="AW788"/>
          <cell r="AX788"/>
          <cell r="BA788"/>
          <cell r="BB788"/>
          <cell r="BC788"/>
          <cell r="BD788"/>
          <cell r="BE788"/>
          <cell r="BF788"/>
          <cell r="BG788"/>
          <cell r="BH788"/>
          <cell r="BI788"/>
          <cell r="BJ788"/>
          <cell r="BK788"/>
          <cell r="BL788"/>
          <cell r="BM788"/>
          <cell r="BN788"/>
          <cell r="BO788"/>
          <cell r="BP788"/>
          <cell r="BQ788"/>
          <cell r="BR788"/>
          <cell r="BS788"/>
          <cell r="BT788"/>
          <cell r="BU788"/>
          <cell r="BV788"/>
          <cell r="BW788"/>
          <cell r="BX788"/>
          <cell r="BY788"/>
          <cell r="BZ788"/>
          <cell r="CA788"/>
          <cell r="CB788"/>
          <cell r="CC788"/>
          <cell r="CD788"/>
          <cell r="CE788"/>
          <cell r="CF788"/>
          <cell r="CG788"/>
          <cell r="CH788"/>
          <cell r="CN788"/>
          <cell r="CO788"/>
          <cell r="CP788"/>
          <cell r="CQ788"/>
          <cell r="CS788"/>
          <cell r="CT788"/>
          <cell r="CU788"/>
          <cell r="CV788"/>
          <cell r="CW788"/>
          <cell r="EE788"/>
          <cell r="EF788"/>
          <cell r="EH788"/>
          <cell r="EI788"/>
          <cell r="EJ788"/>
          <cell r="EK788"/>
          <cell r="EL788"/>
          <cell r="EM788"/>
        </row>
        <row r="789">
          <cell r="A789"/>
          <cell r="B789"/>
          <cell r="C789"/>
          <cell r="D789"/>
          <cell r="E789"/>
          <cell r="F789"/>
          <cell r="G789"/>
          <cell r="H789"/>
          <cell r="I789"/>
          <cell r="J789"/>
          <cell r="K789"/>
          <cell r="L789"/>
          <cell r="M789"/>
          <cell r="N789"/>
          <cell r="O789"/>
          <cell r="P789"/>
          <cell r="Q789"/>
          <cell r="R789"/>
          <cell r="S789"/>
          <cell r="T789"/>
          <cell r="U789"/>
          <cell r="V789"/>
          <cell r="W789"/>
          <cell r="X789"/>
          <cell r="Y789"/>
          <cell r="Z789"/>
          <cell r="AA789"/>
          <cell r="AB789"/>
          <cell r="AC789"/>
          <cell r="AD789"/>
          <cell r="AE789"/>
          <cell r="AF789"/>
          <cell r="AG789"/>
          <cell r="AH789"/>
          <cell r="AI789"/>
          <cell r="AJ789"/>
          <cell r="AK789"/>
          <cell r="AL789"/>
          <cell r="AM789"/>
          <cell r="AN789"/>
          <cell r="AO789"/>
          <cell r="AP789"/>
          <cell r="AQ789"/>
          <cell r="AR789"/>
          <cell r="AS789"/>
          <cell r="AT789"/>
          <cell r="AV789"/>
          <cell r="AW789"/>
          <cell r="AX789"/>
          <cell r="BA789"/>
          <cell r="BB789"/>
          <cell r="BC789"/>
          <cell r="BD789"/>
          <cell r="BE789"/>
          <cell r="BF789"/>
          <cell r="BG789"/>
          <cell r="BH789"/>
          <cell r="BI789"/>
          <cell r="BJ789"/>
          <cell r="BK789"/>
          <cell r="BL789"/>
          <cell r="BM789"/>
          <cell r="BN789"/>
          <cell r="BO789"/>
          <cell r="BP789"/>
          <cell r="BQ789"/>
          <cell r="BR789"/>
          <cell r="BS789"/>
          <cell r="BT789"/>
          <cell r="BU789"/>
          <cell r="BV789"/>
          <cell r="BW789"/>
          <cell r="BX789"/>
          <cell r="BY789"/>
          <cell r="BZ789"/>
          <cell r="CA789"/>
          <cell r="CB789"/>
          <cell r="CC789"/>
          <cell r="CD789"/>
          <cell r="CE789"/>
          <cell r="CF789"/>
          <cell r="CG789"/>
          <cell r="CH789"/>
          <cell r="CN789"/>
          <cell r="CO789"/>
          <cell r="CP789"/>
          <cell r="CQ789"/>
          <cell r="CS789"/>
          <cell r="CT789"/>
          <cell r="CU789"/>
          <cell r="CV789"/>
          <cell r="CW789"/>
          <cell r="EE789"/>
          <cell r="EF789"/>
          <cell r="EH789"/>
          <cell r="EI789"/>
          <cell r="EJ789"/>
          <cell r="EK789"/>
          <cell r="EL789"/>
          <cell r="EM789"/>
        </row>
        <row r="790">
          <cell r="A790"/>
          <cell r="B790"/>
          <cell r="C790"/>
          <cell r="D790"/>
          <cell r="E790"/>
          <cell r="F790"/>
          <cell r="G790"/>
          <cell r="H790"/>
          <cell r="I790"/>
          <cell r="J790"/>
          <cell r="K790"/>
          <cell r="L790"/>
          <cell r="M790"/>
          <cell r="N790"/>
          <cell r="O790"/>
          <cell r="P790"/>
          <cell r="Q790"/>
          <cell r="R790"/>
          <cell r="S790"/>
          <cell r="T790"/>
          <cell r="U790"/>
          <cell r="V790"/>
          <cell r="W790"/>
          <cell r="X790"/>
          <cell r="Y790"/>
          <cell r="Z790"/>
          <cell r="AA790"/>
          <cell r="AB790"/>
          <cell r="AC790"/>
          <cell r="AD790"/>
          <cell r="AE790"/>
          <cell r="AF790"/>
          <cell r="AG790"/>
          <cell r="AH790"/>
          <cell r="AI790"/>
          <cell r="AJ790"/>
          <cell r="AK790"/>
          <cell r="AL790"/>
          <cell r="AM790"/>
          <cell r="AN790"/>
          <cell r="AO790"/>
          <cell r="AP790"/>
          <cell r="AQ790"/>
          <cell r="AR790"/>
          <cell r="AS790"/>
          <cell r="AT790"/>
          <cell r="AV790"/>
          <cell r="AW790"/>
          <cell r="AX790"/>
          <cell r="BA790"/>
          <cell r="BB790"/>
          <cell r="BC790"/>
          <cell r="BD790"/>
          <cell r="BE790"/>
          <cell r="BF790"/>
          <cell r="BG790"/>
          <cell r="BH790"/>
          <cell r="BI790"/>
          <cell r="BJ790"/>
          <cell r="BK790"/>
          <cell r="BL790"/>
          <cell r="BM790"/>
          <cell r="BN790"/>
          <cell r="BO790"/>
          <cell r="BP790"/>
          <cell r="BQ790"/>
          <cell r="BR790"/>
          <cell r="BS790"/>
          <cell r="BT790"/>
          <cell r="BU790"/>
          <cell r="BV790"/>
          <cell r="BW790"/>
          <cell r="BX790"/>
          <cell r="BY790"/>
          <cell r="BZ790"/>
          <cell r="CA790"/>
          <cell r="CB790"/>
          <cell r="CC790"/>
          <cell r="CD790"/>
          <cell r="CE790"/>
          <cell r="CF790"/>
          <cell r="CG790"/>
          <cell r="CH790"/>
          <cell r="CN790"/>
          <cell r="CO790"/>
          <cell r="CP790"/>
          <cell r="CQ790"/>
          <cell r="CS790"/>
          <cell r="CT790"/>
          <cell r="CU790"/>
          <cell r="CV790"/>
          <cell r="CW790"/>
          <cell r="EE790"/>
          <cell r="EF790"/>
          <cell r="EH790"/>
          <cell r="EI790"/>
          <cell r="EJ790"/>
          <cell r="EK790"/>
          <cell r="EL790"/>
          <cell r="EM790"/>
        </row>
        <row r="791">
          <cell r="A791"/>
          <cell r="B791"/>
          <cell r="C791"/>
          <cell r="D791"/>
          <cell r="E791"/>
          <cell r="F791"/>
          <cell r="G791"/>
          <cell r="H791"/>
          <cell r="I791"/>
          <cell r="J791"/>
          <cell r="K791"/>
          <cell r="L791"/>
          <cell r="M791"/>
          <cell r="N791"/>
          <cell r="O791"/>
          <cell r="P791"/>
          <cell r="Q791"/>
          <cell r="R791"/>
          <cell r="S791"/>
          <cell r="T791"/>
          <cell r="U791"/>
          <cell r="V791"/>
          <cell r="W791"/>
          <cell r="X791"/>
          <cell r="Y791"/>
          <cell r="Z791"/>
          <cell r="AA791"/>
          <cell r="AB791"/>
          <cell r="AC791"/>
          <cell r="AD791"/>
          <cell r="AE791"/>
          <cell r="AF791"/>
          <cell r="AG791"/>
          <cell r="AH791"/>
          <cell r="AI791"/>
          <cell r="AJ791"/>
          <cell r="AK791"/>
          <cell r="AL791"/>
          <cell r="AM791"/>
          <cell r="AN791"/>
          <cell r="AO791"/>
          <cell r="AP791"/>
          <cell r="AQ791"/>
          <cell r="AR791"/>
          <cell r="AS791"/>
          <cell r="AT791"/>
          <cell r="AV791"/>
          <cell r="AW791"/>
          <cell r="AX791"/>
          <cell r="BA791"/>
          <cell r="BB791"/>
          <cell r="BC791"/>
          <cell r="BD791"/>
          <cell r="BE791"/>
          <cell r="BF791"/>
          <cell r="BG791"/>
          <cell r="BH791"/>
          <cell r="BI791"/>
          <cell r="BJ791"/>
          <cell r="BK791"/>
          <cell r="BL791"/>
          <cell r="BM791"/>
          <cell r="BN791"/>
          <cell r="BO791"/>
          <cell r="BP791"/>
          <cell r="BQ791"/>
          <cell r="BR791"/>
          <cell r="BS791"/>
          <cell r="BT791"/>
          <cell r="BU791"/>
          <cell r="BV791"/>
          <cell r="BW791"/>
          <cell r="BX791"/>
          <cell r="BY791"/>
          <cell r="BZ791"/>
          <cell r="CA791"/>
          <cell r="CB791"/>
          <cell r="CC791"/>
          <cell r="CD791"/>
          <cell r="CE791"/>
          <cell r="CF791"/>
          <cell r="CG791"/>
          <cell r="CH791"/>
          <cell r="CN791"/>
          <cell r="CO791"/>
          <cell r="CP791"/>
          <cell r="CQ791"/>
          <cell r="CS791"/>
          <cell r="CT791"/>
          <cell r="CU791"/>
          <cell r="CV791"/>
          <cell r="CW791"/>
          <cell r="EE791"/>
          <cell r="EF791"/>
          <cell r="EH791"/>
          <cell r="EI791"/>
          <cell r="EJ791"/>
          <cell r="EK791"/>
          <cell r="EL791"/>
          <cell r="EM791"/>
        </row>
        <row r="792">
          <cell r="A792"/>
          <cell r="B792"/>
          <cell r="C792"/>
          <cell r="D792"/>
          <cell r="E792"/>
          <cell r="F792"/>
          <cell r="G792"/>
          <cell r="H792"/>
          <cell r="I792"/>
          <cell r="J792"/>
          <cell r="K792"/>
          <cell r="L792"/>
          <cell r="M792"/>
          <cell r="N792"/>
          <cell r="O792"/>
          <cell r="P792"/>
          <cell r="Q792"/>
          <cell r="R792"/>
          <cell r="S792"/>
          <cell r="T792"/>
          <cell r="U792"/>
          <cell r="V792"/>
          <cell r="W792"/>
          <cell r="X792"/>
          <cell r="Y792"/>
          <cell r="Z792"/>
          <cell r="AA792"/>
          <cell r="AB792"/>
          <cell r="AC792"/>
          <cell r="AD792"/>
          <cell r="AE792"/>
          <cell r="AF792"/>
          <cell r="AG792"/>
          <cell r="AH792"/>
          <cell r="AI792"/>
          <cell r="AJ792"/>
          <cell r="AK792"/>
          <cell r="AL792"/>
          <cell r="AM792"/>
          <cell r="AN792"/>
          <cell r="AO792"/>
          <cell r="AP792"/>
          <cell r="AQ792"/>
          <cell r="AR792"/>
          <cell r="AS792"/>
          <cell r="AT792"/>
          <cell r="AV792"/>
          <cell r="AW792"/>
          <cell r="AX792"/>
          <cell r="BA792"/>
          <cell r="BB792"/>
          <cell r="BC792"/>
          <cell r="BD792"/>
          <cell r="BE792"/>
          <cell r="BF792"/>
          <cell r="BG792"/>
          <cell r="BH792"/>
          <cell r="BI792"/>
          <cell r="BJ792"/>
          <cell r="BK792"/>
          <cell r="BL792"/>
          <cell r="BM792"/>
          <cell r="BN792"/>
          <cell r="BO792"/>
          <cell r="BP792"/>
          <cell r="BQ792"/>
          <cell r="BR792"/>
          <cell r="BS792"/>
          <cell r="BT792"/>
          <cell r="BU792"/>
          <cell r="BV792"/>
          <cell r="BW792"/>
          <cell r="BX792"/>
          <cell r="BY792"/>
          <cell r="BZ792"/>
          <cell r="CA792"/>
          <cell r="CB792"/>
          <cell r="CC792"/>
          <cell r="CD792"/>
          <cell r="CE792"/>
          <cell r="CF792"/>
          <cell r="CG792"/>
          <cell r="CH792"/>
          <cell r="CN792"/>
          <cell r="CO792"/>
          <cell r="CP792"/>
          <cell r="CQ792"/>
          <cell r="CS792"/>
          <cell r="CT792"/>
          <cell r="CU792"/>
          <cell r="CV792"/>
          <cell r="CW792"/>
          <cell r="EE792"/>
          <cell r="EF792"/>
          <cell r="EH792"/>
          <cell r="EI792"/>
          <cell r="EJ792"/>
          <cell r="EK792"/>
          <cell r="EL792"/>
          <cell r="EM792"/>
        </row>
        <row r="793">
          <cell r="A793"/>
          <cell r="B793"/>
          <cell r="C793"/>
          <cell r="D793"/>
          <cell r="E793"/>
          <cell r="F793"/>
          <cell r="G793"/>
          <cell r="H793"/>
          <cell r="I793"/>
          <cell r="J793"/>
          <cell r="K793"/>
          <cell r="L793"/>
          <cell r="M793"/>
          <cell r="N793"/>
          <cell r="O793"/>
          <cell r="P793"/>
          <cell r="Q793"/>
          <cell r="R793"/>
          <cell r="S793"/>
          <cell r="T793"/>
          <cell r="U793"/>
          <cell r="V793"/>
          <cell r="W793"/>
          <cell r="X793"/>
          <cell r="Y793"/>
          <cell r="Z793"/>
          <cell r="AA793"/>
          <cell r="AB793"/>
          <cell r="AC793"/>
          <cell r="AD793"/>
          <cell r="AE793"/>
          <cell r="AF793"/>
          <cell r="AG793"/>
          <cell r="AH793"/>
          <cell r="AI793"/>
          <cell r="AJ793"/>
          <cell r="AK793"/>
          <cell r="AL793"/>
          <cell r="AM793"/>
          <cell r="AN793"/>
          <cell r="AO793"/>
          <cell r="AP793"/>
          <cell r="AQ793"/>
          <cell r="AR793"/>
          <cell r="AS793"/>
          <cell r="AT793"/>
          <cell r="AV793"/>
          <cell r="AW793"/>
          <cell r="AX793"/>
          <cell r="BA793"/>
          <cell r="BB793"/>
          <cell r="BC793"/>
          <cell r="BD793"/>
          <cell r="BE793"/>
          <cell r="BF793"/>
          <cell r="BG793"/>
          <cell r="BH793"/>
          <cell r="BI793"/>
          <cell r="BJ793"/>
          <cell r="BK793"/>
          <cell r="BL793"/>
          <cell r="BM793"/>
          <cell r="BN793"/>
          <cell r="BO793"/>
          <cell r="BP793"/>
          <cell r="BQ793"/>
          <cell r="BR793"/>
          <cell r="BS793"/>
          <cell r="BT793"/>
          <cell r="BU793"/>
          <cell r="BV793"/>
          <cell r="BW793"/>
          <cell r="BX793"/>
          <cell r="BY793"/>
          <cell r="BZ793"/>
          <cell r="CA793"/>
          <cell r="CB793"/>
          <cell r="CC793"/>
          <cell r="CD793"/>
          <cell r="CE793"/>
          <cell r="CF793"/>
          <cell r="CG793"/>
          <cell r="CH793"/>
          <cell r="CN793"/>
          <cell r="CO793"/>
          <cell r="CP793"/>
          <cell r="CQ793"/>
          <cell r="CS793"/>
          <cell r="CT793"/>
          <cell r="CU793"/>
          <cell r="CV793"/>
          <cell r="CW793"/>
          <cell r="EE793"/>
          <cell r="EF793"/>
          <cell r="EH793"/>
          <cell r="EI793"/>
          <cell r="EJ793"/>
          <cell r="EK793"/>
          <cell r="EL793"/>
          <cell r="EM793"/>
        </row>
        <row r="794">
          <cell r="A794"/>
          <cell r="B794"/>
          <cell r="C794"/>
          <cell r="D794"/>
          <cell r="E794"/>
          <cell r="F794"/>
          <cell r="G794"/>
          <cell r="H794"/>
          <cell r="I794"/>
          <cell r="J794"/>
          <cell r="K794"/>
          <cell r="L794"/>
          <cell r="M794"/>
          <cell r="N794"/>
          <cell r="O794"/>
          <cell r="P794"/>
          <cell r="Q794"/>
          <cell r="R794"/>
          <cell r="S794"/>
          <cell r="T794"/>
          <cell r="U794"/>
          <cell r="V794"/>
          <cell r="W794"/>
          <cell r="X794"/>
          <cell r="Y794"/>
          <cell r="Z794"/>
          <cell r="AA794"/>
          <cell r="AB794"/>
          <cell r="AC794"/>
          <cell r="AD794"/>
          <cell r="AE794"/>
          <cell r="AF794"/>
          <cell r="AG794"/>
          <cell r="AH794"/>
          <cell r="AI794"/>
          <cell r="AJ794"/>
          <cell r="AK794"/>
          <cell r="AL794"/>
          <cell r="AM794"/>
          <cell r="AN794"/>
          <cell r="AO794"/>
          <cell r="AP794"/>
          <cell r="AQ794"/>
          <cell r="AR794"/>
          <cell r="AS794"/>
          <cell r="AT794"/>
          <cell r="AV794"/>
          <cell r="AW794"/>
          <cell r="AX794"/>
          <cell r="BA794"/>
          <cell r="BB794"/>
          <cell r="BC794"/>
          <cell r="BD794"/>
          <cell r="BE794"/>
          <cell r="BF794"/>
          <cell r="BG794"/>
          <cell r="BH794"/>
          <cell r="BI794"/>
          <cell r="BJ794"/>
          <cell r="BK794"/>
          <cell r="BL794"/>
          <cell r="BM794"/>
          <cell r="BN794"/>
          <cell r="BO794"/>
          <cell r="BP794"/>
          <cell r="BQ794"/>
          <cell r="BR794"/>
          <cell r="BS794"/>
          <cell r="BT794"/>
          <cell r="BU794"/>
          <cell r="BV794"/>
          <cell r="BW794"/>
          <cell r="BX794"/>
          <cell r="BY794"/>
          <cell r="BZ794"/>
          <cell r="CA794"/>
          <cell r="CB794"/>
          <cell r="CC794"/>
          <cell r="CD794"/>
          <cell r="CE794"/>
          <cell r="CF794"/>
          <cell r="CG794"/>
          <cell r="CH794"/>
          <cell r="CN794"/>
          <cell r="CO794"/>
          <cell r="CP794"/>
          <cell r="CQ794"/>
          <cell r="CS794"/>
          <cell r="CT794"/>
          <cell r="CU794"/>
          <cell r="CV794"/>
          <cell r="CW794"/>
          <cell r="EE794"/>
          <cell r="EF794"/>
          <cell r="EH794"/>
          <cell r="EI794"/>
          <cell r="EJ794"/>
          <cell r="EK794"/>
          <cell r="EL794"/>
          <cell r="EM794"/>
        </row>
        <row r="795">
          <cell r="A795"/>
          <cell r="B795"/>
          <cell r="C795"/>
          <cell r="D795"/>
          <cell r="E795"/>
          <cell r="F795"/>
          <cell r="G795"/>
          <cell r="H795"/>
          <cell r="I795"/>
          <cell r="J795"/>
          <cell r="K795"/>
          <cell r="L795"/>
          <cell r="M795"/>
          <cell r="N795"/>
          <cell r="O795"/>
          <cell r="P795"/>
          <cell r="Q795"/>
          <cell r="R795"/>
          <cell r="S795"/>
          <cell r="T795"/>
          <cell r="U795"/>
          <cell r="V795"/>
          <cell r="W795"/>
          <cell r="X795"/>
          <cell r="Y795"/>
          <cell r="Z795"/>
          <cell r="AA795"/>
          <cell r="AB795"/>
          <cell r="AC795"/>
          <cell r="AD795"/>
          <cell r="AE795"/>
          <cell r="AF795"/>
          <cell r="AG795"/>
          <cell r="AH795"/>
          <cell r="AI795"/>
          <cell r="AJ795"/>
          <cell r="AK795"/>
          <cell r="AL795"/>
          <cell r="AM795"/>
          <cell r="AN795"/>
          <cell r="AO795"/>
          <cell r="AP795"/>
          <cell r="AQ795"/>
          <cell r="AR795"/>
          <cell r="AS795"/>
          <cell r="AT795"/>
          <cell r="AV795"/>
          <cell r="AW795"/>
          <cell r="AX795"/>
          <cell r="BA795"/>
          <cell r="BB795"/>
          <cell r="BC795"/>
          <cell r="BD795"/>
          <cell r="BE795"/>
          <cell r="BF795"/>
          <cell r="BG795"/>
          <cell r="BH795"/>
          <cell r="BI795"/>
          <cell r="BJ795"/>
          <cell r="BK795"/>
          <cell r="BL795"/>
          <cell r="BM795"/>
          <cell r="BN795"/>
          <cell r="BO795"/>
          <cell r="BP795"/>
          <cell r="BQ795"/>
          <cell r="BR795"/>
          <cell r="BS795"/>
          <cell r="BT795"/>
          <cell r="BU795"/>
          <cell r="BV795"/>
          <cell r="BW795"/>
          <cell r="BX795"/>
          <cell r="BY795"/>
          <cell r="BZ795"/>
          <cell r="CA795"/>
          <cell r="CB795"/>
          <cell r="CC795"/>
          <cell r="CD795"/>
          <cell r="CE795"/>
          <cell r="CF795"/>
          <cell r="CG795"/>
          <cell r="CH795"/>
          <cell r="CN795"/>
          <cell r="CO795"/>
          <cell r="CP795"/>
          <cell r="CQ795"/>
          <cell r="CS795"/>
          <cell r="CT795"/>
          <cell r="CU795"/>
          <cell r="CV795"/>
          <cell r="CW795"/>
          <cell r="EE795"/>
          <cell r="EF795"/>
          <cell r="EH795"/>
          <cell r="EI795"/>
          <cell r="EJ795"/>
          <cell r="EK795"/>
          <cell r="EL795"/>
          <cell r="EM795"/>
        </row>
        <row r="796">
          <cell r="A796"/>
          <cell r="B796"/>
          <cell r="C796"/>
          <cell r="D796"/>
          <cell r="E796"/>
          <cell r="F796"/>
          <cell r="G796"/>
          <cell r="H796"/>
          <cell r="I796"/>
          <cell r="J796"/>
          <cell r="K796"/>
          <cell r="L796"/>
          <cell r="M796"/>
          <cell r="N796"/>
          <cell r="O796"/>
          <cell r="P796"/>
          <cell r="Q796"/>
          <cell r="R796"/>
          <cell r="S796"/>
          <cell r="T796"/>
          <cell r="U796"/>
          <cell r="V796"/>
          <cell r="W796"/>
          <cell r="X796"/>
          <cell r="Y796"/>
          <cell r="Z796"/>
          <cell r="AA796"/>
          <cell r="AB796"/>
          <cell r="AC796"/>
          <cell r="AD796"/>
          <cell r="AE796"/>
          <cell r="AF796"/>
          <cell r="AG796"/>
          <cell r="AH796"/>
          <cell r="AI796"/>
          <cell r="AJ796"/>
          <cell r="AK796"/>
          <cell r="AL796"/>
          <cell r="AM796"/>
          <cell r="AN796"/>
          <cell r="AO796"/>
          <cell r="AP796"/>
          <cell r="AQ796"/>
          <cell r="AR796"/>
          <cell r="AS796"/>
          <cell r="AT796"/>
          <cell r="AV796"/>
          <cell r="AW796"/>
          <cell r="AX796"/>
          <cell r="BA796"/>
          <cell r="BB796"/>
          <cell r="BC796"/>
          <cell r="BD796"/>
          <cell r="BE796"/>
          <cell r="BF796"/>
          <cell r="BG796"/>
          <cell r="BH796"/>
          <cell r="BI796"/>
          <cell r="BJ796"/>
          <cell r="BK796"/>
          <cell r="BL796"/>
          <cell r="BM796"/>
          <cell r="BN796"/>
          <cell r="BO796"/>
          <cell r="BP796"/>
          <cell r="BQ796"/>
          <cell r="BR796"/>
          <cell r="BS796"/>
          <cell r="BT796"/>
          <cell r="BU796"/>
          <cell r="BV796"/>
          <cell r="BW796"/>
          <cell r="BX796"/>
          <cell r="BY796"/>
          <cell r="BZ796"/>
          <cell r="CA796"/>
          <cell r="CB796"/>
          <cell r="CC796"/>
          <cell r="CD796"/>
          <cell r="CE796"/>
          <cell r="CF796"/>
          <cell r="CG796"/>
          <cell r="CH796"/>
          <cell r="CN796"/>
          <cell r="CO796"/>
          <cell r="CP796"/>
          <cell r="CQ796"/>
          <cell r="CS796"/>
          <cell r="CT796"/>
          <cell r="CU796"/>
          <cell r="CV796"/>
          <cell r="CW796"/>
          <cell r="EE796"/>
          <cell r="EF796"/>
          <cell r="EH796"/>
          <cell r="EI796"/>
          <cell r="EJ796"/>
          <cell r="EK796"/>
          <cell r="EL796"/>
          <cell r="EM796"/>
        </row>
        <row r="797">
          <cell r="A797"/>
          <cell r="B797"/>
          <cell r="C797"/>
          <cell r="D797"/>
          <cell r="E797"/>
          <cell r="F797"/>
          <cell r="G797"/>
          <cell r="H797"/>
          <cell r="I797"/>
          <cell r="J797"/>
          <cell r="K797"/>
          <cell r="L797"/>
          <cell r="M797"/>
          <cell r="N797"/>
          <cell r="O797"/>
          <cell r="P797"/>
          <cell r="Q797"/>
          <cell r="R797"/>
          <cell r="S797"/>
          <cell r="T797"/>
          <cell r="U797"/>
          <cell r="V797"/>
          <cell r="W797"/>
          <cell r="X797"/>
          <cell r="Y797"/>
          <cell r="Z797"/>
          <cell r="AA797"/>
          <cell r="AB797"/>
          <cell r="AC797"/>
          <cell r="AD797"/>
          <cell r="AE797"/>
          <cell r="AF797"/>
          <cell r="AG797"/>
          <cell r="AH797"/>
          <cell r="AI797"/>
          <cell r="AJ797"/>
          <cell r="AK797"/>
          <cell r="AL797"/>
          <cell r="AM797"/>
          <cell r="AN797"/>
          <cell r="AO797"/>
          <cell r="AP797"/>
          <cell r="AQ797"/>
          <cell r="AR797"/>
          <cell r="AS797"/>
          <cell r="AT797"/>
          <cell r="AV797"/>
          <cell r="AW797"/>
          <cell r="AX797"/>
          <cell r="BA797"/>
          <cell r="BB797"/>
          <cell r="BC797"/>
          <cell r="BD797"/>
          <cell r="BE797"/>
          <cell r="BF797"/>
          <cell r="BG797"/>
          <cell r="BH797"/>
          <cell r="BI797"/>
          <cell r="BJ797"/>
          <cell r="BK797"/>
          <cell r="BL797"/>
          <cell r="BM797"/>
          <cell r="BN797"/>
          <cell r="BO797"/>
          <cell r="BP797"/>
          <cell r="BQ797"/>
          <cell r="BR797"/>
          <cell r="BS797"/>
          <cell r="BT797"/>
          <cell r="BU797"/>
          <cell r="BV797"/>
          <cell r="BW797"/>
          <cell r="BX797"/>
          <cell r="BY797"/>
          <cell r="BZ797"/>
          <cell r="CA797"/>
          <cell r="CB797"/>
          <cell r="CC797"/>
          <cell r="CD797"/>
          <cell r="CE797"/>
          <cell r="CF797"/>
          <cell r="CG797"/>
          <cell r="CH797"/>
          <cell r="CN797"/>
          <cell r="CO797"/>
          <cell r="CP797"/>
          <cell r="CQ797"/>
          <cell r="CS797"/>
          <cell r="CT797"/>
          <cell r="CU797"/>
          <cell r="CV797"/>
          <cell r="CW797"/>
          <cell r="EE797"/>
          <cell r="EF797"/>
          <cell r="EH797"/>
          <cell r="EI797"/>
          <cell r="EJ797"/>
          <cell r="EK797"/>
          <cell r="EL797"/>
          <cell r="EM797"/>
        </row>
        <row r="798">
          <cell r="A798"/>
          <cell r="B798"/>
          <cell r="C798"/>
          <cell r="D798"/>
          <cell r="E798"/>
          <cell r="F798"/>
          <cell r="G798"/>
          <cell r="H798"/>
          <cell r="I798"/>
          <cell r="J798"/>
          <cell r="K798"/>
          <cell r="L798"/>
          <cell r="M798"/>
          <cell r="N798"/>
          <cell r="O798"/>
          <cell r="P798"/>
          <cell r="Q798"/>
          <cell r="R798"/>
          <cell r="S798"/>
          <cell r="T798"/>
          <cell r="U798"/>
          <cell r="V798"/>
          <cell r="W798"/>
          <cell r="X798"/>
          <cell r="Y798"/>
          <cell r="Z798"/>
          <cell r="AA798"/>
          <cell r="AB798"/>
          <cell r="AC798"/>
          <cell r="AD798"/>
          <cell r="AE798"/>
          <cell r="AF798"/>
          <cell r="AG798"/>
          <cell r="AH798"/>
          <cell r="AI798"/>
          <cell r="AJ798"/>
          <cell r="AK798"/>
          <cell r="AL798"/>
          <cell r="AM798"/>
          <cell r="AN798"/>
          <cell r="AO798"/>
          <cell r="AP798"/>
          <cell r="AQ798"/>
          <cell r="AR798"/>
          <cell r="AS798"/>
          <cell r="AT798"/>
          <cell r="AV798"/>
          <cell r="AW798"/>
          <cell r="AX798"/>
          <cell r="BA798"/>
          <cell r="BB798"/>
          <cell r="BC798"/>
          <cell r="BD798"/>
          <cell r="BE798"/>
          <cell r="BF798"/>
          <cell r="BG798"/>
          <cell r="BH798"/>
          <cell r="BI798"/>
          <cell r="BJ798"/>
          <cell r="BK798"/>
          <cell r="BL798"/>
          <cell r="BM798"/>
          <cell r="BN798"/>
          <cell r="BO798"/>
          <cell r="BP798"/>
          <cell r="BQ798"/>
          <cell r="BR798"/>
          <cell r="BS798"/>
          <cell r="BT798"/>
          <cell r="BU798"/>
          <cell r="BV798"/>
          <cell r="BW798"/>
          <cell r="BX798"/>
          <cell r="BY798"/>
          <cell r="BZ798"/>
          <cell r="CA798"/>
          <cell r="CB798"/>
          <cell r="CC798"/>
          <cell r="CD798"/>
          <cell r="CE798"/>
          <cell r="CF798"/>
          <cell r="CG798"/>
          <cell r="CH798"/>
          <cell r="CN798"/>
          <cell r="CO798"/>
          <cell r="CP798"/>
          <cell r="CQ798"/>
          <cell r="CS798"/>
          <cell r="CT798"/>
          <cell r="CU798"/>
          <cell r="CV798"/>
          <cell r="CW798"/>
          <cell r="EE798"/>
          <cell r="EF798"/>
          <cell r="EH798"/>
          <cell r="EI798"/>
          <cell r="EJ798"/>
          <cell r="EK798"/>
          <cell r="EL798"/>
          <cell r="EM798"/>
        </row>
        <row r="799">
          <cell r="A799"/>
          <cell r="B799"/>
          <cell r="C799"/>
          <cell r="D799"/>
          <cell r="E799"/>
          <cell r="F799"/>
          <cell r="G799"/>
          <cell r="H799"/>
          <cell r="I799"/>
          <cell r="J799"/>
          <cell r="K799"/>
          <cell r="L799"/>
          <cell r="M799"/>
          <cell r="N799"/>
          <cell r="O799"/>
          <cell r="P799"/>
          <cell r="Q799"/>
          <cell r="R799"/>
          <cell r="S799"/>
          <cell r="T799"/>
          <cell r="U799"/>
          <cell r="V799"/>
          <cell r="W799"/>
          <cell r="X799"/>
          <cell r="Y799"/>
          <cell r="Z799"/>
          <cell r="AA799"/>
          <cell r="AB799"/>
          <cell r="AC799"/>
          <cell r="AD799"/>
          <cell r="AE799"/>
          <cell r="AF799"/>
          <cell r="AG799"/>
          <cell r="AH799"/>
          <cell r="AI799"/>
          <cell r="AJ799"/>
          <cell r="AK799"/>
          <cell r="AL799"/>
          <cell r="AM799"/>
          <cell r="AN799"/>
          <cell r="AO799"/>
          <cell r="AP799"/>
          <cell r="AQ799"/>
          <cell r="AR799"/>
          <cell r="AS799"/>
          <cell r="AT799"/>
          <cell r="AV799"/>
          <cell r="AW799"/>
          <cell r="AX799"/>
          <cell r="BA799"/>
          <cell r="BB799"/>
          <cell r="BC799"/>
          <cell r="BD799"/>
          <cell r="BE799"/>
          <cell r="BF799"/>
          <cell r="BG799"/>
          <cell r="BH799"/>
          <cell r="BI799"/>
          <cell r="BJ799"/>
          <cell r="BK799"/>
          <cell r="BL799"/>
          <cell r="BM799"/>
          <cell r="BN799"/>
          <cell r="BO799"/>
          <cell r="BP799"/>
          <cell r="BQ799"/>
          <cell r="BR799"/>
          <cell r="BS799"/>
          <cell r="BT799"/>
          <cell r="BU799"/>
          <cell r="BV799"/>
          <cell r="BW799"/>
          <cell r="BX799"/>
          <cell r="BY799"/>
          <cell r="BZ799"/>
          <cell r="CA799"/>
          <cell r="CB799"/>
          <cell r="CC799"/>
          <cell r="CD799"/>
          <cell r="CE799"/>
          <cell r="CF799"/>
          <cell r="CG799"/>
          <cell r="CH799"/>
          <cell r="CN799"/>
          <cell r="CO799"/>
          <cell r="CP799"/>
          <cell r="CQ799"/>
          <cell r="CS799"/>
          <cell r="CT799"/>
          <cell r="CU799"/>
          <cell r="CV799"/>
          <cell r="CW799"/>
          <cell r="EE799"/>
          <cell r="EF799"/>
          <cell r="EH799"/>
          <cell r="EI799"/>
          <cell r="EJ799"/>
          <cell r="EK799"/>
          <cell r="EL799"/>
          <cell r="EM799"/>
        </row>
        <row r="800">
          <cell r="A800"/>
          <cell r="B800"/>
          <cell r="C800"/>
          <cell r="D800"/>
          <cell r="E800"/>
          <cell r="F800"/>
          <cell r="G800"/>
          <cell r="H800"/>
          <cell r="I800"/>
          <cell r="J800"/>
          <cell r="K800"/>
          <cell r="L800"/>
          <cell r="M800"/>
          <cell r="N800"/>
          <cell r="O800"/>
          <cell r="P800"/>
          <cell r="Q800"/>
          <cell r="R800"/>
          <cell r="S800"/>
          <cell r="T800"/>
          <cell r="U800"/>
          <cell r="V800"/>
          <cell r="W800"/>
          <cell r="X800"/>
          <cell r="Y800"/>
          <cell r="Z800"/>
          <cell r="AA800"/>
          <cell r="AB800"/>
          <cell r="AC800"/>
          <cell r="AD800"/>
          <cell r="AE800"/>
          <cell r="AF800"/>
          <cell r="AG800"/>
          <cell r="AH800"/>
          <cell r="AI800"/>
          <cell r="AJ800"/>
          <cell r="AK800"/>
          <cell r="AL800"/>
          <cell r="AM800"/>
          <cell r="AN800"/>
          <cell r="AO800"/>
          <cell r="AP800"/>
          <cell r="AQ800"/>
          <cell r="AR800"/>
          <cell r="AS800"/>
          <cell r="AT800"/>
          <cell r="AV800"/>
          <cell r="AW800"/>
          <cell r="AX800"/>
          <cell r="BA800"/>
          <cell r="BB800"/>
          <cell r="BC800"/>
          <cell r="BD800"/>
          <cell r="BE800"/>
          <cell r="BF800"/>
          <cell r="BG800"/>
          <cell r="BH800"/>
          <cell r="BI800"/>
          <cell r="BJ800"/>
          <cell r="BK800"/>
          <cell r="BL800"/>
          <cell r="BM800"/>
          <cell r="BN800"/>
          <cell r="BO800"/>
          <cell r="BP800"/>
          <cell r="BQ800"/>
          <cell r="BR800"/>
          <cell r="BS800"/>
          <cell r="BT800"/>
          <cell r="BU800"/>
          <cell r="BV800"/>
          <cell r="BW800"/>
          <cell r="BX800"/>
          <cell r="BY800"/>
          <cell r="BZ800"/>
          <cell r="CA800"/>
          <cell r="CB800"/>
          <cell r="CC800"/>
          <cell r="CD800"/>
          <cell r="CE800"/>
          <cell r="CF800"/>
          <cell r="CG800"/>
          <cell r="CH800"/>
          <cell r="CN800"/>
          <cell r="CO800"/>
          <cell r="CP800"/>
          <cell r="CQ800"/>
          <cell r="CS800"/>
          <cell r="CT800"/>
          <cell r="CU800"/>
          <cell r="CV800"/>
          <cell r="CW800"/>
          <cell r="EE800"/>
          <cell r="EF800"/>
          <cell r="EH800"/>
          <cell r="EI800"/>
          <cell r="EJ800"/>
          <cell r="EK800"/>
          <cell r="EL800"/>
          <cell r="EM800"/>
        </row>
        <row r="801">
          <cell r="A801"/>
          <cell r="B801"/>
          <cell r="C801"/>
          <cell r="D801"/>
          <cell r="E801"/>
          <cell r="F801"/>
          <cell r="G801"/>
          <cell r="H801"/>
          <cell r="I801"/>
          <cell r="J801"/>
          <cell r="K801"/>
          <cell r="L801"/>
          <cell r="M801"/>
          <cell r="N801"/>
          <cell r="O801"/>
          <cell r="P801"/>
          <cell r="Q801"/>
          <cell r="R801"/>
          <cell r="S801"/>
          <cell r="T801"/>
          <cell r="U801"/>
          <cell r="V801"/>
          <cell r="W801"/>
          <cell r="X801"/>
          <cell r="Y801"/>
          <cell r="Z801"/>
          <cell r="AA801"/>
          <cell r="AB801"/>
          <cell r="AC801"/>
          <cell r="AD801"/>
          <cell r="AE801"/>
          <cell r="AF801"/>
          <cell r="AG801"/>
          <cell r="AH801"/>
          <cell r="AI801"/>
          <cell r="AJ801"/>
          <cell r="AK801"/>
          <cell r="AL801"/>
          <cell r="AM801"/>
          <cell r="AN801"/>
          <cell r="AO801"/>
          <cell r="AP801"/>
          <cell r="AQ801"/>
          <cell r="AR801"/>
          <cell r="AS801"/>
          <cell r="AT801"/>
          <cell r="AV801"/>
          <cell r="AW801"/>
          <cell r="AX801"/>
          <cell r="BA801"/>
          <cell r="BB801"/>
          <cell r="BC801"/>
          <cell r="BD801"/>
          <cell r="BE801"/>
          <cell r="BF801"/>
          <cell r="BG801"/>
          <cell r="BH801"/>
          <cell r="BI801"/>
          <cell r="BJ801"/>
          <cell r="BK801"/>
          <cell r="BL801"/>
          <cell r="BM801"/>
          <cell r="BN801"/>
          <cell r="BO801"/>
          <cell r="BP801"/>
          <cell r="BQ801"/>
          <cell r="BR801"/>
          <cell r="BS801"/>
          <cell r="BT801"/>
          <cell r="BU801"/>
          <cell r="BV801"/>
          <cell r="BW801"/>
          <cell r="BX801"/>
          <cell r="BY801"/>
          <cell r="BZ801"/>
          <cell r="CA801"/>
          <cell r="CB801"/>
          <cell r="CC801"/>
          <cell r="CD801"/>
          <cell r="CE801"/>
          <cell r="CF801"/>
          <cell r="CG801"/>
          <cell r="CH801"/>
          <cell r="CN801"/>
          <cell r="CO801"/>
          <cell r="CP801"/>
          <cell r="CQ801"/>
          <cell r="CS801"/>
          <cell r="CT801"/>
          <cell r="CU801"/>
          <cell r="CV801"/>
          <cell r="CW801"/>
          <cell r="EE801"/>
          <cell r="EF801"/>
          <cell r="EH801"/>
          <cell r="EI801"/>
          <cell r="EJ801"/>
          <cell r="EK801"/>
          <cell r="EL801"/>
          <cell r="EM801"/>
        </row>
        <row r="802">
          <cell r="A802"/>
          <cell r="B802"/>
          <cell r="C802"/>
          <cell r="D802"/>
          <cell r="E802"/>
          <cell r="F802"/>
          <cell r="G802"/>
          <cell r="H802"/>
          <cell r="I802"/>
          <cell r="J802"/>
          <cell r="K802"/>
          <cell r="L802"/>
          <cell r="M802"/>
          <cell r="N802"/>
          <cell r="O802"/>
          <cell r="P802"/>
          <cell r="Q802"/>
          <cell r="R802"/>
          <cell r="S802"/>
          <cell r="T802"/>
          <cell r="U802"/>
          <cell r="V802"/>
          <cell r="W802"/>
          <cell r="X802"/>
          <cell r="Y802"/>
          <cell r="Z802"/>
          <cell r="AA802"/>
          <cell r="AB802"/>
          <cell r="AC802"/>
          <cell r="AD802"/>
          <cell r="AE802"/>
          <cell r="AF802"/>
          <cell r="AG802"/>
          <cell r="AH802"/>
          <cell r="AI802"/>
          <cell r="AJ802"/>
          <cell r="AK802"/>
          <cell r="AL802"/>
          <cell r="AM802"/>
          <cell r="AN802"/>
          <cell r="AO802"/>
          <cell r="AP802"/>
          <cell r="AQ802"/>
          <cell r="AR802"/>
          <cell r="AS802"/>
          <cell r="AT802"/>
          <cell r="AV802"/>
          <cell r="AW802"/>
          <cell r="AX802"/>
          <cell r="BA802"/>
          <cell r="BB802"/>
          <cell r="BC802"/>
          <cell r="BD802"/>
          <cell r="BE802"/>
          <cell r="BF802"/>
          <cell r="BG802"/>
          <cell r="BH802"/>
          <cell r="BI802"/>
          <cell r="BJ802"/>
          <cell r="BK802"/>
          <cell r="BL802"/>
          <cell r="BM802"/>
          <cell r="BN802"/>
          <cell r="BO802"/>
          <cell r="BP802"/>
          <cell r="BQ802"/>
          <cell r="BR802"/>
          <cell r="BS802"/>
          <cell r="BT802"/>
          <cell r="BU802"/>
          <cell r="BV802"/>
          <cell r="BW802"/>
          <cell r="BX802"/>
          <cell r="BY802"/>
          <cell r="BZ802"/>
          <cell r="CA802"/>
          <cell r="CB802"/>
          <cell r="CC802"/>
          <cell r="CD802"/>
          <cell r="CE802"/>
          <cell r="CF802"/>
          <cell r="CG802"/>
          <cell r="CH802"/>
          <cell r="CN802"/>
          <cell r="CO802"/>
          <cell r="CP802"/>
          <cell r="CQ802"/>
          <cell r="CS802"/>
          <cell r="CT802"/>
          <cell r="CU802"/>
          <cell r="CV802"/>
          <cell r="CW802"/>
          <cell r="EE802"/>
          <cell r="EF802"/>
          <cell r="EH802"/>
          <cell r="EI802"/>
          <cell r="EJ802"/>
          <cell r="EK802"/>
          <cell r="EL802"/>
          <cell r="EM802"/>
        </row>
        <row r="803">
          <cell r="A803"/>
          <cell r="B803"/>
          <cell r="C803"/>
          <cell r="D803"/>
          <cell r="E803"/>
          <cell r="F803"/>
          <cell r="G803"/>
          <cell r="H803"/>
          <cell r="I803"/>
          <cell r="J803"/>
          <cell r="K803"/>
          <cell r="L803"/>
          <cell r="M803"/>
          <cell r="N803"/>
          <cell r="O803"/>
          <cell r="P803"/>
          <cell r="Q803"/>
          <cell r="R803"/>
          <cell r="S803"/>
          <cell r="T803"/>
          <cell r="U803"/>
          <cell r="V803"/>
          <cell r="W803"/>
          <cell r="X803"/>
          <cell r="Y803"/>
          <cell r="Z803"/>
          <cell r="AA803"/>
          <cell r="AB803"/>
          <cell r="AC803"/>
          <cell r="AD803"/>
          <cell r="AE803"/>
          <cell r="AF803"/>
          <cell r="AG803"/>
          <cell r="AH803"/>
          <cell r="AI803"/>
          <cell r="AJ803"/>
          <cell r="AK803"/>
          <cell r="AL803"/>
          <cell r="AM803"/>
          <cell r="AN803"/>
          <cell r="AO803"/>
          <cell r="AP803"/>
          <cell r="AQ803"/>
          <cell r="AR803"/>
          <cell r="AS803"/>
          <cell r="AT803"/>
          <cell r="AV803"/>
          <cell r="AW803"/>
          <cell r="AX803"/>
          <cell r="BA803"/>
          <cell r="BB803"/>
          <cell r="BC803"/>
          <cell r="BD803"/>
          <cell r="BE803"/>
          <cell r="BF803"/>
          <cell r="BG803"/>
          <cell r="BH803"/>
          <cell r="BI803"/>
          <cell r="BJ803"/>
          <cell r="BK803"/>
          <cell r="BL803"/>
          <cell r="BM803"/>
          <cell r="BN803"/>
          <cell r="BO803"/>
          <cell r="BP803"/>
          <cell r="BQ803"/>
          <cell r="BR803"/>
          <cell r="BS803"/>
          <cell r="BT803"/>
          <cell r="BU803"/>
          <cell r="BV803"/>
          <cell r="BW803"/>
          <cell r="BX803"/>
          <cell r="BY803"/>
          <cell r="BZ803"/>
          <cell r="CA803"/>
          <cell r="CB803"/>
          <cell r="CC803"/>
          <cell r="CD803"/>
          <cell r="CE803"/>
          <cell r="CF803"/>
          <cell r="CG803"/>
          <cell r="CH803"/>
          <cell r="CN803"/>
          <cell r="CO803"/>
          <cell r="CP803"/>
          <cell r="CQ803"/>
          <cell r="CS803"/>
          <cell r="CT803"/>
          <cell r="CU803"/>
          <cell r="CV803"/>
          <cell r="CW803"/>
          <cell r="EE803"/>
          <cell r="EF803"/>
          <cell r="EH803"/>
          <cell r="EI803"/>
          <cell r="EJ803"/>
          <cell r="EK803"/>
          <cell r="EL803"/>
          <cell r="EM803"/>
        </row>
        <row r="804">
          <cell r="A804"/>
          <cell r="B804"/>
          <cell r="C804"/>
          <cell r="D804"/>
          <cell r="E804"/>
          <cell r="F804"/>
          <cell r="G804"/>
          <cell r="H804"/>
          <cell r="I804"/>
          <cell r="J804"/>
          <cell r="K804"/>
          <cell r="L804"/>
          <cell r="M804"/>
          <cell r="N804"/>
          <cell r="O804"/>
          <cell r="P804"/>
          <cell r="Q804"/>
          <cell r="R804"/>
          <cell r="S804"/>
          <cell r="T804"/>
          <cell r="U804"/>
          <cell r="V804"/>
          <cell r="W804"/>
          <cell r="X804"/>
          <cell r="Y804"/>
          <cell r="Z804"/>
          <cell r="AA804"/>
          <cell r="AB804"/>
          <cell r="AC804"/>
          <cell r="AD804"/>
          <cell r="AE804"/>
          <cell r="AF804"/>
          <cell r="AG804"/>
          <cell r="AH804"/>
          <cell r="AI804"/>
          <cell r="AJ804"/>
          <cell r="AK804"/>
          <cell r="AL804"/>
          <cell r="AM804"/>
          <cell r="AN804"/>
          <cell r="AO804"/>
          <cell r="AP804"/>
          <cell r="AQ804"/>
          <cell r="AR804"/>
          <cell r="AS804"/>
          <cell r="AT804"/>
          <cell r="AV804"/>
          <cell r="AW804"/>
          <cell r="AX804"/>
          <cell r="BA804"/>
          <cell r="BB804"/>
          <cell r="BC804"/>
          <cell r="BD804"/>
          <cell r="BE804"/>
          <cell r="BF804"/>
          <cell r="BG804"/>
          <cell r="BH804"/>
          <cell r="BI804"/>
          <cell r="BJ804"/>
          <cell r="BK804"/>
          <cell r="BL804"/>
          <cell r="BM804"/>
          <cell r="BN804"/>
          <cell r="BO804"/>
          <cell r="BP804"/>
          <cell r="BQ804"/>
          <cell r="BR804"/>
          <cell r="BS804"/>
          <cell r="BT804"/>
          <cell r="BU804"/>
          <cell r="BV804"/>
          <cell r="BW804"/>
          <cell r="BX804"/>
          <cell r="BY804"/>
          <cell r="BZ804"/>
          <cell r="CA804"/>
          <cell r="CB804"/>
          <cell r="CC804"/>
          <cell r="CD804"/>
          <cell r="CE804"/>
          <cell r="CF804"/>
          <cell r="CG804"/>
          <cell r="CH804"/>
          <cell r="CN804"/>
          <cell r="CO804"/>
          <cell r="CP804"/>
          <cell r="CQ804"/>
          <cell r="CS804"/>
          <cell r="CT804"/>
          <cell r="CU804"/>
          <cell r="CV804"/>
          <cell r="CW804"/>
          <cell r="EE804"/>
          <cell r="EF804"/>
          <cell r="EH804"/>
          <cell r="EI804"/>
          <cell r="EJ804"/>
          <cell r="EK804"/>
          <cell r="EL804"/>
          <cell r="EM804"/>
        </row>
        <row r="805">
          <cell r="A805"/>
          <cell r="B805"/>
          <cell r="C805"/>
          <cell r="D805"/>
          <cell r="E805"/>
          <cell r="F805"/>
          <cell r="G805"/>
          <cell r="H805"/>
          <cell r="I805"/>
          <cell r="J805"/>
          <cell r="K805"/>
          <cell r="L805"/>
          <cell r="M805"/>
          <cell r="N805"/>
          <cell r="O805"/>
          <cell r="P805"/>
          <cell r="Q805"/>
          <cell r="R805"/>
          <cell r="S805"/>
          <cell r="T805"/>
          <cell r="U805"/>
          <cell r="V805"/>
          <cell r="W805"/>
          <cell r="X805"/>
          <cell r="Y805"/>
          <cell r="Z805"/>
          <cell r="AA805"/>
          <cell r="AB805"/>
          <cell r="AC805"/>
          <cell r="AD805"/>
          <cell r="AE805"/>
          <cell r="AF805"/>
          <cell r="AG805"/>
          <cell r="AH805"/>
          <cell r="AI805"/>
          <cell r="AJ805"/>
          <cell r="AK805"/>
          <cell r="AL805"/>
          <cell r="AM805"/>
          <cell r="AN805"/>
          <cell r="AO805"/>
          <cell r="AP805"/>
          <cell r="AQ805"/>
          <cell r="AR805"/>
          <cell r="AS805"/>
          <cell r="AT805"/>
          <cell r="AV805"/>
          <cell r="AW805"/>
          <cell r="AX805"/>
          <cell r="BA805"/>
          <cell r="BB805"/>
          <cell r="BC805"/>
          <cell r="BD805"/>
          <cell r="BE805"/>
          <cell r="BF805"/>
          <cell r="BG805"/>
          <cell r="BH805"/>
          <cell r="BI805"/>
          <cell r="BJ805"/>
          <cell r="BK805"/>
          <cell r="BL805"/>
          <cell r="BM805"/>
          <cell r="BN805"/>
          <cell r="BO805"/>
          <cell r="BP805"/>
          <cell r="BQ805"/>
          <cell r="BR805"/>
          <cell r="BS805"/>
          <cell r="BT805"/>
          <cell r="BU805"/>
          <cell r="BV805"/>
          <cell r="BW805"/>
          <cell r="BX805"/>
          <cell r="BY805"/>
          <cell r="BZ805"/>
          <cell r="CA805"/>
          <cell r="CB805"/>
          <cell r="CC805"/>
          <cell r="CD805"/>
          <cell r="CE805"/>
          <cell r="CF805"/>
          <cell r="CG805"/>
          <cell r="CH805"/>
          <cell r="CN805"/>
          <cell r="CO805"/>
          <cell r="CP805"/>
          <cell r="CQ805"/>
          <cell r="CS805"/>
          <cell r="CT805"/>
          <cell r="CU805"/>
          <cell r="CV805"/>
          <cell r="CW805"/>
          <cell r="EE805"/>
          <cell r="EF805"/>
          <cell r="EH805"/>
          <cell r="EI805"/>
          <cell r="EJ805"/>
          <cell r="EK805"/>
          <cell r="EL805"/>
          <cell r="EM805"/>
        </row>
        <row r="806">
          <cell r="A806"/>
          <cell r="B806"/>
          <cell r="C806"/>
          <cell r="D806"/>
          <cell r="E806"/>
          <cell r="F806"/>
          <cell r="G806"/>
          <cell r="H806"/>
          <cell r="I806"/>
          <cell r="J806"/>
          <cell r="K806"/>
          <cell r="L806"/>
          <cell r="M806"/>
          <cell r="N806"/>
          <cell r="O806"/>
          <cell r="P806"/>
          <cell r="Q806"/>
          <cell r="R806"/>
          <cell r="S806"/>
          <cell r="T806"/>
          <cell r="U806"/>
          <cell r="V806"/>
          <cell r="W806"/>
          <cell r="X806"/>
          <cell r="Y806"/>
          <cell r="Z806"/>
          <cell r="AA806"/>
          <cell r="AB806"/>
          <cell r="AC806"/>
          <cell r="AD806"/>
          <cell r="AE806"/>
          <cell r="AF806"/>
          <cell r="AG806"/>
          <cell r="AH806"/>
          <cell r="AI806"/>
          <cell r="AJ806"/>
          <cell r="AK806"/>
          <cell r="AL806"/>
          <cell r="AM806"/>
          <cell r="AN806"/>
          <cell r="AO806"/>
          <cell r="AP806"/>
          <cell r="AQ806"/>
          <cell r="AR806"/>
          <cell r="AS806"/>
          <cell r="AT806"/>
          <cell r="AV806"/>
          <cell r="AW806"/>
          <cell r="AX806"/>
          <cell r="BA806"/>
          <cell r="BB806"/>
          <cell r="BC806"/>
          <cell r="BD806"/>
          <cell r="BE806"/>
          <cell r="BF806"/>
          <cell r="BG806"/>
          <cell r="BH806"/>
          <cell r="BI806"/>
          <cell r="BJ806"/>
          <cell r="BK806"/>
          <cell r="BL806"/>
          <cell r="BM806"/>
          <cell r="BN806"/>
          <cell r="BO806"/>
          <cell r="BP806"/>
          <cell r="BQ806"/>
          <cell r="BR806"/>
          <cell r="BS806"/>
          <cell r="BT806"/>
          <cell r="BU806"/>
          <cell r="BV806"/>
          <cell r="BW806"/>
          <cell r="BX806"/>
          <cell r="BY806"/>
          <cell r="BZ806"/>
          <cell r="CA806"/>
          <cell r="CB806"/>
          <cell r="CC806"/>
          <cell r="CD806"/>
          <cell r="CE806"/>
          <cell r="CF806"/>
          <cell r="CG806"/>
          <cell r="CH806"/>
          <cell r="CN806"/>
          <cell r="CO806"/>
          <cell r="CP806"/>
          <cell r="CQ806"/>
          <cell r="CS806"/>
          <cell r="CT806"/>
          <cell r="CU806"/>
          <cell r="CV806"/>
          <cell r="CW806"/>
          <cell r="EE806"/>
          <cell r="EF806"/>
          <cell r="EH806"/>
          <cell r="EI806"/>
          <cell r="EJ806"/>
          <cell r="EK806"/>
          <cell r="EL806"/>
          <cell r="EM806"/>
        </row>
        <row r="807">
          <cell r="A807"/>
          <cell r="B807"/>
          <cell r="C807"/>
          <cell r="D807"/>
          <cell r="E807"/>
          <cell r="F807"/>
          <cell r="G807"/>
          <cell r="H807"/>
          <cell r="I807"/>
          <cell r="J807"/>
          <cell r="K807"/>
          <cell r="L807"/>
          <cell r="M807"/>
          <cell r="N807"/>
          <cell r="O807"/>
          <cell r="P807"/>
          <cell r="Q807"/>
          <cell r="R807"/>
          <cell r="S807"/>
          <cell r="T807"/>
          <cell r="U807"/>
          <cell r="V807"/>
          <cell r="W807"/>
          <cell r="X807"/>
          <cell r="Y807"/>
          <cell r="Z807"/>
          <cell r="AA807"/>
          <cell r="AB807"/>
          <cell r="AC807"/>
          <cell r="AD807"/>
          <cell r="AE807"/>
          <cell r="AF807"/>
          <cell r="AG807"/>
          <cell r="AH807"/>
          <cell r="AI807"/>
          <cell r="AJ807"/>
          <cell r="AK807"/>
          <cell r="AL807"/>
          <cell r="AM807"/>
          <cell r="AN807"/>
          <cell r="AO807"/>
          <cell r="AP807"/>
          <cell r="AQ807"/>
          <cell r="AR807"/>
          <cell r="AS807"/>
          <cell r="AT807"/>
          <cell r="AV807"/>
          <cell r="AW807"/>
          <cell r="AX807"/>
          <cell r="BA807"/>
          <cell r="BB807"/>
          <cell r="BC807"/>
          <cell r="BD807"/>
          <cell r="BE807"/>
          <cell r="BF807"/>
          <cell r="BG807"/>
          <cell r="BH807"/>
          <cell r="BI807"/>
          <cell r="BJ807"/>
          <cell r="BK807"/>
          <cell r="BL807"/>
          <cell r="BM807"/>
          <cell r="BN807"/>
          <cell r="BO807"/>
          <cell r="BP807"/>
          <cell r="BQ807"/>
          <cell r="BR807"/>
          <cell r="BS807"/>
          <cell r="BT807"/>
          <cell r="BU807"/>
          <cell r="BV807"/>
          <cell r="BW807"/>
          <cell r="BX807"/>
          <cell r="BY807"/>
          <cell r="BZ807"/>
          <cell r="CA807"/>
          <cell r="CB807"/>
          <cell r="CC807"/>
          <cell r="CD807"/>
          <cell r="CE807"/>
          <cell r="CF807"/>
          <cell r="CG807"/>
          <cell r="CH807"/>
          <cell r="CN807"/>
          <cell r="CO807"/>
          <cell r="CP807"/>
          <cell r="CQ807"/>
          <cell r="CS807"/>
          <cell r="CT807"/>
          <cell r="CU807"/>
          <cell r="CV807"/>
          <cell r="CW807"/>
          <cell r="EE807"/>
          <cell r="EF807"/>
          <cell r="EH807"/>
          <cell r="EI807"/>
          <cell r="EJ807"/>
          <cell r="EK807"/>
          <cell r="EL807"/>
          <cell r="EM807"/>
        </row>
        <row r="808">
          <cell r="A808"/>
          <cell r="B808"/>
          <cell r="C808"/>
          <cell r="D808"/>
          <cell r="E808"/>
          <cell r="F808"/>
          <cell r="G808"/>
          <cell r="H808"/>
          <cell r="I808"/>
          <cell r="J808"/>
          <cell r="K808"/>
          <cell r="L808"/>
          <cell r="M808"/>
          <cell r="N808"/>
          <cell r="O808"/>
          <cell r="P808"/>
          <cell r="Q808"/>
          <cell r="R808"/>
          <cell r="S808"/>
          <cell r="T808"/>
          <cell r="U808"/>
          <cell r="V808"/>
          <cell r="W808"/>
          <cell r="X808"/>
          <cell r="Y808"/>
          <cell r="Z808"/>
          <cell r="AA808"/>
          <cell r="AB808"/>
          <cell r="AC808"/>
          <cell r="AD808"/>
          <cell r="AE808"/>
          <cell r="AF808"/>
          <cell r="AG808"/>
          <cell r="AH808"/>
          <cell r="AI808"/>
          <cell r="AJ808"/>
          <cell r="AK808"/>
          <cell r="AL808"/>
          <cell r="AM808"/>
          <cell r="AN808"/>
          <cell r="AO808"/>
          <cell r="AP808"/>
          <cell r="AQ808"/>
          <cell r="AR808"/>
          <cell r="AS808"/>
          <cell r="AT808"/>
          <cell r="AV808"/>
          <cell r="AW808"/>
          <cell r="AX808"/>
          <cell r="BA808"/>
          <cell r="BB808"/>
          <cell r="BC808"/>
          <cell r="BD808"/>
          <cell r="BE808"/>
          <cell r="BF808"/>
          <cell r="BG808"/>
          <cell r="BH808"/>
          <cell r="BI808"/>
          <cell r="BJ808"/>
          <cell r="BK808"/>
          <cell r="BL808"/>
          <cell r="BM808"/>
          <cell r="BN808"/>
          <cell r="BO808"/>
          <cell r="BP808"/>
          <cell r="BQ808"/>
          <cell r="BR808"/>
          <cell r="BS808"/>
          <cell r="BT808"/>
          <cell r="BU808"/>
          <cell r="BV808"/>
          <cell r="BW808"/>
          <cell r="BX808"/>
          <cell r="BY808"/>
          <cell r="BZ808"/>
          <cell r="CA808"/>
          <cell r="CB808"/>
          <cell r="CC808"/>
          <cell r="CD808"/>
          <cell r="CE808"/>
          <cell r="CF808"/>
          <cell r="CG808"/>
          <cell r="CH808"/>
          <cell r="CN808"/>
          <cell r="CO808"/>
          <cell r="CP808"/>
          <cell r="CQ808"/>
          <cell r="CS808"/>
          <cell r="CT808"/>
          <cell r="CU808"/>
          <cell r="CV808"/>
          <cell r="CW808"/>
          <cell r="EE808"/>
          <cell r="EF808"/>
          <cell r="EH808"/>
          <cell r="EI808"/>
          <cell r="EJ808"/>
          <cell r="EK808"/>
          <cell r="EL808"/>
          <cell r="EM808"/>
        </row>
        <row r="809">
          <cell r="A809"/>
          <cell r="B809"/>
          <cell r="C809"/>
          <cell r="D809"/>
          <cell r="E809"/>
          <cell r="F809"/>
          <cell r="G809"/>
          <cell r="H809"/>
          <cell r="I809"/>
          <cell r="J809"/>
          <cell r="K809"/>
          <cell r="L809"/>
          <cell r="M809"/>
          <cell r="N809"/>
          <cell r="O809"/>
          <cell r="P809"/>
          <cell r="Q809"/>
          <cell r="R809"/>
          <cell r="S809"/>
          <cell r="T809"/>
          <cell r="U809"/>
          <cell r="V809"/>
          <cell r="W809"/>
          <cell r="X809"/>
          <cell r="Y809"/>
          <cell r="Z809"/>
          <cell r="AA809"/>
          <cell r="AB809"/>
          <cell r="AC809"/>
          <cell r="AD809"/>
          <cell r="AE809"/>
          <cell r="AF809"/>
          <cell r="AG809"/>
          <cell r="AH809"/>
          <cell r="AI809"/>
          <cell r="AJ809"/>
          <cell r="AK809"/>
          <cell r="AL809"/>
          <cell r="AM809"/>
          <cell r="AN809"/>
          <cell r="AO809"/>
          <cell r="AP809"/>
          <cell r="AQ809"/>
          <cell r="AR809"/>
          <cell r="AS809"/>
          <cell r="AT809"/>
          <cell r="AV809"/>
          <cell r="AW809"/>
          <cell r="AX809"/>
          <cell r="BA809"/>
          <cell r="BB809"/>
          <cell r="BC809"/>
          <cell r="BD809"/>
          <cell r="BE809"/>
          <cell r="BF809"/>
          <cell r="BG809"/>
          <cell r="BH809"/>
          <cell r="BI809"/>
          <cell r="BJ809"/>
          <cell r="BK809"/>
          <cell r="BL809"/>
          <cell r="BM809"/>
          <cell r="BN809"/>
          <cell r="BO809"/>
          <cell r="BP809"/>
          <cell r="BQ809"/>
          <cell r="BR809"/>
          <cell r="BS809"/>
          <cell r="BT809"/>
          <cell r="BU809"/>
          <cell r="BV809"/>
          <cell r="BW809"/>
          <cell r="BX809"/>
          <cell r="BY809"/>
          <cell r="BZ809"/>
          <cell r="CA809"/>
          <cell r="CB809"/>
          <cell r="CC809"/>
          <cell r="CD809"/>
          <cell r="CE809"/>
          <cell r="CF809"/>
          <cell r="CG809"/>
          <cell r="CH809"/>
          <cell r="CN809"/>
          <cell r="CO809"/>
          <cell r="CP809"/>
          <cell r="CQ809"/>
          <cell r="CS809"/>
          <cell r="CT809"/>
          <cell r="CU809"/>
          <cell r="CV809"/>
          <cell r="CW809"/>
          <cell r="EE809"/>
          <cell r="EF809"/>
          <cell r="EH809"/>
          <cell r="EI809"/>
          <cell r="EJ809"/>
          <cell r="EK809"/>
          <cell r="EL809"/>
          <cell r="EM809"/>
        </row>
        <row r="810">
          <cell r="A810"/>
          <cell r="B810"/>
          <cell r="C810"/>
          <cell r="D810"/>
          <cell r="E810"/>
          <cell r="F810"/>
          <cell r="G810"/>
          <cell r="H810"/>
          <cell r="I810"/>
          <cell r="J810"/>
          <cell r="K810"/>
          <cell r="L810"/>
          <cell r="M810"/>
          <cell r="N810"/>
          <cell r="O810"/>
          <cell r="P810"/>
          <cell r="Q810"/>
          <cell r="R810"/>
          <cell r="S810"/>
          <cell r="T810"/>
          <cell r="U810"/>
          <cell r="V810"/>
          <cell r="W810"/>
          <cell r="X810"/>
          <cell r="Y810"/>
          <cell r="Z810"/>
          <cell r="AA810"/>
          <cell r="AB810"/>
          <cell r="AC810"/>
          <cell r="AD810"/>
          <cell r="AE810"/>
          <cell r="AF810"/>
          <cell r="AG810"/>
          <cell r="AH810"/>
          <cell r="AI810"/>
          <cell r="AJ810"/>
          <cell r="AK810"/>
          <cell r="AL810"/>
          <cell r="AM810"/>
          <cell r="AN810"/>
          <cell r="AO810"/>
          <cell r="AP810"/>
          <cell r="AQ810"/>
          <cell r="AR810"/>
          <cell r="AS810"/>
          <cell r="AT810"/>
          <cell r="AV810"/>
          <cell r="AW810"/>
          <cell r="AX810"/>
          <cell r="BA810"/>
          <cell r="BB810"/>
          <cell r="BC810"/>
          <cell r="BD810"/>
          <cell r="BE810"/>
          <cell r="BF810"/>
          <cell r="BG810"/>
          <cell r="BH810"/>
          <cell r="BI810"/>
          <cell r="BJ810"/>
          <cell r="BK810"/>
          <cell r="BL810"/>
          <cell r="BM810"/>
          <cell r="BN810"/>
          <cell r="BO810"/>
          <cell r="BP810"/>
          <cell r="BQ810"/>
          <cell r="BR810"/>
          <cell r="BS810"/>
          <cell r="BT810"/>
          <cell r="BU810"/>
          <cell r="BV810"/>
          <cell r="BW810"/>
          <cell r="BX810"/>
          <cell r="BY810"/>
          <cell r="BZ810"/>
          <cell r="CA810"/>
          <cell r="CB810"/>
          <cell r="CC810"/>
          <cell r="CD810"/>
          <cell r="CE810"/>
          <cell r="CF810"/>
          <cell r="CG810"/>
          <cell r="CH810"/>
          <cell r="CN810"/>
          <cell r="CO810"/>
          <cell r="CP810"/>
          <cell r="CQ810"/>
          <cell r="CS810"/>
          <cell r="CT810"/>
          <cell r="CU810"/>
          <cell r="CV810"/>
          <cell r="CW810"/>
          <cell r="EE810"/>
          <cell r="EF810"/>
          <cell r="EH810"/>
          <cell r="EI810"/>
          <cell r="EJ810"/>
          <cell r="EK810"/>
          <cell r="EL810"/>
          <cell r="EM810"/>
        </row>
        <row r="811">
          <cell r="A811"/>
          <cell r="B811"/>
          <cell r="C811"/>
          <cell r="D811"/>
          <cell r="E811"/>
          <cell r="F811"/>
          <cell r="G811"/>
          <cell r="H811"/>
          <cell r="I811"/>
          <cell r="J811"/>
          <cell r="K811"/>
          <cell r="L811"/>
          <cell r="M811"/>
          <cell r="N811"/>
          <cell r="O811"/>
          <cell r="P811"/>
          <cell r="Q811"/>
          <cell r="R811"/>
          <cell r="S811"/>
          <cell r="T811"/>
          <cell r="U811"/>
          <cell r="V811"/>
          <cell r="W811"/>
          <cell r="X811"/>
          <cell r="Y811"/>
          <cell r="Z811"/>
          <cell r="AA811"/>
          <cell r="AB811"/>
          <cell r="AC811"/>
          <cell r="AD811"/>
          <cell r="AE811"/>
          <cell r="AF811"/>
          <cell r="AG811"/>
          <cell r="AH811"/>
          <cell r="AI811"/>
          <cell r="AJ811"/>
          <cell r="AK811"/>
          <cell r="AL811"/>
          <cell r="AM811"/>
          <cell r="AN811"/>
          <cell r="AO811"/>
          <cell r="AP811"/>
          <cell r="AQ811"/>
          <cell r="AR811"/>
          <cell r="AS811"/>
          <cell r="AT811"/>
          <cell r="AV811"/>
          <cell r="AW811"/>
          <cell r="AX811"/>
          <cell r="BA811"/>
          <cell r="BB811"/>
          <cell r="BC811"/>
          <cell r="BD811"/>
          <cell r="BE811"/>
          <cell r="BF811"/>
          <cell r="BG811"/>
          <cell r="BH811"/>
          <cell r="BI811"/>
          <cell r="BJ811"/>
          <cell r="BK811"/>
          <cell r="BL811"/>
          <cell r="BM811"/>
          <cell r="BN811"/>
          <cell r="BO811"/>
          <cell r="BP811"/>
          <cell r="BQ811"/>
          <cell r="BR811"/>
          <cell r="BS811"/>
          <cell r="BT811"/>
          <cell r="BU811"/>
          <cell r="BV811"/>
          <cell r="BW811"/>
          <cell r="BX811"/>
          <cell r="BY811"/>
          <cell r="BZ811"/>
          <cell r="CA811"/>
          <cell r="CB811"/>
          <cell r="CC811"/>
          <cell r="CD811"/>
          <cell r="CE811"/>
          <cell r="CF811"/>
          <cell r="CG811"/>
          <cell r="CH811"/>
          <cell r="CN811"/>
          <cell r="CO811"/>
          <cell r="CP811"/>
          <cell r="CQ811"/>
          <cell r="CS811"/>
          <cell r="CT811"/>
          <cell r="CU811"/>
          <cell r="CV811"/>
          <cell r="CW811"/>
          <cell r="EE811"/>
          <cell r="EF811"/>
          <cell r="EH811"/>
          <cell r="EI811"/>
          <cell r="EJ811"/>
          <cell r="EK811"/>
          <cell r="EL811"/>
          <cell r="EM811"/>
        </row>
        <row r="812">
          <cell r="A812"/>
          <cell r="B812"/>
          <cell r="C812"/>
          <cell r="D812"/>
          <cell r="E812"/>
          <cell r="F812"/>
          <cell r="G812"/>
          <cell r="H812"/>
          <cell r="I812"/>
          <cell r="J812"/>
          <cell r="K812"/>
          <cell r="L812"/>
          <cell r="M812"/>
          <cell r="N812"/>
          <cell r="O812"/>
          <cell r="P812"/>
          <cell r="Q812"/>
          <cell r="R812"/>
          <cell r="S812"/>
          <cell r="T812"/>
          <cell r="U812"/>
          <cell r="V812"/>
          <cell r="W812"/>
          <cell r="X812"/>
          <cell r="Y812"/>
          <cell r="Z812"/>
          <cell r="AA812"/>
          <cell r="AB812"/>
          <cell r="AC812"/>
          <cell r="AD812"/>
          <cell r="AE812"/>
          <cell r="AF812"/>
          <cell r="AG812"/>
          <cell r="AH812"/>
          <cell r="AI812"/>
          <cell r="AJ812"/>
          <cell r="AK812"/>
          <cell r="AL812"/>
          <cell r="AM812"/>
          <cell r="AN812"/>
          <cell r="AO812"/>
          <cell r="AP812"/>
          <cell r="AQ812"/>
          <cell r="AR812"/>
          <cell r="AS812"/>
          <cell r="AT812"/>
          <cell r="AV812"/>
          <cell r="AW812"/>
          <cell r="AX812"/>
          <cell r="BA812"/>
          <cell r="BB812"/>
          <cell r="BC812"/>
          <cell r="BD812"/>
          <cell r="BE812"/>
          <cell r="BF812"/>
          <cell r="BG812"/>
          <cell r="BH812"/>
          <cell r="BI812"/>
          <cell r="BJ812"/>
          <cell r="BK812"/>
          <cell r="BL812"/>
          <cell r="BM812"/>
          <cell r="BN812"/>
          <cell r="BO812"/>
          <cell r="BP812"/>
          <cell r="BQ812"/>
          <cell r="BR812"/>
          <cell r="BS812"/>
          <cell r="BT812"/>
          <cell r="BU812"/>
          <cell r="BV812"/>
          <cell r="BW812"/>
          <cell r="BX812"/>
          <cell r="BY812"/>
          <cell r="BZ812"/>
          <cell r="CA812"/>
          <cell r="CB812"/>
          <cell r="CC812"/>
          <cell r="CD812"/>
          <cell r="CE812"/>
          <cell r="CF812"/>
          <cell r="CG812"/>
          <cell r="CH812"/>
          <cell r="CN812"/>
          <cell r="CO812"/>
          <cell r="CP812"/>
          <cell r="CQ812"/>
          <cell r="CS812"/>
          <cell r="CT812"/>
          <cell r="CU812"/>
          <cell r="CV812"/>
          <cell r="CW812"/>
          <cell r="EE812"/>
          <cell r="EF812"/>
          <cell r="EH812"/>
          <cell r="EI812"/>
          <cell r="EJ812"/>
          <cell r="EK812"/>
          <cell r="EL812"/>
          <cell r="EM812"/>
        </row>
        <row r="813">
          <cell r="A813"/>
          <cell r="B813"/>
          <cell r="C813"/>
          <cell r="D813"/>
          <cell r="E813"/>
          <cell r="F813"/>
          <cell r="G813"/>
          <cell r="H813"/>
          <cell r="I813"/>
          <cell r="J813"/>
          <cell r="K813"/>
          <cell r="L813"/>
          <cell r="M813"/>
          <cell r="N813"/>
          <cell r="O813"/>
          <cell r="P813"/>
          <cell r="Q813"/>
          <cell r="R813"/>
          <cell r="S813"/>
          <cell r="T813"/>
          <cell r="U813"/>
          <cell r="V813"/>
          <cell r="W813"/>
          <cell r="X813"/>
          <cell r="Y813"/>
          <cell r="Z813"/>
          <cell r="AA813"/>
          <cell r="AB813"/>
          <cell r="AC813"/>
          <cell r="AD813"/>
          <cell r="AE813"/>
          <cell r="AF813"/>
          <cell r="AG813"/>
          <cell r="AH813"/>
          <cell r="AI813"/>
          <cell r="AJ813"/>
          <cell r="AK813"/>
          <cell r="AL813"/>
          <cell r="AM813"/>
          <cell r="AN813"/>
          <cell r="AO813"/>
          <cell r="AP813"/>
          <cell r="AQ813"/>
          <cell r="AR813"/>
          <cell r="AS813"/>
          <cell r="AT813"/>
          <cell r="AV813"/>
          <cell r="AW813"/>
          <cell r="AX813"/>
          <cell r="BA813"/>
          <cell r="BB813"/>
          <cell r="BC813"/>
          <cell r="BD813"/>
          <cell r="BE813"/>
          <cell r="BF813"/>
          <cell r="BG813"/>
          <cell r="BH813"/>
          <cell r="BI813"/>
          <cell r="BJ813"/>
          <cell r="BK813"/>
          <cell r="BL813"/>
          <cell r="BM813"/>
          <cell r="BN813"/>
          <cell r="BO813"/>
          <cell r="BP813"/>
          <cell r="BQ813"/>
          <cell r="BR813"/>
          <cell r="BS813"/>
          <cell r="BT813"/>
          <cell r="BU813"/>
          <cell r="BV813"/>
          <cell r="BW813"/>
          <cell r="BX813"/>
          <cell r="BY813"/>
          <cell r="BZ813"/>
          <cell r="CA813"/>
          <cell r="CB813"/>
          <cell r="CC813"/>
          <cell r="CD813"/>
          <cell r="CE813"/>
          <cell r="CF813"/>
          <cell r="CG813"/>
          <cell r="CH813"/>
          <cell r="CN813"/>
          <cell r="CO813"/>
          <cell r="CP813"/>
          <cell r="CQ813"/>
          <cell r="CS813"/>
          <cell r="CT813"/>
          <cell r="CU813"/>
          <cell r="CV813"/>
          <cell r="CW813"/>
          <cell r="EE813"/>
          <cell r="EF813"/>
          <cell r="EH813"/>
          <cell r="EI813"/>
          <cell r="EJ813"/>
          <cell r="EK813"/>
          <cell r="EL813"/>
          <cell r="EM813"/>
        </row>
        <row r="814">
          <cell r="A814"/>
          <cell r="B814"/>
          <cell r="C814"/>
          <cell r="D814"/>
          <cell r="E814"/>
          <cell r="F814"/>
          <cell r="G814"/>
          <cell r="H814"/>
          <cell r="I814"/>
          <cell r="J814"/>
          <cell r="K814"/>
          <cell r="L814"/>
          <cell r="M814"/>
          <cell r="N814"/>
          <cell r="O814"/>
          <cell r="P814"/>
          <cell r="Q814"/>
          <cell r="R814"/>
          <cell r="S814"/>
          <cell r="T814"/>
          <cell r="U814"/>
          <cell r="V814"/>
          <cell r="W814"/>
          <cell r="X814"/>
          <cell r="Y814"/>
          <cell r="Z814"/>
          <cell r="AA814"/>
          <cell r="AB814"/>
          <cell r="AC814"/>
          <cell r="AD814"/>
          <cell r="AE814"/>
          <cell r="AF814"/>
          <cell r="AG814"/>
          <cell r="AH814"/>
          <cell r="AI814"/>
          <cell r="AJ814"/>
          <cell r="AK814"/>
          <cell r="AL814"/>
          <cell r="AM814"/>
          <cell r="AN814"/>
          <cell r="AO814"/>
          <cell r="AP814"/>
          <cell r="AQ814"/>
          <cell r="AR814"/>
          <cell r="AS814"/>
          <cell r="AT814"/>
          <cell r="AV814"/>
          <cell r="AW814"/>
          <cell r="AX814"/>
          <cell r="BA814"/>
          <cell r="BB814"/>
          <cell r="BC814"/>
          <cell r="BD814"/>
          <cell r="BE814"/>
          <cell r="BF814"/>
          <cell r="BG814"/>
          <cell r="BH814"/>
          <cell r="BI814"/>
          <cell r="BJ814"/>
          <cell r="BK814"/>
          <cell r="BL814"/>
          <cell r="BM814"/>
          <cell r="BN814"/>
          <cell r="BO814"/>
          <cell r="BP814"/>
          <cell r="BQ814"/>
          <cell r="BR814"/>
          <cell r="BS814"/>
          <cell r="BT814"/>
          <cell r="BU814"/>
          <cell r="BV814"/>
          <cell r="BW814"/>
          <cell r="BX814"/>
          <cell r="BY814"/>
          <cell r="BZ814"/>
          <cell r="CA814"/>
          <cell r="CB814"/>
          <cell r="CC814"/>
          <cell r="CD814"/>
          <cell r="CE814"/>
          <cell r="CF814"/>
          <cell r="CG814"/>
          <cell r="CH814"/>
          <cell r="CN814"/>
          <cell r="CO814"/>
          <cell r="CP814"/>
          <cell r="CQ814"/>
          <cell r="CS814"/>
          <cell r="CT814"/>
          <cell r="CU814"/>
          <cell r="CV814"/>
          <cell r="CW814"/>
          <cell r="EE814"/>
          <cell r="EF814"/>
          <cell r="EH814"/>
          <cell r="EI814"/>
          <cell r="EJ814"/>
          <cell r="EK814"/>
          <cell r="EL814"/>
          <cell r="EM814"/>
        </row>
        <row r="815">
          <cell r="A815"/>
          <cell r="B815"/>
          <cell r="C815"/>
          <cell r="D815"/>
          <cell r="E815"/>
          <cell r="F815"/>
          <cell r="G815"/>
          <cell r="H815"/>
          <cell r="I815"/>
          <cell r="J815"/>
          <cell r="K815"/>
          <cell r="L815"/>
          <cell r="M815"/>
          <cell r="N815"/>
          <cell r="O815"/>
          <cell r="P815"/>
          <cell r="Q815"/>
          <cell r="R815"/>
          <cell r="S815"/>
          <cell r="T815"/>
          <cell r="U815"/>
          <cell r="V815"/>
          <cell r="W815"/>
          <cell r="X815"/>
          <cell r="Y815"/>
          <cell r="Z815"/>
          <cell r="AA815"/>
          <cell r="AB815"/>
          <cell r="AC815"/>
          <cell r="AD815"/>
          <cell r="AE815"/>
          <cell r="AF815"/>
          <cell r="AG815"/>
          <cell r="AH815"/>
          <cell r="AI815"/>
          <cell r="AJ815"/>
          <cell r="AK815"/>
          <cell r="AL815"/>
          <cell r="AM815"/>
          <cell r="AN815"/>
          <cell r="AO815"/>
          <cell r="AP815"/>
          <cell r="AQ815"/>
          <cell r="AR815"/>
          <cell r="AS815"/>
          <cell r="AT815"/>
          <cell r="AV815"/>
          <cell r="AW815"/>
          <cell r="AX815"/>
          <cell r="BA815"/>
          <cell r="BB815"/>
          <cell r="BC815"/>
          <cell r="BD815"/>
          <cell r="BE815"/>
          <cell r="BF815"/>
          <cell r="BG815"/>
          <cell r="BH815"/>
          <cell r="BI815"/>
          <cell r="BJ815"/>
          <cell r="BK815"/>
          <cell r="BL815"/>
          <cell r="BM815"/>
          <cell r="BN815"/>
          <cell r="BO815"/>
          <cell r="BP815"/>
          <cell r="BQ815"/>
          <cell r="BR815"/>
          <cell r="BS815"/>
          <cell r="BT815"/>
          <cell r="BU815"/>
          <cell r="BV815"/>
          <cell r="BW815"/>
          <cell r="BX815"/>
          <cell r="BY815"/>
          <cell r="BZ815"/>
          <cell r="CA815"/>
          <cell r="CB815"/>
          <cell r="CC815"/>
          <cell r="CD815"/>
          <cell r="CE815"/>
          <cell r="CF815"/>
          <cell r="CG815"/>
          <cell r="CH815"/>
          <cell r="CN815"/>
          <cell r="CO815"/>
          <cell r="CP815"/>
          <cell r="CQ815"/>
          <cell r="CS815"/>
          <cell r="CT815"/>
          <cell r="CU815"/>
          <cell r="CV815"/>
          <cell r="CW815"/>
          <cell r="EE815"/>
          <cell r="EF815"/>
          <cell r="EH815"/>
          <cell r="EI815"/>
          <cell r="EJ815"/>
          <cell r="EK815"/>
          <cell r="EL815"/>
          <cell r="EM815"/>
        </row>
        <row r="816">
          <cell r="A816"/>
          <cell r="B816"/>
          <cell r="C816"/>
          <cell r="D816"/>
          <cell r="E816"/>
          <cell r="F816"/>
          <cell r="G816"/>
          <cell r="H816"/>
          <cell r="I816"/>
          <cell r="J816"/>
          <cell r="K816"/>
          <cell r="L816"/>
          <cell r="M816"/>
          <cell r="N816"/>
          <cell r="O816"/>
          <cell r="P816"/>
          <cell r="Q816"/>
          <cell r="R816"/>
          <cell r="S816"/>
          <cell r="T816"/>
          <cell r="U816"/>
          <cell r="V816"/>
          <cell r="W816"/>
          <cell r="X816"/>
          <cell r="Y816"/>
          <cell r="Z816"/>
          <cell r="AA816"/>
          <cell r="AB816"/>
          <cell r="AC816"/>
          <cell r="AD816"/>
          <cell r="AE816"/>
          <cell r="AF816"/>
          <cell r="AG816"/>
          <cell r="AH816"/>
          <cell r="AI816"/>
          <cell r="AJ816"/>
          <cell r="AK816"/>
          <cell r="AL816"/>
          <cell r="AM816"/>
          <cell r="AN816"/>
          <cell r="AO816"/>
          <cell r="AP816"/>
          <cell r="AQ816"/>
          <cell r="AR816"/>
          <cell r="AS816"/>
          <cell r="AT816"/>
          <cell r="AV816"/>
          <cell r="AW816"/>
          <cell r="AX816"/>
          <cell r="BA816"/>
          <cell r="BB816"/>
          <cell r="BC816"/>
          <cell r="BD816"/>
          <cell r="BE816"/>
          <cell r="BF816"/>
          <cell r="BG816"/>
          <cell r="BH816"/>
          <cell r="BI816"/>
          <cell r="BJ816"/>
          <cell r="BK816"/>
          <cell r="BL816"/>
          <cell r="BM816"/>
          <cell r="BN816"/>
          <cell r="BO816"/>
          <cell r="BP816"/>
          <cell r="BQ816"/>
          <cell r="BR816"/>
          <cell r="BS816"/>
          <cell r="BT816"/>
          <cell r="BU816"/>
          <cell r="BV816"/>
          <cell r="BW816"/>
          <cell r="BX816"/>
          <cell r="BY816"/>
          <cell r="BZ816"/>
          <cell r="CA816"/>
          <cell r="CB816"/>
          <cell r="CC816"/>
          <cell r="CD816"/>
          <cell r="CE816"/>
          <cell r="CF816"/>
          <cell r="CG816"/>
          <cell r="CH816"/>
          <cell r="CN816"/>
          <cell r="CO816"/>
          <cell r="CP816"/>
          <cell r="CQ816"/>
          <cell r="CS816"/>
          <cell r="CT816"/>
          <cell r="CU816"/>
          <cell r="CV816"/>
          <cell r="CW816"/>
          <cell r="EE816"/>
          <cell r="EF816"/>
          <cell r="EH816"/>
          <cell r="EI816"/>
          <cell r="EJ816"/>
          <cell r="EK816"/>
          <cell r="EL816"/>
          <cell r="EM816"/>
        </row>
        <row r="817">
          <cell r="A817"/>
          <cell r="B817"/>
          <cell r="C817"/>
          <cell r="D817"/>
          <cell r="E817"/>
          <cell r="F817"/>
          <cell r="G817"/>
          <cell r="H817"/>
          <cell r="I817"/>
          <cell r="J817"/>
          <cell r="K817"/>
          <cell r="L817"/>
          <cell r="M817"/>
          <cell r="N817"/>
          <cell r="O817"/>
          <cell r="P817"/>
          <cell r="Q817"/>
          <cell r="R817"/>
          <cell r="S817"/>
          <cell r="T817"/>
          <cell r="U817"/>
          <cell r="V817"/>
          <cell r="W817"/>
          <cell r="X817"/>
          <cell r="Y817"/>
          <cell r="Z817"/>
          <cell r="AA817"/>
          <cell r="AB817"/>
          <cell r="AC817"/>
          <cell r="AD817"/>
          <cell r="AE817"/>
          <cell r="AF817"/>
          <cell r="AG817"/>
          <cell r="AH817"/>
          <cell r="AI817"/>
          <cell r="AJ817"/>
          <cell r="AK817"/>
          <cell r="AL817"/>
          <cell r="AM817"/>
          <cell r="AN817"/>
          <cell r="AO817"/>
          <cell r="AP817"/>
          <cell r="AQ817"/>
          <cell r="AR817"/>
          <cell r="AS817"/>
          <cell r="AT817"/>
          <cell r="AV817"/>
          <cell r="AW817"/>
          <cell r="AX817"/>
          <cell r="BA817"/>
          <cell r="BB817"/>
          <cell r="BC817"/>
          <cell r="BD817"/>
          <cell r="BE817"/>
          <cell r="BF817"/>
          <cell r="BG817"/>
          <cell r="BH817"/>
          <cell r="BI817"/>
          <cell r="BJ817"/>
          <cell r="BK817"/>
          <cell r="BL817"/>
          <cell r="BM817"/>
          <cell r="BN817"/>
          <cell r="BO817"/>
          <cell r="BP817"/>
          <cell r="BQ817"/>
          <cell r="BR817"/>
          <cell r="BS817"/>
          <cell r="BT817"/>
          <cell r="BU817"/>
          <cell r="BV817"/>
          <cell r="BW817"/>
          <cell r="BX817"/>
          <cell r="BY817"/>
          <cell r="BZ817"/>
          <cell r="CA817"/>
          <cell r="CB817"/>
          <cell r="CC817"/>
          <cell r="CD817"/>
          <cell r="CE817"/>
          <cell r="CF817"/>
          <cell r="CG817"/>
          <cell r="CH817"/>
          <cell r="CN817"/>
          <cell r="CO817"/>
          <cell r="CP817"/>
          <cell r="CQ817"/>
          <cell r="CS817"/>
          <cell r="CT817"/>
          <cell r="CU817"/>
          <cell r="CV817"/>
          <cell r="CW817"/>
          <cell r="EE817"/>
          <cell r="EF817"/>
          <cell r="EH817"/>
          <cell r="EI817"/>
          <cell r="EJ817"/>
          <cell r="EK817"/>
          <cell r="EL817"/>
          <cell r="EM817"/>
        </row>
        <row r="818">
          <cell r="A818"/>
          <cell r="B818"/>
          <cell r="C818"/>
          <cell r="D818"/>
          <cell r="E818"/>
          <cell r="F818"/>
          <cell r="G818"/>
          <cell r="H818"/>
          <cell r="I818"/>
          <cell r="J818"/>
          <cell r="K818"/>
          <cell r="L818"/>
          <cell r="M818"/>
          <cell r="N818"/>
          <cell r="O818"/>
          <cell r="P818"/>
          <cell r="Q818"/>
          <cell r="R818"/>
          <cell r="S818"/>
          <cell r="T818"/>
          <cell r="U818"/>
          <cell r="V818"/>
          <cell r="W818"/>
          <cell r="X818"/>
          <cell r="Y818"/>
          <cell r="Z818"/>
          <cell r="AA818"/>
          <cell r="AB818"/>
          <cell r="AC818"/>
          <cell r="AD818"/>
          <cell r="AE818"/>
          <cell r="AF818"/>
          <cell r="AG818"/>
          <cell r="AH818"/>
          <cell r="AI818"/>
          <cell r="AJ818"/>
          <cell r="AK818"/>
          <cell r="AL818"/>
          <cell r="AM818"/>
          <cell r="AN818"/>
          <cell r="AO818"/>
          <cell r="AP818"/>
          <cell r="AQ818"/>
          <cell r="AR818"/>
          <cell r="AS818"/>
          <cell r="AT818"/>
          <cell r="AV818"/>
          <cell r="AW818"/>
          <cell r="AX818"/>
          <cell r="BA818"/>
          <cell r="BB818"/>
          <cell r="BC818"/>
          <cell r="BD818"/>
          <cell r="BE818"/>
          <cell r="BF818"/>
          <cell r="BG818"/>
          <cell r="BH818"/>
          <cell r="BI818"/>
          <cell r="BJ818"/>
          <cell r="BK818"/>
          <cell r="BL818"/>
          <cell r="BM818"/>
          <cell r="BN818"/>
          <cell r="BO818"/>
          <cell r="BP818"/>
          <cell r="BQ818"/>
          <cell r="BR818"/>
          <cell r="BS818"/>
          <cell r="BT818"/>
          <cell r="BU818"/>
          <cell r="BV818"/>
          <cell r="BW818"/>
          <cell r="BX818"/>
          <cell r="BY818"/>
          <cell r="BZ818"/>
          <cell r="CA818"/>
          <cell r="CB818"/>
          <cell r="CC818"/>
          <cell r="CD818"/>
          <cell r="CE818"/>
          <cell r="CF818"/>
          <cell r="CG818"/>
          <cell r="CH818"/>
          <cell r="CN818"/>
          <cell r="CO818"/>
          <cell r="CP818"/>
          <cell r="CQ818"/>
          <cell r="CS818"/>
          <cell r="CT818"/>
          <cell r="CU818"/>
          <cell r="CV818"/>
          <cell r="CW818"/>
          <cell r="EE818"/>
          <cell r="EF818"/>
          <cell r="EH818"/>
          <cell r="EI818"/>
          <cell r="EJ818"/>
          <cell r="EK818"/>
          <cell r="EL818"/>
          <cell r="EM818"/>
        </row>
        <row r="819">
          <cell r="A819"/>
          <cell r="B819"/>
          <cell r="C819"/>
          <cell r="D819"/>
          <cell r="E819"/>
          <cell r="F819"/>
          <cell r="G819"/>
          <cell r="H819"/>
          <cell r="I819"/>
          <cell r="J819"/>
          <cell r="K819"/>
          <cell r="L819"/>
          <cell r="M819"/>
          <cell r="N819"/>
          <cell r="O819"/>
          <cell r="P819"/>
          <cell r="Q819"/>
          <cell r="R819"/>
          <cell r="S819"/>
          <cell r="T819"/>
          <cell r="U819"/>
          <cell r="V819"/>
          <cell r="W819"/>
          <cell r="X819"/>
          <cell r="Y819"/>
          <cell r="Z819"/>
          <cell r="AA819"/>
          <cell r="AB819"/>
          <cell r="AC819"/>
          <cell r="AD819"/>
          <cell r="AE819"/>
          <cell r="AF819"/>
          <cell r="AG819"/>
          <cell r="AH819"/>
          <cell r="AI819"/>
          <cell r="AJ819"/>
          <cell r="AK819"/>
          <cell r="AL819"/>
          <cell r="AM819"/>
          <cell r="AN819"/>
          <cell r="AO819"/>
          <cell r="AP819"/>
          <cell r="AQ819"/>
          <cell r="AR819"/>
          <cell r="AS819"/>
          <cell r="AT819"/>
          <cell r="AV819"/>
          <cell r="AW819"/>
          <cell r="AX819"/>
          <cell r="BA819"/>
          <cell r="BB819"/>
          <cell r="BC819"/>
          <cell r="BD819"/>
          <cell r="BE819"/>
          <cell r="BF819"/>
          <cell r="BG819"/>
          <cell r="BH819"/>
          <cell r="BI819"/>
          <cell r="BJ819"/>
          <cell r="BK819"/>
          <cell r="BL819"/>
          <cell r="BM819"/>
          <cell r="BN819"/>
          <cell r="BO819"/>
          <cell r="BP819"/>
          <cell r="BQ819"/>
          <cell r="BR819"/>
          <cell r="BS819"/>
          <cell r="BT819"/>
          <cell r="BU819"/>
          <cell r="BV819"/>
          <cell r="BW819"/>
          <cell r="BX819"/>
          <cell r="BY819"/>
          <cell r="BZ819"/>
          <cell r="CA819"/>
          <cell r="CB819"/>
          <cell r="CC819"/>
          <cell r="CD819"/>
          <cell r="CE819"/>
          <cell r="CF819"/>
          <cell r="CG819"/>
          <cell r="CH819"/>
          <cell r="CN819"/>
          <cell r="CO819"/>
          <cell r="CP819"/>
          <cell r="CQ819"/>
          <cell r="CS819"/>
          <cell r="CT819"/>
          <cell r="CU819"/>
          <cell r="CV819"/>
          <cell r="CW819"/>
          <cell r="EE819"/>
          <cell r="EF819"/>
          <cell r="EH819"/>
          <cell r="EI819"/>
          <cell r="EJ819"/>
          <cell r="EK819"/>
          <cell r="EL819"/>
          <cell r="EM819"/>
        </row>
        <row r="820">
          <cell r="A820"/>
          <cell r="B820"/>
          <cell r="C820"/>
          <cell r="D820"/>
          <cell r="E820"/>
          <cell r="F820"/>
          <cell r="G820"/>
          <cell r="H820"/>
          <cell r="I820"/>
          <cell r="J820"/>
          <cell r="K820"/>
          <cell r="L820"/>
          <cell r="M820"/>
          <cell r="N820"/>
          <cell r="O820"/>
          <cell r="P820"/>
          <cell r="Q820"/>
          <cell r="R820"/>
          <cell r="S820"/>
          <cell r="T820"/>
          <cell r="U820"/>
          <cell r="V820"/>
          <cell r="W820"/>
          <cell r="X820"/>
          <cell r="Y820"/>
          <cell r="Z820"/>
          <cell r="AA820"/>
          <cell r="AB820"/>
          <cell r="AC820"/>
          <cell r="AD820"/>
          <cell r="AE820"/>
          <cell r="AF820"/>
          <cell r="AG820"/>
          <cell r="AH820"/>
          <cell r="AI820"/>
          <cell r="AJ820"/>
          <cell r="AK820"/>
          <cell r="AL820"/>
          <cell r="AM820"/>
          <cell r="AN820"/>
          <cell r="AO820"/>
          <cell r="AP820"/>
          <cell r="AQ820"/>
          <cell r="AR820"/>
          <cell r="AS820"/>
          <cell r="AT820"/>
          <cell r="AV820"/>
          <cell r="AW820"/>
          <cell r="AX820"/>
          <cell r="BA820"/>
          <cell r="BB820"/>
          <cell r="BC820"/>
          <cell r="BD820"/>
          <cell r="BE820"/>
          <cell r="BF820"/>
          <cell r="BG820"/>
          <cell r="BH820"/>
          <cell r="BI820"/>
          <cell r="BJ820"/>
          <cell r="BK820"/>
          <cell r="BL820"/>
          <cell r="BM820"/>
          <cell r="BN820"/>
          <cell r="BO820"/>
          <cell r="BP820"/>
          <cell r="BQ820"/>
          <cell r="BR820"/>
          <cell r="BS820"/>
          <cell r="BT820"/>
          <cell r="BU820"/>
          <cell r="BV820"/>
          <cell r="BW820"/>
          <cell r="BX820"/>
          <cell r="BY820"/>
          <cell r="BZ820"/>
          <cell r="CA820"/>
          <cell r="CB820"/>
          <cell r="CC820"/>
          <cell r="CD820"/>
          <cell r="CE820"/>
          <cell r="CF820"/>
          <cell r="CG820"/>
          <cell r="CH820"/>
          <cell r="CN820"/>
          <cell r="CO820"/>
          <cell r="CP820"/>
          <cell r="CQ820"/>
          <cell r="CS820"/>
          <cell r="CT820"/>
          <cell r="CU820"/>
          <cell r="CV820"/>
          <cell r="CW820"/>
          <cell r="EE820"/>
          <cell r="EF820"/>
          <cell r="EH820"/>
          <cell r="EI820"/>
          <cell r="EJ820"/>
          <cell r="EK820"/>
          <cell r="EL820"/>
          <cell r="EM820"/>
        </row>
        <row r="821">
          <cell r="A821"/>
          <cell r="B821"/>
          <cell r="C821"/>
          <cell r="D821"/>
          <cell r="E821"/>
          <cell r="F821"/>
          <cell r="G821"/>
          <cell r="H821"/>
          <cell r="I821"/>
          <cell r="J821"/>
          <cell r="K821"/>
          <cell r="L821"/>
          <cell r="M821"/>
          <cell r="N821"/>
          <cell r="O821"/>
          <cell r="P821"/>
          <cell r="Q821"/>
          <cell r="R821"/>
          <cell r="S821"/>
          <cell r="T821"/>
          <cell r="U821"/>
          <cell r="V821"/>
          <cell r="W821"/>
          <cell r="X821"/>
          <cell r="Y821"/>
          <cell r="Z821"/>
          <cell r="AA821"/>
          <cell r="AB821"/>
          <cell r="AC821"/>
          <cell r="AD821"/>
          <cell r="AE821"/>
          <cell r="AF821"/>
          <cell r="AG821"/>
          <cell r="AH821"/>
          <cell r="AI821"/>
          <cell r="AJ821"/>
          <cell r="AK821"/>
          <cell r="AL821"/>
          <cell r="AM821"/>
          <cell r="AN821"/>
          <cell r="AO821"/>
          <cell r="AP821"/>
          <cell r="AQ821"/>
          <cell r="AR821"/>
          <cell r="AS821"/>
          <cell r="AT821"/>
          <cell r="AV821"/>
          <cell r="AW821"/>
          <cell r="AX821"/>
          <cell r="BA821"/>
          <cell r="BB821"/>
          <cell r="BC821"/>
          <cell r="BD821"/>
          <cell r="BE821"/>
          <cell r="BF821"/>
          <cell r="BG821"/>
          <cell r="BH821"/>
          <cell r="BI821"/>
          <cell r="BJ821"/>
          <cell r="BK821"/>
          <cell r="BL821"/>
          <cell r="BM821"/>
          <cell r="BN821"/>
          <cell r="BO821"/>
          <cell r="BP821"/>
          <cell r="BQ821"/>
          <cell r="BR821"/>
          <cell r="BS821"/>
          <cell r="BT821"/>
          <cell r="BU821"/>
          <cell r="BV821"/>
          <cell r="BW821"/>
          <cell r="BX821"/>
          <cell r="BY821"/>
          <cell r="BZ821"/>
          <cell r="CA821"/>
          <cell r="CB821"/>
          <cell r="CC821"/>
          <cell r="CD821"/>
          <cell r="CE821"/>
          <cell r="CF821"/>
          <cell r="CG821"/>
          <cell r="CH821"/>
          <cell r="CN821"/>
          <cell r="CO821"/>
          <cell r="CP821"/>
          <cell r="CQ821"/>
          <cell r="CS821"/>
          <cell r="CT821"/>
          <cell r="CU821"/>
          <cell r="CV821"/>
          <cell r="CW821"/>
          <cell r="EE821"/>
          <cell r="EF821"/>
          <cell r="EH821"/>
          <cell r="EI821"/>
          <cell r="EJ821"/>
          <cell r="EK821"/>
          <cell r="EL821"/>
          <cell r="EM821"/>
        </row>
        <row r="822">
          <cell r="A822"/>
          <cell r="B822"/>
          <cell r="C822"/>
          <cell r="D822"/>
          <cell r="E822"/>
          <cell r="F822"/>
          <cell r="G822"/>
          <cell r="H822"/>
          <cell r="I822"/>
          <cell r="J822"/>
          <cell r="K822"/>
          <cell r="L822"/>
          <cell r="M822"/>
          <cell r="N822"/>
          <cell r="O822"/>
          <cell r="P822"/>
          <cell r="Q822"/>
          <cell r="R822"/>
          <cell r="S822"/>
          <cell r="T822"/>
          <cell r="U822"/>
          <cell r="V822"/>
          <cell r="W822"/>
          <cell r="X822"/>
          <cell r="Y822"/>
          <cell r="Z822"/>
          <cell r="AA822"/>
          <cell r="AB822"/>
          <cell r="AC822"/>
          <cell r="AD822"/>
          <cell r="AE822"/>
          <cell r="AF822"/>
          <cell r="AG822"/>
          <cell r="AH822"/>
          <cell r="AI822"/>
          <cell r="AJ822"/>
          <cell r="AK822"/>
          <cell r="AL822"/>
          <cell r="AM822"/>
          <cell r="AN822"/>
          <cell r="AO822"/>
          <cell r="AP822"/>
          <cell r="AQ822"/>
          <cell r="AR822"/>
          <cell r="AS822"/>
          <cell r="AT822"/>
          <cell r="AV822"/>
          <cell r="AW822"/>
          <cell r="AX822"/>
          <cell r="BA822"/>
          <cell r="BB822"/>
          <cell r="BC822"/>
          <cell r="BD822"/>
          <cell r="BE822"/>
          <cell r="BF822"/>
          <cell r="BG822"/>
          <cell r="BH822"/>
          <cell r="BI822"/>
          <cell r="BJ822"/>
          <cell r="BK822"/>
          <cell r="BL822"/>
          <cell r="BM822"/>
          <cell r="BN822"/>
          <cell r="BO822"/>
          <cell r="BP822"/>
          <cell r="BQ822"/>
          <cell r="BR822"/>
          <cell r="BS822"/>
          <cell r="BT822"/>
          <cell r="BU822"/>
          <cell r="BV822"/>
          <cell r="BW822"/>
          <cell r="BX822"/>
          <cell r="BY822"/>
          <cell r="BZ822"/>
          <cell r="CA822"/>
          <cell r="CB822"/>
          <cell r="CC822"/>
          <cell r="CD822"/>
          <cell r="CE822"/>
          <cell r="CF822"/>
          <cell r="CG822"/>
          <cell r="CH822"/>
          <cell r="CN822"/>
          <cell r="CO822"/>
          <cell r="CP822"/>
          <cell r="CQ822"/>
          <cell r="CS822"/>
          <cell r="CT822"/>
          <cell r="CU822"/>
          <cell r="CV822"/>
          <cell r="CW822"/>
          <cell r="EE822"/>
          <cell r="EF822"/>
          <cell r="EH822"/>
          <cell r="EI822"/>
          <cell r="EJ822"/>
          <cell r="EK822"/>
          <cell r="EL822"/>
          <cell r="EM822"/>
        </row>
        <row r="823">
          <cell r="A823"/>
          <cell r="B823"/>
          <cell r="C823"/>
          <cell r="D823"/>
          <cell r="E823"/>
          <cell r="F823"/>
          <cell r="G823"/>
          <cell r="H823"/>
          <cell r="I823"/>
          <cell r="J823"/>
          <cell r="K823"/>
          <cell r="L823"/>
          <cell r="M823"/>
          <cell r="N823"/>
          <cell r="O823"/>
          <cell r="P823"/>
          <cell r="Q823"/>
          <cell r="R823"/>
          <cell r="S823"/>
          <cell r="T823"/>
          <cell r="U823"/>
          <cell r="V823"/>
          <cell r="W823"/>
          <cell r="X823"/>
          <cell r="Y823"/>
          <cell r="Z823"/>
          <cell r="AA823"/>
          <cell r="AB823"/>
          <cell r="AC823"/>
          <cell r="AD823"/>
          <cell r="AE823"/>
          <cell r="AF823"/>
          <cell r="AG823"/>
          <cell r="AH823"/>
          <cell r="AI823"/>
          <cell r="AJ823"/>
          <cell r="AK823"/>
          <cell r="AL823"/>
          <cell r="AM823"/>
          <cell r="AN823"/>
          <cell r="AO823"/>
          <cell r="AP823"/>
          <cell r="AQ823"/>
          <cell r="AR823"/>
          <cell r="AS823"/>
          <cell r="AT823"/>
          <cell r="AV823"/>
          <cell r="AW823"/>
          <cell r="AX823"/>
          <cell r="BA823"/>
          <cell r="BB823"/>
          <cell r="BC823"/>
          <cell r="BD823"/>
          <cell r="BE823"/>
          <cell r="BF823"/>
          <cell r="BG823"/>
          <cell r="BH823"/>
          <cell r="BI823"/>
          <cell r="BJ823"/>
          <cell r="BK823"/>
          <cell r="BL823"/>
          <cell r="BM823"/>
          <cell r="BN823"/>
          <cell r="BO823"/>
          <cell r="BP823"/>
          <cell r="BQ823"/>
          <cell r="BR823"/>
          <cell r="BS823"/>
          <cell r="BT823"/>
          <cell r="BU823"/>
          <cell r="BV823"/>
          <cell r="BW823"/>
          <cell r="BX823"/>
          <cell r="BY823"/>
          <cell r="BZ823"/>
          <cell r="CA823"/>
          <cell r="CB823"/>
          <cell r="CC823"/>
          <cell r="CD823"/>
          <cell r="CE823"/>
          <cell r="CF823"/>
          <cell r="CG823"/>
          <cell r="CH823"/>
          <cell r="CN823"/>
          <cell r="CO823"/>
          <cell r="CP823"/>
          <cell r="CQ823"/>
          <cell r="CS823"/>
          <cell r="CT823"/>
          <cell r="CU823"/>
          <cell r="CV823"/>
          <cell r="CW823"/>
          <cell r="EE823"/>
          <cell r="EF823"/>
          <cell r="EH823"/>
          <cell r="EI823"/>
          <cell r="EJ823"/>
          <cell r="EK823"/>
          <cell r="EL823"/>
          <cell r="EM823"/>
        </row>
        <row r="824">
          <cell r="A824"/>
          <cell r="B824"/>
          <cell r="C824"/>
          <cell r="D824"/>
          <cell r="E824"/>
          <cell r="F824"/>
          <cell r="G824"/>
          <cell r="H824"/>
          <cell r="I824"/>
          <cell r="J824"/>
          <cell r="K824"/>
          <cell r="L824"/>
          <cell r="M824"/>
          <cell r="N824"/>
          <cell r="O824"/>
          <cell r="P824"/>
          <cell r="Q824"/>
          <cell r="R824"/>
          <cell r="S824"/>
          <cell r="T824"/>
          <cell r="U824"/>
          <cell r="V824"/>
          <cell r="W824"/>
          <cell r="X824"/>
          <cell r="Y824"/>
          <cell r="Z824"/>
          <cell r="AA824"/>
          <cell r="AB824"/>
          <cell r="AC824"/>
          <cell r="AD824"/>
          <cell r="AE824"/>
          <cell r="AF824"/>
          <cell r="AG824"/>
          <cell r="AH824"/>
          <cell r="AI824"/>
          <cell r="AJ824"/>
          <cell r="AK824"/>
          <cell r="AL824"/>
          <cell r="AM824"/>
          <cell r="AN824"/>
          <cell r="AO824"/>
          <cell r="AP824"/>
          <cell r="AQ824"/>
          <cell r="AR824"/>
          <cell r="AS824"/>
          <cell r="AT824"/>
          <cell r="AV824"/>
          <cell r="AW824"/>
          <cell r="AX824"/>
          <cell r="BA824"/>
          <cell r="BB824"/>
          <cell r="BC824"/>
          <cell r="BD824"/>
          <cell r="BE824"/>
          <cell r="BF824"/>
          <cell r="BG824"/>
          <cell r="BH824"/>
          <cell r="BI824"/>
          <cell r="BJ824"/>
          <cell r="BK824"/>
          <cell r="BL824"/>
          <cell r="BM824"/>
          <cell r="BN824"/>
          <cell r="BO824"/>
          <cell r="BP824"/>
          <cell r="BQ824"/>
          <cell r="BR824"/>
          <cell r="BS824"/>
          <cell r="BT824"/>
          <cell r="BU824"/>
          <cell r="BV824"/>
          <cell r="BW824"/>
          <cell r="BX824"/>
          <cell r="BY824"/>
          <cell r="BZ824"/>
          <cell r="CA824"/>
          <cell r="CB824"/>
          <cell r="CC824"/>
          <cell r="CD824"/>
          <cell r="CE824"/>
          <cell r="CF824"/>
          <cell r="CG824"/>
          <cell r="CH824"/>
          <cell r="CN824"/>
          <cell r="CO824"/>
          <cell r="CP824"/>
          <cell r="CQ824"/>
          <cell r="CS824"/>
          <cell r="CT824"/>
          <cell r="CU824"/>
          <cell r="CV824"/>
          <cell r="CW824"/>
          <cell r="EE824"/>
          <cell r="EF824"/>
          <cell r="EH824"/>
          <cell r="EI824"/>
          <cell r="EJ824"/>
          <cell r="EK824"/>
          <cell r="EL824"/>
          <cell r="EM824"/>
        </row>
        <row r="825">
          <cell r="A825"/>
          <cell r="B825"/>
          <cell r="C825"/>
          <cell r="D825"/>
          <cell r="E825"/>
          <cell r="F825"/>
          <cell r="G825"/>
          <cell r="H825"/>
          <cell r="I825"/>
          <cell r="J825"/>
          <cell r="K825"/>
          <cell r="L825"/>
          <cell r="M825"/>
          <cell r="N825"/>
          <cell r="O825"/>
          <cell r="P825"/>
          <cell r="Q825"/>
          <cell r="R825"/>
          <cell r="S825"/>
          <cell r="T825"/>
          <cell r="U825"/>
          <cell r="V825"/>
          <cell r="W825"/>
          <cell r="X825"/>
          <cell r="Y825"/>
          <cell r="Z825"/>
          <cell r="AA825"/>
          <cell r="AB825"/>
          <cell r="AC825"/>
          <cell r="AD825"/>
          <cell r="AE825"/>
          <cell r="AF825"/>
          <cell r="AG825"/>
          <cell r="AH825"/>
          <cell r="AI825"/>
          <cell r="AJ825"/>
          <cell r="AK825"/>
          <cell r="AL825"/>
          <cell r="AM825"/>
          <cell r="AN825"/>
          <cell r="AO825"/>
          <cell r="AP825"/>
          <cell r="AQ825"/>
          <cell r="AR825"/>
          <cell r="AS825"/>
          <cell r="AT825"/>
          <cell r="AV825"/>
          <cell r="AW825"/>
          <cell r="AX825"/>
          <cell r="BA825"/>
          <cell r="BB825"/>
          <cell r="BC825"/>
          <cell r="BD825"/>
          <cell r="BE825"/>
          <cell r="BF825"/>
          <cell r="BG825"/>
          <cell r="BH825"/>
          <cell r="BI825"/>
          <cell r="BJ825"/>
          <cell r="BK825"/>
          <cell r="BL825"/>
          <cell r="BM825"/>
          <cell r="BN825"/>
          <cell r="BO825"/>
          <cell r="BP825"/>
          <cell r="BQ825"/>
          <cell r="BR825"/>
          <cell r="BS825"/>
          <cell r="BT825"/>
          <cell r="BU825"/>
          <cell r="BV825"/>
          <cell r="BW825"/>
          <cell r="BX825"/>
          <cell r="BY825"/>
          <cell r="BZ825"/>
          <cell r="CA825"/>
          <cell r="CB825"/>
          <cell r="CC825"/>
          <cell r="CD825"/>
          <cell r="CE825"/>
          <cell r="CF825"/>
          <cell r="CG825"/>
          <cell r="CH825"/>
          <cell r="CN825"/>
          <cell r="CO825"/>
          <cell r="CP825"/>
          <cell r="CQ825"/>
          <cell r="CS825"/>
          <cell r="CT825"/>
          <cell r="CU825"/>
          <cell r="CV825"/>
          <cell r="CW825"/>
          <cell r="EE825"/>
          <cell r="EF825"/>
          <cell r="EH825"/>
          <cell r="EI825"/>
          <cell r="EJ825"/>
          <cell r="EK825"/>
          <cell r="EL825"/>
          <cell r="EM825"/>
        </row>
        <row r="826">
          <cell r="A826"/>
          <cell r="B826"/>
          <cell r="C826"/>
          <cell r="D826"/>
          <cell r="E826"/>
          <cell r="F826"/>
          <cell r="G826"/>
          <cell r="H826"/>
          <cell r="I826"/>
          <cell r="J826"/>
          <cell r="K826"/>
          <cell r="L826"/>
          <cell r="M826"/>
          <cell r="N826"/>
          <cell r="O826"/>
          <cell r="P826"/>
          <cell r="Q826"/>
          <cell r="R826"/>
          <cell r="S826"/>
          <cell r="T826"/>
          <cell r="U826"/>
          <cell r="V826"/>
          <cell r="W826"/>
          <cell r="X826"/>
          <cell r="Y826"/>
          <cell r="Z826"/>
          <cell r="AA826"/>
          <cell r="AB826"/>
          <cell r="AC826"/>
          <cell r="AD826"/>
          <cell r="AE826"/>
          <cell r="AF826"/>
          <cell r="AG826"/>
          <cell r="AH826"/>
          <cell r="AI826"/>
          <cell r="AJ826"/>
          <cell r="AK826"/>
          <cell r="AL826"/>
          <cell r="AM826"/>
          <cell r="AN826"/>
          <cell r="AO826"/>
          <cell r="AP826"/>
          <cell r="AQ826"/>
          <cell r="AR826"/>
          <cell r="AS826"/>
          <cell r="AT826"/>
          <cell r="AV826"/>
          <cell r="AW826"/>
          <cell r="AX826"/>
          <cell r="BA826"/>
          <cell r="BB826"/>
          <cell r="BC826"/>
          <cell r="BD826"/>
          <cell r="BE826"/>
          <cell r="BF826"/>
          <cell r="BG826"/>
          <cell r="BH826"/>
          <cell r="BI826"/>
          <cell r="BJ826"/>
          <cell r="BK826"/>
          <cell r="BL826"/>
          <cell r="BM826"/>
          <cell r="BN826"/>
          <cell r="BO826"/>
          <cell r="BP826"/>
          <cell r="BQ826"/>
          <cell r="BR826"/>
          <cell r="BS826"/>
          <cell r="BT826"/>
          <cell r="BU826"/>
          <cell r="BV826"/>
          <cell r="BW826"/>
          <cell r="BX826"/>
          <cell r="BY826"/>
          <cell r="BZ826"/>
          <cell r="CA826"/>
          <cell r="CB826"/>
          <cell r="CC826"/>
          <cell r="CD826"/>
          <cell r="CE826"/>
          <cell r="CF826"/>
          <cell r="CG826"/>
          <cell r="CH826"/>
          <cell r="CN826"/>
          <cell r="CO826"/>
          <cell r="CP826"/>
          <cell r="CQ826"/>
          <cell r="CS826"/>
          <cell r="CT826"/>
          <cell r="CU826"/>
          <cell r="CV826"/>
          <cell r="CW826"/>
          <cell r="EE826"/>
          <cell r="EF826"/>
          <cell r="EH826"/>
          <cell r="EI826"/>
          <cell r="EJ826"/>
          <cell r="EK826"/>
          <cell r="EL826"/>
          <cell r="EM826"/>
        </row>
        <row r="827">
          <cell r="A827"/>
          <cell r="B827"/>
          <cell r="C827"/>
          <cell r="D827"/>
          <cell r="E827"/>
          <cell r="F827"/>
          <cell r="G827"/>
          <cell r="H827"/>
          <cell r="I827"/>
          <cell r="J827"/>
          <cell r="K827"/>
          <cell r="L827"/>
          <cell r="M827"/>
          <cell r="N827"/>
          <cell r="O827"/>
          <cell r="P827"/>
          <cell r="Q827"/>
          <cell r="R827"/>
          <cell r="S827"/>
          <cell r="T827"/>
          <cell r="U827"/>
          <cell r="V827"/>
          <cell r="W827"/>
          <cell r="X827"/>
          <cell r="Y827"/>
          <cell r="Z827"/>
          <cell r="AA827"/>
          <cell r="AB827"/>
          <cell r="AC827"/>
          <cell r="AD827"/>
          <cell r="AE827"/>
          <cell r="AF827"/>
          <cell r="AG827"/>
          <cell r="AH827"/>
          <cell r="AI827"/>
          <cell r="AJ827"/>
          <cell r="AK827"/>
          <cell r="AL827"/>
          <cell r="AM827"/>
          <cell r="AN827"/>
          <cell r="AO827"/>
          <cell r="AP827"/>
          <cell r="AQ827"/>
          <cell r="AR827"/>
          <cell r="AS827"/>
          <cell r="AT827"/>
          <cell r="AV827"/>
          <cell r="AW827"/>
          <cell r="AX827"/>
          <cell r="BA827"/>
          <cell r="BB827"/>
          <cell r="BC827"/>
          <cell r="BD827"/>
          <cell r="BE827"/>
          <cell r="BF827"/>
          <cell r="BG827"/>
          <cell r="BH827"/>
          <cell r="BI827"/>
          <cell r="BJ827"/>
          <cell r="BK827"/>
          <cell r="BL827"/>
          <cell r="BM827"/>
          <cell r="BN827"/>
          <cell r="BO827"/>
          <cell r="BP827"/>
          <cell r="BQ827"/>
          <cell r="BR827"/>
          <cell r="BS827"/>
          <cell r="BT827"/>
          <cell r="BU827"/>
          <cell r="BV827"/>
          <cell r="BW827"/>
          <cell r="BX827"/>
          <cell r="BY827"/>
          <cell r="BZ827"/>
          <cell r="CA827"/>
          <cell r="CB827"/>
          <cell r="CC827"/>
          <cell r="CD827"/>
          <cell r="CE827"/>
          <cell r="CF827"/>
          <cell r="CG827"/>
          <cell r="CH827"/>
          <cell r="CN827"/>
          <cell r="CO827"/>
          <cell r="CP827"/>
          <cell r="CQ827"/>
          <cell r="CS827"/>
          <cell r="CT827"/>
          <cell r="CU827"/>
          <cell r="CV827"/>
          <cell r="CW827"/>
          <cell r="EE827"/>
          <cell r="EF827"/>
          <cell r="EH827"/>
          <cell r="EI827"/>
          <cell r="EJ827"/>
          <cell r="EK827"/>
          <cell r="EL827"/>
          <cell r="EM827"/>
        </row>
        <row r="828">
          <cell r="A828"/>
          <cell r="B828"/>
          <cell r="C828"/>
          <cell r="D828"/>
          <cell r="E828"/>
          <cell r="F828"/>
          <cell r="G828"/>
          <cell r="H828"/>
          <cell r="I828"/>
          <cell r="J828"/>
          <cell r="K828"/>
          <cell r="L828"/>
          <cell r="M828"/>
          <cell r="N828"/>
          <cell r="O828"/>
          <cell r="P828"/>
          <cell r="Q828"/>
          <cell r="R828"/>
          <cell r="S828"/>
          <cell r="T828"/>
          <cell r="U828"/>
          <cell r="V828"/>
          <cell r="W828"/>
          <cell r="X828"/>
          <cell r="Y828"/>
          <cell r="Z828"/>
          <cell r="AA828"/>
          <cell r="AB828"/>
          <cell r="AC828"/>
          <cell r="AD828"/>
          <cell r="AE828"/>
          <cell r="AF828"/>
          <cell r="AG828"/>
          <cell r="AH828"/>
          <cell r="AI828"/>
          <cell r="AJ828"/>
          <cell r="AK828"/>
          <cell r="AL828"/>
          <cell r="AM828"/>
          <cell r="AN828"/>
          <cell r="AO828"/>
          <cell r="AP828"/>
          <cell r="AQ828"/>
          <cell r="AR828"/>
          <cell r="AS828"/>
          <cell r="AT828"/>
          <cell r="AV828"/>
          <cell r="AW828"/>
          <cell r="AX828"/>
          <cell r="BA828"/>
          <cell r="BB828"/>
          <cell r="BC828"/>
          <cell r="BD828"/>
          <cell r="BE828"/>
          <cell r="BF828"/>
          <cell r="BG828"/>
          <cell r="BH828"/>
          <cell r="BI828"/>
          <cell r="BJ828"/>
          <cell r="BK828"/>
          <cell r="BL828"/>
          <cell r="BM828"/>
          <cell r="BN828"/>
          <cell r="BO828"/>
          <cell r="BP828"/>
          <cell r="BQ828"/>
          <cell r="BR828"/>
          <cell r="BS828"/>
          <cell r="BT828"/>
          <cell r="BU828"/>
          <cell r="BV828"/>
          <cell r="BW828"/>
          <cell r="BX828"/>
          <cell r="BY828"/>
          <cell r="BZ828"/>
          <cell r="CA828"/>
          <cell r="CB828"/>
          <cell r="CC828"/>
          <cell r="CD828"/>
          <cell r="CE828"/>
          <cell r="CF828"/>
          <cell r="CG828"/>
          <cell r="CH828"/>
          <cell r="CN828"/>
          <cell r="CO828"/>
          <cell r="CP828"/>
          <cell r="CQ828"/>
          <cell r="CS828"/>
          <cell r="CT828"/>
          <cell r="CU828"/>
          <cell r="CV828"/>
          <cell r="CW828"/>
          <cell r="EE828"/>
          <cell r="EF828"/>
          <cell r="EH828"/>
          <cell r="EI828"/>
          <cell r="EJ828"/>
          <cell r="EK828"/>
          <cell r="EL828"/>
          <cell r="EM828"/>
        </row>
        <row r="829">
          <cell r="A829"/>
          <cell r="B829"/>
          <cell r="C829"/>
          <cell r="D829"/>
          <cell r="E829"/>
          <cell r="F829"/>
          <cell r="G829"/>
          <cell r="H829"/>
          <cell r="I829"/>
          <cell r="J829"/>
          <cell r="K829"/>
          <cell r="L829"/>
          <cell r="M829"/>
          <cell r="N829"/>
          <cell r="O829"/>
          <cell r="P829"/>
          <cell r="Q829"/>
          <cell r="R829"/>
          <cell r="S829"/>
          <cell r="T829"/>
          <cell r="U829"/>
          <cell r="V829"/>
          <cell r="W829"/>
          <cell r="X829"/>
          <cell r="Y829"/>
          <cell r="Z829"/>
          <cell r="AA829"/>
          <cell r="AB829"/>
          <cell r="AC829"/>
          <cell r="AD829"/>
          <cell r="AE829"/>
          <cell r="AF829"/>
          <cell r="AG829"/>
          <cell r="AH829"/>
          <cell r="AI829"/>
          <cell r="AJ829"/>
          <cell r="AK829"/>
          <cell r="AL829"/>
          <cell r="AM829"/>
          <cell r="AN829"/>
          <cell r="AO829"/>
          <cell r="AP829"/>
          <cell r="AQ829"/>
          <cell r="AR829"/>
          <cell r="AS829"/>
          <cell r="AT829"/>
          <cell r="AV829"/>
          <cell r="AW829"/>
          <cell r="AX829"/>
          <cell r="BA829"/>
          <cell r="BB829"/>
          <cell r="BC829"/>
          <cell r="BD829"/>
          <cell r="BE829"/>
          <cell r="BF829"/>
          <cell r="BG829"/>
          <cell r="BH829"/>
          <cell r="BI829"/>
          <cell r="BJ829"/>
          <cell r="BK829"/>
          <cell r="BL829"/>
          <cell r="BM829"/>
          <cell r="BN829"/>
          <cell r="BO829"/>
          <cell r="BP829"/>
          <cell r="BQ829"/>
          <cell r="BR829"/>
          <cell r="BS829"/>
          <cell r="BT829"/>
          <cell r="BU829"/>
          <cell r="BV829"/>
          <cell r="BW829"/>
          <cell r="BX829"/>
          <cell r="BY829"/>
          <cell r="BZ829"/>
          <cell r="CA829"/>
          <cell r="CB829"/>
          <cell r="CC829"/>
          <cell r="CD829"/>
          <cell r="CE829"/>
          <cell r="CF829"/>
          <cell r="CG829"/>
          <cell r="CH829"/>
          <cell r="CN829"/>
          <cell r="CO829"/>
          <cell r="CP829"/>
          <cell r="CQ829"/>
          <cell r="CS829"/>
          <cell r="CT829"/>
          <cell r="CU829"/>
          <cell r="CV829"/>
          <cell r="CW829"/>
          <cell r="EE829"/>
          <cell r="EF829"/>
          <cell r="EH829"/>
          <cell r="EI829"/>
          <cell r="EJ829"/>
          <cell r="EK829"/>
          <cell r="EL829"/>
          <cell r="EM829"/>
        </row>
        <row r="830">
          <cell r="A830"/>
          <cell r="B830"/>
          <cell r="C830"/>
          <cell r="D830"/>
          <cell r="E830"/>
          <cell r="F830"/>
          <cell r="G830"/>
          <cell r="H830"/>
          <cell r="I830"/>
          <cell r="J830"/>
          <cell r="K830"/>
          <cell r="L830"/>
          <cell r="M830"/>
          <cell r="N830"/>
          <cell r="O830"/>
          <cell r="P830"/>
          <cell r="Q830"/>
          <cell r="R830"/>
          <cell r="S830"/>
          <cell r="T830"/>
          <cell r="U830"/>
          <cell r="V830"/>
          <cell r="W830"/>
          <cell r="X830"/>
          <cell r="Y830"/>
          <cell r="Z830"/>
          <cell r="AA830"/>
          <cell r="AB830"/>
          <cell r="AC830"/>
          <cell r="AD830"/>
          <cell r="AE830"/>
          <cell r="AF830"/>
          <cell r="AG830"/>
          <cell r="AH830"/>
          <cell r="AI830"/>
          <cell r="AJ830"/>
          <cell r="AK830"/>
          <cell r="AL830"/>
          <cell r="AM830"/>
          <cell r="AN830"/>
          <cell r="AO830"/>
          <cell r="AP830"/>
          <cell r="AQ830"/>
          <cell r="AR830"/>
          <cell r="AS830"/>
          <cell r="AT830"/>
          <cell r="AV830"/>
          <cell r="AW830"/>
          <cell r="AX830"/>
          <cell r="BA830"/>
          <cell r="BB830"/>
          <cell r="BC830"/>
          <cell r="BD830"/>
          <cell r="BE830"/>
          <cell r="BF830"/>
          <cell r="BG830"/>
          <cell r="BH830"/>
          <cell r="BI830"/>
          <cell r="BJ830"/>
          <cell r="BK830"/>
          <cell r="BL830"/>
          <cell r="BM830"/>
          <cell r="BN830"/>
          <cell r="BO830"/>
          <cell r="BP830"/>
          <cell r="BQ830"/>
          <cell r="BR830"/>
          <cell r="BS830"/>
          <cell r="BT830"/>
          <cell r="BU830"/>
          <cell r="BV830"/>
          <cell r="BW830"/>
          <cell r="BX830"/>
          <cell r="BY830"/>
          <cell r="BZ830"/>
          <cell r="CA830"/>
          <cell r="CB830"/>
          <cell r="CC830"/>
          <cell r="CD830"/>
          <cell r="CE830"/>
          <cell r="CF830"/>
          <cell r="CG830"/>
          <cell r="CH830"/>
          <cell r="CN830"/>
          <cell r="CO830"/>
          <cell r="CP830"/>
          <cell r="CQ830"/>
          <cell r="CS830"/>
          <cell r="CT830"/>
          <cell r="CU830"/>
          <cell r="CV830"/>
          <cell r="CW830"/>
          <cell r="EE830"/>
          <cell r="EF830"/>
          <cell r="EH830"/>
          <cell r="EI830"/>
          <cell r="EJ830"/>
          <cell r="EK830"/>
          <cell r="EL830"/>
          <cell r="EM830"/>
        </row>
        <row r="831">
          <cell r="A831"/>
          <cell r="B831"/>
          <cell r="C831"/>
          <cell r="D831"/>
          <cell r="E831"/>
          <cell r="F831"/>
          <cell r="G831"/>
          <cell r="H831"/>
          <cell r="I831"/>
          <cell r="J831"/>
          <cell r="K831"/>
          <cell r="L831"/>
          <cell r="M831"/>
          <cell r="N831"/>
          <cell r="O831"/>
          <cell r="P831"/>
          <cell r="Q831"/>
          <cell r="R831"/>
          <cell r="S831"/>
          <cell r="T831"/>
          <cell r="U831"/>
          <cell r="V831"/>
          <cell r="W831"/>
          <cell r="X831"/>
          <cell r="Y831"/>
          <cell r="Z831"/>
          <cell r="AA831"/>
          <cell r="AB831"/>
          <cell r="AC831"/>
          <cell r="AD831"/>
          <cell r="AE831"/>
          <cell r="AF831"/>
          <cell r="AG831"/>
          <cell r="AH831"/>
          <cell r="AI831"/>
          <cell r="AJ831"/>
          <cell r="AK831"/>
          <cell r="AL831"/>
          <cell r="AM831"/>
          <cell r="AN831"/>
          <cell r="AO831"/>
          <cell r="AP831"/>
          <cell r="AQ831"/>
          <cell r="AR831"/>
          <cell r="AS831"/>
          <cell r="AT831"/>
          <cell r="AV831"/>
          <cell r="AW831"/>
          <cell r="AX831"/>
          <cell r="BA831"/>
          <cell r="BB831"/>
          <cell r="BC831"/>
          <cell r="BD831"/>
          <cell r="BE831"/>
          <cell r="BF831"/>
          <cell r="BG831"/>
          <cell r="BH831"/>
          <cell r="BI831"/>
          <cell r="BJ831"/>
          <cell r="BK831"/>
          <cell r="BL831"/>
          <cell r="BM831"/>
          <cell r="BN831"/>
          <cell r="BO831"/>
          <cell r="BP831"/>
          <cell r="BQ831"/>
          <cell r="BR831"/>
          <cell r="BS831"/>
          <cell r="BT831"/>
          <cell r="BU831"/>
          <cell r="BV831"/>
          <cell r="BW831"/>
          <cell r="BX831"/>
          <cell r="BY831"/>
          <cell r="BZ831"/>
          <cell r="CA831"/>
          <cell r="CB831"/>
          <cell r="CC831"/>
          <cell r="CD831"/>
          <cell r="CE831"/>
          <cell r="CF831"/>
          <cell r="CG831"/>
          <cell r="CH831"/>
          <cell r="CN831"/>
          <cell r="CO831"/>
          <cell r="CP831"/>
          <cell r="CQ831"/>
          <cell r="CS831"/>
          <cell r="CT831"/>
          <cell r="CU831"/>
          <cell r="CV831"/>
          <cell r="CW831"/>
          <cell r="EE831"/>
          <cell r="EF831"/>
          <cell r="EH831"/>
          <cell r="EI831"/>
          <cell r="EJ831"/>
          <cell r="EK831"/>
          <cell r="EL831"/>
          <cell r="EM831"/>
        </row>
        <row r="832">
          <cell r="A832"/>
          <cell r="B832"/>
          <cell r="C832"/>
          <cell r="D832"/>
          <cell r="E832"/>
          <cell r="F832"/>
          <cell r="G832"/>
          <cell r="H832"/>
          <cell r="I832"/>
          <cell r="J832"/>
          <cell r="K832"/>
          <cell r="L832"/>
          <cell r="M832"/>
          <cell r="N832"/>
          <cell r="O832"/>
          <cell r="P832"/>
          <cell r="Q832"/>
          <cell r="R832"/>
          <cell r="S832"/>
          <cell r="T832"/>
          <cell r="U832"/>
          <cell r="V832"/>
          <cell r="W832"/>
          <cell r="X832"/>
          <cell r="Y832"/>
          <cell r="Z832"/>
          <cell r="AA832"/>
          <cell r="AB832"/>
          <cell r="AC832"/>
          <cell r="AD832"/>
          <cell r="AE832"/>
          <cell r="AF832"/>
          <cell r="AG832"/>
          <cell r="AH832"/>
          <cell r="AI832"/>
          <cell r="AJ832"/>
          <cell r="AK832"/>
          <cell r="AL832"/>
          <cell r="AM832"/>
          <cell r="AN832"/>
          <cell r="AO832"/>
          <cell r="AP832"/>
          <cell r="AQ832"/>
          <cell r="AR832"/>
          <cell r="AS832"/>
          <cell r="AT832"/>
          <cell r="AV832"/>
          <cell r="AW832"/>
          <cell r="AX832"/>
          <cell r="BA832"/>
          <cell r="BB832"/>
          <cell r="BC832"/>
          <cell r="BD832"/>
          <cell r="BE832"/>
          <cell r="BF832"/>
          <cell r="BG832"/>
          <cell r="BH832"/>
          <cell r="BI832"/>
          <cell r="BJ832"/>
          <cell r="BK832"/>
          <cell r="BL832"/>
          <cell r="BM832"/>
          <cell r="BN832"/>
          <cell r="BO832"/>
          <cell r="BP832"/>
          <cell r="BQ832"/>
          <cell r="BR832"/>
          <cell r="BS832"/>
          <cell r="BT832"/>
          <cell r="BU832"/>
          <cell r="BV832"/>
          <cell r="BW832"/>
          <cell r="BX832"/>
          <cell r="BY832"/>
          <cell r="BZ832"/>
          <cell r="CA832"/>
          <cell r="CB832"/>
          <cell r="CC832"/>
          <cell r="CD832"/>
          <cell r="CE832"/>
          <cell r="CF832"/>
          <cell r="CG832"/>
          <cell r="CH832"/>
          <cell r="CN832"/>
          <cell r="CO832"/>
          <cell r="CP832"/>
          <cell r="CQ832"/>
          <cell r="CS832"/>
          <cell r="CT832"/>
          <cell r="CU832"/>
          <cell r="CV832"/>
          <cell r="CW832"/>
          <cell r="EE832"/>
          <cell r="EF832"/>
          <cell r="EH832"/>
          <cell r="EI832"/>
          <cell r="EJ832"/>
          <cell r="EK832"/>
          <cell r="EL832"/>
          <cell r="EM832"/>
        </row>
        <row r="833">
          <cell r="A833"/>
          <cell r="B833"/>
          <cell r="C833"/>
          <cell r="D833"/>
          <cell r="E833"/>
          <cell r="F833"/>
          <cell r="G833"/>
          <cell r="H833"/>
          <cell r="I833"/>
          <cell r="J833"/>
          <cell r="K833"/>
          <cell r="L833"/>
          <cell r="M833"/>
          <cell r="N833"/>
          <cell r="O833"/>
          <cell r="P833"/>
          <cell r="Q833"/>
          <cell r="R833"/>
          <cell r="S833"/>
          <cell r="T833"/>
          <cell r="U833"/>
          <cell r="V833"/>
          <cell r="W833"/>
          <cell r="X833"/>
          <cell r="Y833"/>
          <cell r="Z833"/>
          <cell r="AA833"/>
          <cell r="AB833"/>
          <cell r="AC833"/>
          <cell r="AD833"/>
          <cell r="AE833"/>
          <cell r="AF833"/>
          <cell r="AG833"/>
          <cell r="AH833"/>
          <cell r="AI833"/>
          <cell r="AJ833"/>
          <cell r="AK833"/>
          <cell r="AL833"/>
          <cell r="AM833"/>
          <cell r="AN833"/>
          <cell r="AO833"/>
          <cell r="AP833"/>
          <cell r="AQ833"/>
          <cell r="AR833"/>
          <cell r="AS833"/>
          <cell r="AT833"/>
          <cell r="AV833"/>
          <cell r="AW833"/>
          <cell r="AX833"/>
          <cell r="BA833"/>
          <cell r="BB833"/>
          <cell r="BC833"/>
          <cell r="BD833"/>
          <cell r="BE833"/>
          <cell r="BF833"/>
          <cell r="BG833"/>
          <cell r="BH833"/>
          <cell r="BI833"/>
          <cell r="BJ833"/>
          <cell r="BK833"/>
          <cell r="BL833"/>
          <cell r="BM833"/>
          <cell r="BN833"/>
          <cell r="BO833"/>
          <cell r="BP833"/>
          <cell r="BQ833"/>
          <cell r="BR833"/>
          <cell r="BS833"/>
          <cell r="BT833"/>
          <cell r="BU833"/>
          <cell r="BV833"/>
          <cell r="BW833"/>
          <cell r="BX833"/>
          <cell r="BY833"/>
          <cell r="BZ833"/>
          <cell r="CA833"/>
          <cell r="CB833"/>
          <cell r="CC833"/>
          <cell r="CD833"/>
          <cell r="CE833"/>
          <cell r="CF833"/>
          <cell r="CG833"/>
          <cell r="CH833"/>
          <cell r="CN833"/>
          <cell r="CO833"/>
          <cell r="CP833"/>
          <cell r="CQ833"/>
          <cell r="CS833"/>
          <cell r="CT833"/>
          <cell r="CU833"/>
          <cell r="CV833"/>
          <cell r="CW833"/>
          <cell r="EE833"/>
          <cell r="EF833"/>
          <cell r="EH833"/>
          <cell r="EI833"/>
          <cell r="EJ833"/>
          <cell r="EK833"/>
          <cell r="EL833"/>
          <cell r="EM833"/>
        </row>
        <row r="834">
          <cell r="A834"/>
          <cell r="B834"/>
          <cell r="C834"/>
          <cell r="D834"/>
          <cell r="E834"/>
          <cell r="F834"/>
          <cell r="G834"/>
          <cell r="H834"/>
          <cell r="I834"/>
          <cell r="J834"/>
          <cell r="K834"/>
          <cell r="L834"/>
          <cell r="M834"/>
          <cell r="N834"/>
          <cell r="O834"/>
          <cell r="P834"/>
          <cell r="Q834"/>
          <cell r="R834"/>
          <cell r="S834"/>
          <cell r="T834"/>
          <cell r="U834"/>
          <cell r="V834"/>
          <cell r="W834"/>
          <cell r="X834"/>
          <cell r="Y834"/>
          <cell r="Z834"/>
          <cell r="AA834"/>
          <cell r="AB834"/>
          <cell r="AC834"/>
          <cell r="AD834"/>
          <cell r="AE834"/>
          <cell r="AF834"/>
          <cell r="AG834"/>
          <cell r="AH834"/>
          <cell r="AI834"/>
          <cell r="AJ834"/>
          <cell r="AK834"/>
          <cell r="AL834"/>
          <cell r="AM834"/>
          <cell r="AN834"/>
          <cell r="AO834"/>
          <cell r="AP834"/>
          <cell r="AQ834"/>
          <cell r="AR834"/>
          <cell r="AS834"/>
          <cell r="AT834"/>
          <cell r="AV834"/>
          <cell r="AW834"/>
          <cell r="AX834"/>
          <cell r="BA834"/>
          <cell r="BB834"/>
          <cell r="BC834"/>
          <cell r="BD834"/>
          <cell r="BE834"/>
          <cell r="BF834"/>
          <cell r="BG834"/>
          <cell r="BH834"/>
          <cell r="BI834"/>
          <cell r="BJ834"/>
          <cell r="BK834"/>
          <cell r="BL834"/>
          <cell r="BM834"/>
          <cell r="BN834"/>
          <cell r="BO834"/>
          <cell r="BP834"/>
          <cell r="BQ834"/>
          <cell r="BR834"/>
          <cell r="BS834"/>
          <cell r="BT834"/>
          <cell r="BU834"/>
          <cell r="BV834"/>
          <cell r="BW834"/>
          <cell r="BX834"/>
          <cell r="BY834"/>
          <cell r="BZ834"/>
          <cell r="CA834"/>
          <cell r="CB834"/>
          <cell r="CC834"/>
          <cell r="CD834"/>
          <cell r="CE834"/>
          <cell r="CF834"/>
          <cell r="CG834"/>
          <cell r="CH834"/>
          <cell r="CN834"/>
          <cell r="CO834"/>
          <cell r="CP834"/>
          <cell r="CQ834"/>
          <cell r="CS834"/>
          <cell r="CT834"/>
          <cell r="CU834"/>
          <cell r="CV834"/>
          <cell r="CW834"/>
          <cell r="EE834"/>
          <cell r="EF834"/>
          <cell r="EH834"/>
          <cell r="EI834"/>
          <cell r="EJ834"/>
          <cell r="EK834"/>
          <cell r="EL834"/>
          <cell r="EM834"/>
        </row>
        <row r="835">
          <cell r="A835"/>
          <cell r="B835"/>
          <cell r="C835"/>
          <cell r="D835"/>
          <cell r="E835"/>
          <cell r="F835"/>
          <cell r="G835"/>
          <cell r="H835"/>
          <cell r="I835"/>
          <cell r="J835"/>
          <cell r="K835"/>
          <cell r="L835"/>
          <cell r="M835"/>
          <cell r="N835"/>
          <cell r="O835"/>
          <cell r="P835"/>
          <cell r="Q835"/>
          <cell r="R835"/>
          <cell r="S835"/>
          <cell r="T835"/>
          <cell r="U835"/>
          <cell r="V835"/>
          <cell r="W835"/>
          <cell r="X835"/>
          <cell r="Y835"/>
          <cell r="Z835"/>
          <cell r="AA835"/>
          <cell r="AB835"/>
          <cell r="AC835"/>
          <cell r="AD835"/>
          <cell r="AE835"/>
          <cell r="AF835"/>
          <cell r="AG835"/>
          <cell r="AH835"/>
          <cell r="AI835"/>
          <cell r="AJ835"/>
          <cell r="AK835"/>
          <cell r="AL835"/>
          <cell r="AM835"/>
          <cell r="AN835"/>
          <cell r="AO835"/>
          <cell r="AP835"/>
          <cell r="AQ835"/>
          <cell r="AR835"/>
          <cell r="AS835"/>
          <cell r="AT835"/>
          <cell r="AV835"/>
          <cell r="AW835"/>
          <cell r="AX835"/>
          <cell r="BA835"/>
          <cell r="BB835"/>
          <cell r="BC835"/>
          <cell r="BD835"/>
          <cell r="BE835"/>
          <cell r="BF835"/>
          <cell r="BG835"/>
          <cell r="BH835"/>
          <cell r="BI835"/>
          <cell r="BJ835"/>
          <cell r="BK835"/>
          <cell r="BL835"/>
          <cell r="BM835"/>
          <cell r="BN835"/>
          <cell r="BO835"/>
          <cell r="BP835"/>
          <cell r="BQ835"/>
          <cell r="BR835"/>
          <cell r="BS835"/>
          <cell r="BT835"/>
          <cell r="BU835"/>
          <cell r="BV835"/>
          <cell r="BW835"/>
          <cell r="BX835"/>
          <cell r="BY835"/>
          <cell r="BZ835"/>
          <cell r="CA835"/>
          <cell r="CB835"/>
          <cell r="CC835"/>
          <cell r="CD835"/>
          <cell r="CE835"/>
          <cell r="CF835"/>
          <cell r="CG835"/>
          <cell r="CH835"/>
          <cell r="CN835"/>
          <cell r="CO835"/>
          <cell r="CP835"/>
          <cell r="CQ835"/>
          <cell r="CS835"/>
          <cell r="CT835"/>
          <cell r="CU835"/>
          <cell r="CV835"/>
          <cell r="CW835"/>
          <cell r="EE835"/>
          <cell r="EF835"/>
          <cell r="EH835"/>
          <cell r="EI835"/>
          <cell r="EJ835"/>
          <cell r="EK835"/>
          <cell r="EL835"/>
          <cell r="EM835"/>
        </row>
        <row r="836">
          <cell r="A836"/>
          <cell r="B836"/>
          <cell r="C836"/>
          <cell r="D836"/>
          <cell r="E836"/>
          <cell r="F836"/>
          <cell r="G836"/>
          <cell r="H836"/>
          <cell r="I836"/>
          <cell r="J836"/>
          <cell r="K836"/>
          <cell r="L836"/>
          <cell r="M836"/>
          <cell r="N836"/>
          <cell r="O836"/>
          <cell r="P836"/>
          <cell r="Q836"/>
          <cell r="R836"/>
          <cell r="S836"/>
          <cell r="T836"/>
          <cell r="U836"/>
          <cell r="V836"/>
          <cell r="W836"/>
          <cell r="X836"/>
          <cell r="Y836"/>
          <cell r="Z836"/>
          <cell r="AA836"/>
          <cell r="AB836"/>
          <cell r="AC836"/>
          <cell r="AD836"/>
          <cell r="AE836"/>
          <cell r="AF836"/>
          <cell r="AG836"/>
          <cell r="AH836"/>
          <cell r="AI836"/>
          <cell r="AJ836"/>
          <cell r="AK836"/>
          <cell r="AL836"/>
          <cell r="AM836"/>
          <cell r="AN836"/>
          <cell r="AO836"/>
          <cell r="AP836"/>
          <cell r="AQ836"/>
          <cell r="AR836"/>
          <cell r="AS836"/>
          <cell r="AT836"/>
          <cell r="AV836"/>
          <cell r="AW836"/>
          <cell r="AX836"/>
          <cell r="BA836"/>
          <cell r="BB836"/>
          <cell r="BC836"/>
          <cell r="BD836"/>
          <cell r="BE836"/>
          <cell r="BF836"/>
          <cell r="BG836"/>
          <cell r="BH836"/>
          <cell r="BI836"/>
          <cell r="BJ836"/>
          <cell r="BK836"/>
          <cell r="BL836"/>
          <cell r="BM836"/>
          <cell r="BN836"/>
          <cell r="BO836"/>
          <cell r="BP836"/>
          <cell r="BQ836"/>
          <cell r="BR836"/>
          <cell r="BS836"/>
          <cell r="BT836"/>
          <cell r="BU836"/>
          <cell r="BV836"/>
          <cell r="BW836"/>
          <cell r="BX836"/>
          <cell r="BY836"/>
          <cell r="BZ836"/>
          <cell r="CA836"/>
          <cell r="CB836"/>
          <cell r="CC836"/>
          <cell r="CD836"/>
          <cell r="CE836"/>
          <cell r="CF836"/>
          <cell r="CG836"/>
          <cell r="CH836"/>
          <cell r="CN836"/>
          <cell r="CO836"/>
          <cell r="CP836"/>
          <cell r="CQ836"/>
          <cell r="CS836"/>
          <cell r="CT836"/>
          <cell r="CU836"/>
          <cell r="CV836"/>
          <cell r="CW836"/>
          <cell r="EE836"/>
          <cell r="EF836"/>
          <cell r="EH836"/>
          <cell r="EI836"/>
          <cell r="EJ836"/>
          <cell r="EK836"/>
          <cell r="EL836"/>
          <cell r="EM836"/>
        </row>
        <row r="837">
          <cell r="A837"/>
          <cell r="B837"/>
          <cell r="C837"/>
          <cell r="D837"/>
          <cell r="E837"/>
          <cell r="F837"/>
          <cell r="G837"/>
          <cell r="H837"/>
          <cell r="I837"/>
          <cell r="J837"/>
          <cell r="K837"/>
          <cell r="L837"/>
          <cell r="M837"/>
          <cell r="N837"/>
          <cell r="O837"/>
          <cell r="P837"/>
          <cell r="Q837"/>
          <cell r="R837"/>
          <cell r="S837"/>
          <cell r="T837"/>
          <cell r="U837"/>
          <cell r="V837"/>
          <cell r="W837"/>
          <cell r="X837"/>
          <cell r="Y837"/>
          <cell r="Z837"/>
          <cell r="AA837"/>
          <cell r="AB837"/>
          <cell r="AC837"/>
          <cell r="AD837"/>
          <cell r="AE837"/>
          <cell r="AF837"/>
          <cell r="AG837"/>
          <cell r="AH837"/>
          <cell r="AI837"/>
          <cell r="AJ837"/>
          <cell r="AK837"/>
          <cell r="AL837"/>
          <cell r="AM837"/>
          <cell r="AN837"/>
          <cell r="AO837"/>
          <cell r="AP837"/>
          <cell r="AQ837"/>
          <cell r="AR837"/>
          <cell r="AS837"/>
          <cell r="AT837"/>
          <cell r="AV837"/>
          <cell r="AW837"/>
          <cell r="AX837"/>
          <cell r="BA837"/>
          <cell r="BB837"/>
          <cell r="BC837"/>
          <cell r="BD837"/>
          <cell r="BE837"/>
          <cell r="BF837"/>
          <cell r="BG837"/>
          <cell r="BH837"/>
          <cell r="BI837"/>
          <cell r="BJ837"/>
          <cell r="BK837"/>
          <cell r="BL837"/>
          <cell r="BM837"/>
          <cell r="BN837"/>
          <cell r="BO837"/>
          <cell r="BP837"/>
          <cell r="BQ837"/>
          <cell r="BR837"/>
          <cell r="BS837"/>
          <cell r="BT837"/>
          <cell r="BU837"/>
          <cell r="BV837"/>
          <cell r="BW837"/>
          <cell r="BX837"/>
          <cell r="BY837"/>
          <cell r="BZ837"/>
          <cell r="CA837"/>
          <cell r="CB837"/>
          <cell r="CC837"/>
          <cell r="CD837"/>
          <cell r="CE837"/>
          <cell r="CF837"/>
          <cell r="CG837"/>
          <cell r="CH837"/>
          <cell r="CN837"/>
          <cell r="CO837"/>
          <cell r="CP837"/>
          <cell r="CQ837"/>
          <cell r="CS837"/>
          <cell r="CT837"/>
          <cell r="CU837"/>
          <cell r="CV837"/>
          <cell r="CW837"/>
          <cell r="EE837"/>
          <cell r="EF837"/>
          <cell r="EH837"/>
          <cell r="EI837"/>
          <cell r="EJ837"/>
          <cell r="EK837"/>
          <cell r="EL837"/>
          <cell r="EM837"/>
        </row>
        <row r="838">
          <cell r="A838"/>
          <cell r="B838"/>
          <cell r="C838"/>
          <cell r="D838"/>
          <cell r="E838"/>
          <cell r="F838"/>
          <cell r="G838"/>
          <cell r="H838"/>
          <cell r="I838"/>
          <cell r="J838"/>
          <cell r="K838"/>
          <cell r="L838"/>
          <cell r="M838"/>
          <cell r="N838"/>
          <cell r="O838"/>
          <cell r="P838"/>
          <cell r="Q838"/>
          <cell r="R838"/>
          <cell r="S838"/>
          <cell r="T838"/>
          <cell r="U838"/>
          <cell r="V838"/>
          <cell r="W838"/>
          <cell r="X838"/>
          <cell r="Y838"/>
          <cell r="Z838"/>
          <cell r="AA838"/>
          <cell r="AB838"/>
          <cell r="AC838"/>
          <cell r="AD838"/>
          <cell r="AE838"/>
          <cell r="AF838"/>
          <cell r="AG838"/>
          <cell r="AH838"/>
          <cell r="AI838"/>
          <cell r="AJ838"/>
          <cell r="AK838"/>
          <cell r="AL838"/>
          <cell r="AM838"/>
          <cell r="AN838"/>
          <cell r="AO838"/>
          <cell r="AP838"/>
          <cell r="AQ838"/>
          <cell r="AR838"/>
          <cell r="AS838"/>
          <cell r="AT838"/>
          <cell r="AV838"/>
          <cell r="AW838"/>
          <cell r="AX838"/>
          <cell r="BA838"/>
          <cell r="BB838"/>
          <cell r="BC838"/>
          <cell r="BD838"/>
          <cell r="BE838"/>
          <cell r="BF838"/>
          <cell r="BG838"/>
          <cell r="BH838"/>
          <cell r="BI838"/>
          <cell r="BJ838"/>
          <cell r="BK838"/>
          <cell r="BL838"/>
          <cell r="BM838"/>
          <cell r="BN838"/>
          <cell r="BO838"/>
          <cell r="BP838"/>
          <cell r="BQ838"/>
          <cell r="BR838"/>
          <cell r="BS838"/>
          <cell r="BT838"/>
          <cell r="BU838"/>
          <cell r="BV838"/>
          <cell r="BW838"/>
          <cell r="BX838"/>
          <cell r="BY838"/>
          <cell r="BZ838"/>
          <cell r="CA838"/>
          <cell r="CB838"/>
          <cell r="CC838"/>
          <cell r="CD838"/>
          <cell r="CE838"/>
          <cell r="CF838"/>
          <cell r="CG838"/>
          <cell r="CH838"/>
          <cell r="CN838"/>
          <cell r="CO838"/>
          <cell r="CP838"/>
          <cell r="CQ838"/>
          <cell r="CS838"/>
          <cell r="CT838"/>
          <cell r="CU838"/>
          <cell r="CV838"/>
          <cell r="CW838"/>
          <cell r="EE838"/>
          <cell r="EF838"/>
          <cell r="EH838"/>
          <cell r="EI838"/>
          <cell r="EJ838"/>
          <cell r="EK838"/>
          <cell r="EL838"/>
          <cell r="EM838"/>
        </row>
        <row r="839">
          <cell r="A839"/>
          <cell r="B839"/>
          <cell r="C839"/>
          <cell r="D839"/>
          <cell r="E839"/>
          <cell r="F839"/>
          <cell r="G839"/>
          <cell r="H839"/>
          <cell r="I839"/>
          <cell r="J839"/>
          <cell r="K839"/>
          <cell r="L839"/>
          <cell r="M839"/>
          <cell r="N839"/>
          <cell r="O839"/>
          <cell r="P839"/>
          <cell r="Q839"/>
          <cell r="R839"/>
          <cell r="S839"/>
          <cell r="T839"/>
          <cell r="U839"/>
          <cell r="V839"/>
          <cell r="W839"/>
          <cell r="X839"/>
          <cell r="Y839"/>
          <cell r="Z839"/>
          <cell r="AA839"/>
          <cell r="AB839"/>
          <cell r="AC839"/>
          <cell r="AD839"/>
          <cell r="AE839"/>
          <cell r="AF839"/>
          <cell r="AG839"/>
          <cell r="AH839"/>
          <cell r="AI839"/>
          <cell r="AJ839"/>
          <cell r="AK839"/>
          <cell r="AL839"/>
          <cell r="AM839"/>
          <cell r="AN839"/>
          <cell r="AO839"/>
          <cell r="AP839"/>
          <cell r="AQ839"/>
          <cell r="AR839"/>
          <cell r="AS839"/>
          <cell r="AT839"/>
          <cell r="AV839"/>
          <cell r="AW839"/>
          <cell r="AX839"/>
          <cell r="BA839"/>
          <cell r="BB839"/>
          <cell r="BC839"/>
          <cell r="BD839"/>
          <cell r="BE839"/>
          <cell r="BF839"/>
          <cell r="BG839"/>
          <cell r="BH839"/>
          <cell r="BI839"/>
          <cell r="BJ839"/>
          <cell r="BK839"/>
          <cell r="BL839"/>
          <cell r="BM839"/>
          <cell r="BN839"/>
          <cell r="BO839"/>
          <cell r="BP839"/>
          <cell r="BQ839"/>
          <cell r="BR839"/>
          <cell r="BS839"/>
          <cell r="BT839"/>
          <cell r="BU839"/>
          <cell r="BV839"/>
          <cell r="BW839"/>
          <cell r="BX839"/>
          <cell r="BY839"/>
          <cell r="BZ839"/>
          <cell r="CA839"/>
          <cell r="CB839"/>
          <cell r="CC839"/>
          <cell r="CD839"/>
          <cell r="CE839"/>
          <cell r="CF839"/>
          <cell r="CG839"/>
          <cell r="CH839"/>
          <cell r="CN839"/>
          <cell r="CO839"/>
          <cell r="CP839"/>
          <cell r="CQ839"/>
          <cell r="CS839"/>
          <cell r="CT839"/>
          <cell r="CU839"/>
          <cell r="CV839"/>
          <cell r="CW839"/>
          <cell r="EE839"/>
          <cell r="EF839"/>
          <cell r="EH839"/>
          <cell r="EI839"/>
          <cell r="EJ839"/>
          <cell r="EK839"/>
          <cell r="EL839"/>
          <cell r="EM839"/>
        </row>
        <row r="840">
          <cell r="A840"/>
          <cell r="B840"/>
          <cell r="C840"/>
          <cell r="D840"/>
          <cell r="E840"/>
          <cell r="F840"/>
          <cell r="G840"/>
          <cell r="H840"/>
          <cell r="I840"/>
          <cell r="J840"/>
          <cell r="K840"/>
          <cell r="L840"/>
          <cell r="M840"/>
          <cell r="N840"/>
          <cell r="O840"/>
          <cell r="P840"/>
          <cell r="Q840"/>
          <cell r="R840"/>
          <cell r="S840"/>
          <cell r="T840"/>
          <cell r="U840"/>
          <cell r="V840"/>
          <cell r="W840"/>
          <cell r="X840"/>
          <cell r="Y840"/>
          <cell r="Z840"/>
          <cell r="AA840"/>
          <cell r="AB840"/>
          <cell r="AC840"/>
          <cell r="AD840"/>
          <cell r="AE840"/>
          <cell r="AF840"/>
          <cell r="AG840"/>
          <cell r="AH840"/>
          <cell r="AI840"/>
          <cell r="AJ840"/>
          <cell r="AK840"/>
          <cell r="AL840"/>
          <cell r="AM840"/>
          <cell r="AN840"/>
          <cell r="AO840"/>
          <cell r="AP840"/>
          <cell r="AQ840"/>
          <cell r="AR840"/>
          <cell r="AS840"/>
          <cell r="AT840"/>
          <cell r="AV840"/>
          <cell r="AW840"/>
          <cell r="AX840"/>
          <cell r="BA840"/>
          <cell r="BB840"/>
          <cell r="BC840"/>
          <cell r="BD840"/>
          <cell r="BE840"/>
          <cell r="BF840"/>
          <cell r="BG840"/>
          <cell r="BH840"/>
          <cell r="BI840"/>
          <cell r="BJ840"/>
          <cell r="BK840"/>
          <cell r="BL840"/>
          <cell r="BM840"/>
          <cell r="BN840"/>
          <cell r="BO840"/>
          <cell r="BP840"/>
          <cell r="BQ840"/>
          <cell r="BR840"/>
          <cell r="BS840"/>
          <cell r="BT840"/>
          <cell r="BU840"/>
          <cell r="BV840"/>
          <cell r="BW840"/>
          <cell r="BX840"/>
          <cell r="BY840"/>
          <cell r="BZ840"/>
          <cell r="CA840"/>
          <cell r="CB840"/>
          <cell r="CC840"/>
          <cell r="CD840"/>
          <cell r="CE840"/>
          <cell r="CF840"/>
          <cell r="CG840"/>
          <cell r="CH840"/>
          <cell r="CN840"/>
          <cell r="CO840"/>
          <cell r="CP840"/>
          <cell r="CQ840"/>
          <cell r="CS840"/>
          <cell r="CT840"/>
          <cell r="CU840"/>
          <cell r="CV840"/>
          <cell r="CW840"/>
          <cell r="EE840"/>
          <cell r="EF840"/>
          <cell r="EH840"/>
          <cell r="EI840"/>
          <cell r="EJ840"/>
          <cell r="EK840"/>
          <cell r="EL840"/>
          <cell r="EM840"/>
        </row>
        <row r="841">
          <cell r="A841"/>
          <cell r="B841"/>
          <cell r="C841"/>
          <cell r="D841"/>
          <cell r="E841"/>
          <cell r="F841"/>
          <cell r="G841"/>
          <cell r="H841"/>
          <cell r="I841"/>
          <cell r="J841"/>
          <cell r="K841"/>
          <cell r="L841"/>
          <cell r="M841"/>
          <cell r="N841"/>
          <cell r="O841"/>
          <cell r="P841"/>
          <cell r="Q841"/>
          <cell r="R841"/>
          <cell r="S841"/>
          <cell r="T841"/>
          <cell r="U841"/>
          <cell r="V841"/>
          <cell r="W841"/>
          <cell r="X841"/>
          <cell r="Y841"/>
          <cell r="Z841"/>
          <cell r="AA841"/>
          <cell r="AB841"/>
          <cell r="AC841"/>
          <cell r="AD841"/>
          <cell r="AE841"/>
          <cell r="AF841"/>
          <cell r="AG841"/>
          <cell r="AH841"/>
          <cell r="AI841"/>
          <cell r="AJ841"/>
          <cell r="AK841"/>
          <cell r="AL841"/>
          <cell r="AM841"/>
          <cell r="AN841"/>
          <cell r="AO841"/>
          <cell r="AP841"/>
          <cell r="AQ841"/>
          <cell r="AR841"/>
          <cell r="AS841"/>
          <cell r="AT841"/>
          <cell r="AV841"/>
          <cell r="AW841"/>
          <cell r="AX841"/>
          <cell r="BA841"/>
          <cell r="BB841"/>
          <cell r="BC841"/>
          <cell r="BD841"/>
          <cell r="BE841"/>
          <cell r="BF841"/>
          <cell r="BG841"/>
          <cell r="BH841"/>
          <cell r="BI841"/>
          <cell r="BJ841"/>
          <cell r="BK841"/>
          <cell r="BL841"/>
          <cell r="BM841"/>
          <cell r="BN841"/>
          <cell r="BO841"/>
          <cell r="BP841"/>
          <cell r="BQ841"/>
          <cell r="BR841"/>
          <cell r="BS841"/>
          <cell r="BT841"/>
          <cell r="BU841"/>
          <cell r="BV841"/>
          <cell r="BW841"/>
          <cell r="BX841"/>
          <cell r="BY841"/>
          <cell r="BZ841"/>
          <cell r="CA841"/>
          <cell r="CB841"/>
          <cell r="CC841"/>
          <cell r="CD841"/>
          <cell r="CE841"/>
          <cell r="CF841"/>
          <cell r="CG841"/>
          <cell r="CH841"/>
          <cell r="CN841"/>
          <cell r="CO841"/>
          <cell r="CP841"/>
          <cell r="CQ841"/>
          <cell r="CS841"/>
          <cell r="CT841"/>
          <cell r="CU841"/>
          <cell r="CV841"/>
          <cell r="CW841"/>
          <cell r="EE841"/>
          <cell r="EF841"/>
          <cell r="EH841"/>
          <cell r="EI841"/>
          <cell r="EJ841"/>
          <cell r="EK841"/>
          <cell r="EL841"/>
          <cell r="EM841"/>
        </row>
        <row r="842">
          <cell r="A842"/>
          <cell r="B842"/>
          <cell r="C842"/>
          <cell r="D842"/>
          <cell r="E842"/>
          <cell r="F842"/>
          <cell r="G842"/>
          <cell r="H842"/>
          <cell r="I842"/>
          <cell r="J842"/>
          <cell r="K842"/>
          <cell r="L842"/>
          <cell r="M842"/>
          <cell r="N842"/>
          <cell r="O842"/>
          <cell r="P842"/>
          <cell r="Q842"/>
          <cell r="R842"/>
          <cell r="S842"/>
          <cell r="T842"/>
          <cell r="U842"/>
          <cell r="V842"/>
          <cell r="W842"/>
          <cell r="X842"/>
          <cell r="Y842"/>
          <cell r="Z842"/>
          <cell r="AA842"/>
          <cell r="AB842"/>
          <cell r="AC842"/>
          <cell r="AD842"/>
          <cell r="AE842"/>
          <cell r="AF842"/>
          <cell r="AG842"/>
          <cell r="AH842"/>
          <cell r="AI842"/>
          <cell r="AJ842"/>
          <cell r="AK842"/>
          <cell r="AL842"/>
          <cell r="AM842"/>
          <cell r="AN842"/>
          <cell r="AO842"/>
          <cell r="AP842"/>
          <cell r="AQ842"/>
          <cell r="AR842"/>
          <cell r="AS842"/>
          <cell r="AT842"/>
          <cell r="AV842"/>
          <cell r="AW842"/>
          <cell r="AX842"/>
          <cell r="BA842"/>
          <cell r="BB842"/>
          <cell r="BC842"/>
          <cell r="BD842"/>
          <cell r="BE842"/>
          <cell r="BF842"/>
          <cell r="BG842"/>
          <cell r="BH842"/>
          <cell r="BI842"/>
          <cell r="BJ842"/>
          <cell r="BK842"/>
          <cell r="BL842"/>
          <cell r="BM842"/>
          <cell r="BN842"/>
          <cell r="BO842"/>
          <cell r="BP842"/>
          <cell r="BQ842"/>
          <cell r="BR842"/>
          <cell r="BS842"/>
          <cell r="BT842"/>
          <cell r="BU842"/>
          <cell r="BV842"/>
          <cell r="BW842"/>
          <cell r="BX842"/>
          <cell r="BY842"/>
          <cell r="BZ842"/>
          <cell r="CA842"/>
          <cell r="CB842"/>
          <cell r="CC842"/>
          <cell r="CD842"/>
          <cell r="CE842"/>
          <cell r="CF842"/>
          <cell r="CG842"/>
          <cell r="CH842"/>
          <cell r="CN842"/>
          <cell r="CO842"/>
          <cell r="CP842"/>
          <cell r="CQ842"/>
          <cell r="CS842"/>
          <cell r="CT842"/>
          <cell r="CU842"/>
          <cell r="CV842"/>
          <cell r="CW842"/>
          <cell r="EE842"/>
          <cell r="EF842"/>
          <cell r="EH842"/>
          <cell r="EI842"/>
          <cell r="EJ842"/>
          <cell r="EK842"/>
          <cell r="EL842"/>
          <cell r="EM842"/>
        </row>
        <row r="843">
          <cell r="A843"/>
          <cell r="B843"/>
          <cell r="C843"/>
          <cell r="D843"/>
          <cell r="E843"/>
          <cell r="F843"/>
          <cell r="G843"/>
          <cell r="H843"/>
          <cell r="I843"/>
          <cell r="J843"/>
          <cell r="K843"/>
          <cell r="L843"/>
          <cell r="M843"/>
          <cell r="N843"/>
          <cell r="O843"/>
          <cell r="P843"/>
          <cell r="Q843"/>
          <cell r="R843"/>
          <cell r="S843"/>
          <cell r="T843"/>
          <cell r="U843"/>
          <cell r="V843"/>
          <cell r="W843"/>
          <cell r="X843"/>
          <cell r="Y843"/>
          <cell r="Z843"/>
          <cell r="AA843"/>
          <cell r="AB843"/>
          <cell r="AC843"/>
          <cell r="AD843"/>
          <cell r="AE843"/>
          <cell r="AF843"/>
          <cell r="AG843"/>
          <cell r="AH843"/>
          <cell r="AI843"/>
          <cell r="AJ843"/>
          <cell r="AK843"/>
          <cell r="AL843"/>
          <cell r="AM843"/>
          <cell r="AN843"/>
          <cell r="AO843"/>
          <cell r="AP843"/>
          <cell r="AQ843"/>
          <cell r="AR843"/>
          <cell r="AS843"/>
          <cell r="AT843"/>
          <cell r="AV843"/>
          <cell r="AW843"/>
          <cell r="AX843"/>
          <cell r="BA843"/>
          <cell r="BB843"/>
          <cell r="BC843"/>
          <cell r="BD843"/>
          <cell r="BE843"/>
          <cell r="BF843"/>
          <cell r="BG843"/>
          <cell r="BH843"/>
          <cell r="BI843"/>
          <cell r="BJ843"/>
          <cell r="BK843"/>
          <cell r="BL843"/>
          <cell r="BM843"/>
          <cell r="BN843"/>
          <cell r="BO843"/>
          <cell r="BP843"/>
          <cell r="BQ843"/>
          <cell r="BR843"/>
          <cell r="BS843"/>
          <cell r="BT843"/>
          <cell r="BU843"/>
          <cell r="BV843"/>
          <cell r="BW843"/>
          <cell r="BX843"/>
          <cell r="BY843"/>
          <cell r="BZ843"/>
          <cell r="CA843"/>
          <cell r="CB843"/>
          <cell r="CC843"/>
          <cell r="CD843"/>
          <cell r="CE843"/>
          <cell r="CF843"/>
          <cell r="CG843"/>
          <cell r="CH843"/>
          <cell r="CN843"/>
          <cell r="CO843"/>
          <cell r="CP843"/>
          <cell r="CQ843"/>
          <cell r="CS843"/>
          <cell r="CT843"/>
          <cell r="CU843"/>
          <cell r="CV843"/>
          <cell r="CW843"/>
          <cell r="EE843"/>
          <cell r="EF843"/>
          <cell r="EH843"/>
          <cell r="EI843"/>
          <cell r="EJ843"/>
          <cell r="EK843"/>
          <cell r="EL843"/>
          <cell r="EM843"/>
        </row>
        <row r="844">
          <cell r="A844"/>
          <cell r="B844"/>
          <cell r="C844"/>
          <cell r="D844"/>
          <cell r="E844"/>
          <cell r="F844"/>
          <cell r="G844"/>
          <cell r="H844"/>
          <cell r="I844"/>
          <cell r="J844"/>
          <cell r="K844"/>
          <cell r="L844"/>
          <cell r="M844"/>
          <cell r="N844"/>
          <cell r="O844"/>
          <cell r="P844"/>
          <cell r="Q844"/>
          <cell r="R844"/>
          <cell r="S844"/>
          <cell r="T844"/>
          <cell r="U844"/>
          <cell r="V844"/>
          <cell r="W844"/>
          <cell r="X844"/>
          <cell r="Y844"/>
          <cell r="Z844"/>
          <cell r="AA844"/>
          <cell r="AB844"/>
          <cell r="AC844"/>
          <cell r="AD844"/>
          <cell r="AE844"/>
          <cell r="AF844"/>
          <cell r="AG844"/>
          <cell r="AH844"/>
          <cell r="AI844"/>
          <cell r="AJ844"/>
          <cell r="AK844"/>
          <cell r="AL844"/>
          <cell r="AM844"/>
          <cell r="AN844"/>
          <cell r="AO844"/>
          <cell r="AP844"/>
          <cell r="AQ844"/>
          <cell r="AR844"/>
          <cell r="AS844"/>
          <cell r="AT844"/>
          <cell r="AV844"/>
          <cell r="AW844"/>
          <cell r="AX844"/>
          <cell r="BA844"/>
          <cell r="BB844"/>
          <cell r="BC844"/>
          <cell r="BD844"/>
          <cell r="BE844"/>
          <cell r="BF844"/>
          <cell r="BG844"/>
          <cell r="BH844"/>
          <cell r="BI844"/>
          <cell r="BJ844"/>
          <cell r="BK844"/>
          <cell r="BL844"/>
          <cell r="BM844"/>
          <cell r="BN844"/>
          <cell r="BO844"/>
          <cell r="BP844"/>
          <cell r="BQ844"/>
          <cell r="BR844"/>
          <cell r="BS844"/>
          <cell r="BT844"/>
          <cell r="BU844"/>
          <cell r="BV844"/>
          <cell r="BW844"/>
          <cell r="BX844"/>
          <cell r="BY844"/>
          <cell r="BZ844"/>
          <cell r="CA844"/>
          <cell r="CB844"/>
          <cell r="CC844"/>
          <cell r="CD844"/>
          <cell r="CE844"/>
          <cell r="CF844"/>
          <cell r="CG844"/>
          <cell r="CH844"/>
          <cell r="CN844"/>
          <cell r="CO844"/>
          <cell r="CP844"/>
          <cell r="CQ844"/>
          <cell r="CS844"/>
          <cell r="CT844"/>
          <cell r="CU844"/>
          <cell r="CV844"/>
          <cell r="CW844"/>
          <cell r="EE844"/>
          <cell r="EF844"/>
          <cell r="EH844"/>
          <cell r="EI844"/>
          <cell r="EJ844"/>
          <cell r="EK844"/>
          <cell r="EL844"/>
          <cell r="EM844"/>
        </row>
        <row r="845">
          <cell r="A845"/>
          <cell r="B845"/>
          <cell r="C845"/>
          <cell r="D845"/>
          <cell r="E845"/>
          <cell r="F845"/>
          <cell r="G845"/>
          <cell r="H845"/>
          <cell r="I845"/>
          <cell r="J845"/>
          <cell r="K845"/>
          <cell r="L845"/>
          <cell r="M845"/>
          <cell r="N845"/>
          <cell r="O845"/>
          <cell r="P845"/>
          <cell r="Q845"/>
          <cell r="R845"/>
          <cell r="S845"/>
          <cell r="T845"/>
          <cell r="U845"/>
          <cell r="V845"/>
          <cell r="W845"/>
          <cell r="X845"/>
          <cell r="Y845"/>
          <cell r="Z845"/>
          <cell r="AA845"/>
          <cell r="AB845"/>
          <cell r="AC845"/>
          <cell r="AD845"/>
          <cell r="AE845"/>
          <cell r="AF845"/>
          <cell r="AG845"/>
          <cell r="AH845"/>
          <cell r="AI845"/>
          <cell r="AJ845"/>
          <cell r="AK845"/>
          <cell r="AL845"/>
          <cell r="AM845"/>
          <cell r="AN845"/>
          <cell r="AO845"/>
          <cell r="AP845"/>
          <cell r="AQ845"/>
          <cell r="AR845"/>
          <cell r="AS845"/>
          <cell r="AT845"/>
          <cell r="AV845"/>
          <cell r="AW845"/>
          <cell r="AX845"/>
          <cell r="BA845"/>
          <cell r="BB845"/>
          <cell r="BC845"/>
          <cell r="BD845"/>
          <cell r="BE845"/>
          <cell r="BF845"/>
          <cell r="BG845"/>
          <cell r="BH845"/>
          <cell r="BI845"/>
          <cell r="BJ845"/>
          <cell r="BK845"/>
          <cell r="BL845"/>
          <cell r="BM845"/>
          <cell r="BN845"/>
          <cell r="BO845"/>
          <cell r="BP845"/>
          <cell r="BQ845"/>
          <cell r="BR845"/>
          <cell r="BS845"/>
          <cell r="BT845"/>
          <cell r="BU845"/>
          <cell r="BV845"/>
          <cell r="BW845"/>
          <cell r="BX845"/>
          <cell r="BY845"/>
          <cell r="BZ845"/>
          <cell r="CA845"/>
          <cell r="CB845"/>
          <cell r="CC845"/>
          <cell r="CD845"/>
          <cell r="CE845"/>
          <cell r="CF845"/>
          <cell r="CG845"/>
          <cell r="CH845"/>
          <cell r="CN845"/>
          <cell r="CO845"/>
          <cell r="CP845"/>
          <cell r="CQ845"/>
          <cell r="CS845"/>
          <cell r="CT845"/>
          <cell r="CU845"/>
          <cell r="CV845"/>
          <cell r="CW845"/>
          <cell r="EE845"/>
          <cell r="EF845"/>
          <cell r="EH845"/>
          <cell r="EI845"/>
          <cell r="EJ845"/>
          <cell r="EK845"/>
          <cell r="EL845"/>
          <cell r="EM845"/>
        </row>
        <row r="846">
          <cell r="A846"/>
          <cell r="B846"/>
          <cell r="C846"/>
          <cell r="D846"/>
          <cell r="E846"/>
          <cell r="F846"/>
          <cell r="G846"/>
          <cell r="H846"/>
          <cell r="I846"/>
          <cell r="J846"/>
          <cell r="K846"/>
          <cell r="L846"/>
          <cell r="M846"/>
          <cell r="N846"/>
          <cell r="O846"/>
          <cell r="P846"/>
          <cell r="Q846"/>
          <cell r="R846"/>
          <cell r="S846"/>
          <cell r="T846"/>
          <cell r="U846"/>
          <cell r="V846"/>
          <cell r="W846"/>
          <cell r="X846"/>
          <cell r="Y846"/>
          <cell r="Z846"/>
          <cell r="AA846"/>
          <cell r="AB846"/>
          <cell r="AC846"/>
          <cell r="AD846"/>
          <cell r="AE846"/>
          <cell r="AF846"/>
          <cell r="AG846"/>
          <cell r="AH846"/>
          <cell r="AI846"/>
          <cell r="AJ846"/>
          <cell r="AK846"/>
          <cell r="AL846"/>
          <cell r="AM846"/>
          <cell r="AN846"/>
          <cell r="AO846"/>
          <cell r="AP846"/>
          <cell r="AQ846"/>
          <cell r="AR846"/>
          <cell r="AS846"/>
          <cell r="AT846"/>
          <cell r="AV846"/>
          <cell r="AW846"/>
          <cell r="AX846"/>
          <cell r="BA846"/>
          <cell r="BB846"/>
          <cell r="BC846"/>
          <cell r="BD846"/>
          <cell r="BE846"/>
          <cell r="BF846"/>
          <cell r="BG846"/>
          <cell r="BH846"/>
          <cell r="BI846"/>
          <cell r="BJ846"/>
          <cell r="BK846"/>
          <cell r="BL846"/>
          <cell r="BM846"/>
          <cell r="BN846"/>
          <cell r="BO846"/>
          <cell r="BP846"/>
          <cell r="BQ846"/>
          <cell r="BR846"/>
          <cell r="BS846"/>
          <cell r="BT846"/>
          <cell r="BU846"/>
          <cell r="BV846"/>
          <cell r="BW846"/>
          <cell r="BX846"/>
          <cell r="BY846"/>
          <cell r="BZ846"/>
          <cell r="CA846"/>
          <cell r="CB846"/>
          <cell r="CC846"/>
          <cell r="CD846"/>
          <cell r="CE846"/>
          <cell r="CF846"/>
          <cell r="CG846"/>
          <cell r="CH846"/>
          <cell r="CN846"/>
          <cell r="CO846"/>
          <cell r="CP846"/>
          <cell r="CQ846"/>
          <cell r="CS846"/>
          <cell r="CT846"/>
          <cell r="CU846"/>
          <cell r="CV846"/>
          <cell r="CW846"/>
          <cell r="EE846"/>
          <cell r="EF846"/>
          <cell r="EH846"/>
          <cell r="EI846"/>
          <cell r="EJ846"/>
          <cell r="EK846"/>
          <cell r="EL846"/>
          <cell r="EM846"/>
        </row>
        <row r="847">
          <cell r="A847"/>
          <cell r="B847"/>
          <cell r="C847"/>
          <cell r="D847"/>
          <cell r="E847"/>
          <cell r="F847"/>
          <cell r="G847"/>
          <cell r="H847"/>
          <cell r="I847"/>
          <cell r="J847"/>
          <cell r="K847"/>
          <cell r="L847"/>
          <cell r="M847"/>
          <cell r="N847"/>
          <cell r="O847"/>
          <cell r="P847"/>
          <cell r="Q847"/>
          <cell r="R847"/>
          <cell r="S847"/>
          <cell r="T847"/>
          <cell r="U847"/>
          <cell r="V847"/>
          <cell r="W847"/>
          <cell r="X847"/>
          <cell r="Y847"/>
          <cell r="Z847"/>
          <cell r="AA847"/>
          <cell r="AB847"/>
          <cell r="AC847"/>
          <cell r="AD847"/>
          <cell r="AE847"/>
          <cell r="AF847"/>
          <cell r="AG847"/>
          <cell r="AH847"/>
          <cell r="AI847"/>
          <cell r="AJ847"/>
          <cell r="AK847"/>
          <cell r="AL847"/>
          <cell r="AM847"/>
          <cell r="AN847"/>
          <cell r="AO847"/>
          <cell r="AP847"/>
          <cell r="AQ847"/>
          <cell r="AR847"/>
          <cell r="AS847"/>
          <cell r="AT847"/>
          <cell r="AV847"/>
          <cell r="AW847"/>
          <cell r="AX847"/>
          <cell r="BA847"/>
          <cell r="BB847"/>
          <cell r="BC847"/>
          <cell r="BD847"/>
          <cell r="BE847"/>
          <cell r="BF847"/>
          <cell r="BG847"/>
          <cell r="BH847"/>
          <cell r="BI847"/>
          <cell r="BJ847"/>
          <cell r="BK847"/>
          <cell r="BL847"/>
          <cell r="BM847"/>
          <cell r="BN847"/>
          <cell r="BO847"/>
          <cell r="BP847"/>
          <cell r="BQ847"/>
          <cell r="BR847"/>
          <cell r="BS847"/>
          <cell r="BT847"/>
          <cell r="BU847"/>
          <cell r="BV847"/>
          <cell r="BW847"/>
          <cell r="BX847"/>
          <cell r="BY847"/>
          <cell r="BZ847"/>
          <cell r="CA847"/>
          <cell r="CB847"/>
          <cell r="CC847"/>
          <cell r="CD847"/>
          <cell r="CE847"/>
          <cell r="CF847"/>
          <cell r="CG847"/>
          <cell r="CH847"/>
          <cell r="CN847"/>
          <cell r="CO847"/>
          <cell r="CP847"/>
          <cell r="CQ847"/>
          <cell r="CS847"/>
          <cell r="CT847"/>
          <cell r="CU847"/>
          <cell r="CV847"/>
          <cell r="CW847"/>
          <cell r="EE847"/>
          <cell r="EF847"/>
          <cell r="EH847"/>
          <cell r="EI847"/>
          <cell r="EJ847"/>
          <cell r="EK847"/>
          <cell r="EL847"/>
          <cell r="EM847"/>
        </row>
        <row r="848">
          <cell r="A848"/>
          <cell r="B848"/>
          <cell r="C848"/>
          <cell r="D848"/>
          <cell r="E848"/>
          <cell r="F848"/>
          <cell r="G848"/>
          <cell r="H848"/>
          <cell r="I848"/>
          <cell r="J848"/>
          <cell r="K848"/>
          <cell r="L848"/>
          <cell r="M848"/>
          <cell r="N848"/>
          <cell r="O848"/>
          <cell r="P848"/>
          <cell r="Q848"/>
          <cell r="R848"/>
          <cell r="S848"/>
          <cell r="T848"/>
          <cell r="U848"/>
          <cell r="V848"/>
          <cell r="W848"/>
          <cell r="X848"/>
          <cell r="Y848"/>
          <cell r="Z848"/>
          <cell r="AA848"/>
          <cell r="AB848"/>
          <cell r="AC848"/>
          <cell r="AD848"/>
          <cell r="AE848"/>
          <cell r="AF848"/>
          <cell r="AG848"/>
          <cell r="AH848"/>
          <cell r="AI848"/>
          <cell r="AJ848"/>
          <cell r="AK848"/>
          <cell r="AL848"/>
          <cell r="AM848"/>
          <cell r="AN848"/>
          <cell r="AO848"/>
          <cell r="AP848"/>
          <cell r="AQ848"/>
          <cell r="AR848"/>
          <cell r="AS848"/>
          <cell r="AT848"/>
          <cell r="AV848"/>
          <cell r="AW848"/>
          <cell r="AX848"/>
          <cell r="BA848"/>
          <cell r="BB848"/>
          <cell r="BC848"/>
          <cell r="BD848"/>
          <cell r="BE848"/>
          <cell r="BF848"/>
          <cell r="BG848"/>
          <cell r="BH848"/>
          <cell r="BI848"/>
          <cell r="BJ848"/>
          <cell r="BK848"/>
          <cell r="BL848"/>
          <cell r="BM848"/>
          <cell r="BN848"/>
          <cell r="BO848"/>
          <cell r="BP848"/>
          <cell r="BQ848"/>
          <cell r="BR848"/>
          <cell r="BS848"/>
          <cell r="BT848"/>
          <cell r="BU848"/>
          <cell r="BV848"/>
          <cell r="BW848"/>
          <cell r="BX848"/>
          <cell r="BY848"/>
          <cell r="BZ848"/>
          <cell r="CA848"/>
          <cell r="CB848"/>
          <cell r="CC848"/>
          <cell r="CD848"/>
          <cell r="CE848"/>
          <cell r="CF848"/>
          <cell r="CG848"/>
          <cell r="CH848"/>
          <cell r="CN848"/>
          <cell r="CO848"/>
          <cell r="CP848"/>
          <cell r="CQ848"/>
          <cell r="CS848"/>
          <cell r="CT848"/>
          <cell r="CU848"/>
          <cell r="CV848"/>
          <cell r="CW848"/>
          <cell r="EE848"/>
          <cell r="EF848"/>
          <cell r="EH848"/>
          <cell r="EI848"/>
          <cell r="EJ848"/>
          <cell r="EK848"/>
          <cell r="EL848"/>
          <cell r="EM848"/>
        </row>
        <row r="849">
          <cell r="A849"/>
          <cell r="B849"/>
          <cell r="C849"/>
          <cell r="D849"/>
          <cell r="E849"/>
          <cell r="F849"/>
          <cell r="G849"/>
          <cell r="H849"/>
          <cell r="I849"/>
          <cell r="J849"/>
          <cell r="K849"/>
          <cell r="L849"/>
          <cell r="M849"/>
          <cell r="N849"/>
          <cell r="O849"/>
          <cell r="P849"/>
          <cell r="Q849"/>
          <cell r="R849"/>
          <cell r="S849"/>
          <cell r="T849"/>
          <cell r="U849"/>
          <cell r="V849"/>
          <cell r="W849"/>
          <cell r="X849"/>
          <cell r="Y849"/>
          <cell r="Z849"/>
          <cell r="AA849"/>
          <cell r="AB849"/>
          <cell r="AC849"/>
          <cell r="AD849"/>
          <cell r="AE849"/>
          <cell r="AF849"/>
          <cell r="AG849"/>
          <cell r="AH849"/>
          <cell r="AI849"/>
          <cell r="AJ849"/>
          <cell r="AK849"/>
          <cell r="AL849"/>
          <cell r="AM849"/>
          <cell r="AN849"/>
          <cell r="AO849"/>
          <cell r="AP849"/>
          <cell r="AQ849"/>
          <cell r="AR849"/>
          <cell r="AS849"/>
          <cell r="AT849"/>
          <cell r="AV849"/>
          <cell r="AW849"/>
          <cell r="AX849"/>
          <cell r="BA849"/>
          <cell r="BB849"/>
          <cell r="BC849"/>
          <cell r="BD849"/>
          <cell r="BE849"/>
          <cell r="BF849"/>
          <cell r="BG849"/>
          <cell r="BH849"/>
          <cell r="BI849"/>
          <cell r="BJ849"/>
          <cell r="BK849"/>
          <cell r="BL849"/>
          <cell r="BM849"/>
          <cell r="BN849"/>
          <cell r="BO849"/>
          <cell r="BP849"/>
          <cell r="BQ849"/>
          <cell r="BR849"/>
          <cell r="BS849"/>
          <cell r="BT849"/>
          <cell r="BU849"/>
          <cell r="BV849"/>
          <cell r="BW849"/>
          <cell r="BX849"/>
          <cell r="BY849"/>
          <cell r="BZ849"/>
          <cell r="CA849"/>
          <cell r="CB849"/>
          <cell r="CC849"/>
          <cell r="CD849"/>
          <cell r="CE849"/>
          <cell r="CF849"/>
          <cell r="CG849"/>
          <cell r="CH849"/>
          <cell r="CN849"/>
          <cell r="CO849"/>
          <cell r="CP849"/>
          <cell r="CQ849"/>
          <cell r="CS849"/>
          <cell r="CT849"/>
          <cell r="CU849"/>
          <cell r="CV849"/>
          <cell r="CW849"/>
          <cell r="EE849"/>
          <cell r="EF849"/>
          <cell r="EH849"/>
          <cell r="EI849"/>
          <cell r="EJ849"/>
          <cell r="EK849"/>
          <cell r="EL849"/>
          <cell r="EM849"/>
        </row>
        <row r="850">
          <cell r="A850"/>
          <cell r="B850"/>
          <cell r="C850"/>
          <cell r="D850"/>
          <cell r="E850"/>
          <cell r="F850"/>
          <cell r="G850"/>
          <cell r="H850"/>
          <cell r="I850"/>
          <cell r="J850"/>
          <cell r="K850"/>
          <cell r="L850"/>
          <cell r="M850"/>
          <cell r="N850"/>
          <cell r="O850"/>
          <cell r="P850"/>
          <cell r="Q850"/>
          <cell r="R850"/>
          <cell r="S850"/>
          <cell r="T850"/>
          <cell r="U850"/>
          <cell r="V850"/>
          <cell r="W850"/>
          <cell r="X850"/>
          <cell r="Y850"/>
          <cell r="Z850"/>
          <cell r="AA850"/>
          <cell r="AB850"/>
          <cell r="AC850"/>
          <cell r="AD850"/>
          <cell r="AE850"/>
          <cell r="AF850"/>
          <cell r="AG850"/>
          <cell r="AH850"/>
          <cell r="AI850"/>
          <cell r="AJ850"/>
          <cell r="AK850"/>
          <cell r="AL850"/>
          <cell r="AM850"/>
          <cell r="AN850"/>
          <cell r="AO850"/>
          <cell r="AP850"/>
          <cell r="AQ850"/>
          <cell r="AR850"/>
          <cell r="AS850"/>
          <cell r="AT850"/>
          <cell r="AV850"/>
          <cell r="AW850"/>
          <cell r="AX850"/>
          <cell r="BA850"/>
          <cell r="BB850"/>
          <cell r="BC850"/>
          <cell r="BD850"/>
          <cell r="BE850"/>
          <cell r="BF850"/>
          <cell r="BG850"/>
          <cell r="BH850"/>
          <cell r="BI850"/>
          <cell r="BJ850"/>
          <cell r="BK850"/>
          <cell r="BL850"/>
          <cell r="BM850"/>
          <cell r="BN850"/>
          <cell r="BO850"/>
          <cell r="BP850"/>
          <cell r="BQ850"/>
          <cell r="BR850"/>
          <cell r="BS850"/>
          <cell r="BT850"/>
          <cell r="BU850"/>
          <cell r="BV850"/>
          <cell r="BW850"/>
          <cell r="BX850"/>
          <cell r="BY850"/>
          <cell r="BZ850"/>
          <cell r="CA850"/>
          <cell r="CB850"/>
          <cell r="CC850"/>
          <cell r="CD850"/>
          <cell r="CE850"/>
          <cell r="CF850"/>
          <cell r="CG850"/>
          <cell r="CH850"/>
          <cell r="CN850"/>
          <cell r="CO850"/>
          <cell r="CP850"/>
          <cell r="CQ850"/>
          <cell r="CS850"/>
          <cell r="CT850"/>
          <cell r="CU850"/>
          <cell r="CV850"/>
          <cell r="CW850"/>
          <cell r="EE850"/>
          <cell r="EF850"/>
          <cell r="EH850"/>
          <cell r="EI850"/>
          <cell r="EJ850"/>
          <cell r="EK850"/>
          <cell r="EL850"/>
          <cell r="EM850"/>
        </row>
        <row r="851">
          <cell r="A851"/>
          <cell r="B851"/>
          <cell r="C851"/>
          <cell r="D851"/>
          <cell r="E851"/>
          <cell r="F851"/>
          <cell r="G851"/>
          <cell r="H851"/>
          <cell r="I851"/>
          <cell r="J851"/>
          <cell r="K851"/>
          <cell r="L851"/>
          <cell r="M851"/>
          <cell r="N851"/>
          <cell r="O851"/>
          <cell r="P851"/>
          <cell r="Q851"/>
          <cell r="R851"/>
          <cell r="S851"/>
          <cell r="T851"/>
          <cell r="U851"/>
          <cell r="V851"/>
          <cell r="W851"/>
          <cell r="X851"/>
          <cell r="Y851"/>
          <cell r="Z851"/>
          <cell r="AA851"/>
          <cell r="AB851"/>
          <cell r="AC851"/>
          <cell r="AD851"/>
          <cell r="AE851"/>
          <cell r="AF851"/>
          <cell r="AG851"/>
          <cell r="AH851"/>
          <cell r="AI851"/>
          <cell r="AJ851"/>
          <cell r="AK851"/>
          <cell r="AL851"/>
          <cell r="AM851"/>
          <cell r="AN851"/>
          <cell r="AO851"/>
          <cell r="AP851"/>
          <cell r="AQ851"/>
          <cell r="AR851"/>
          <cell r="AS851"/>
          <cell r="AT851"/>
          <cell r="AV851"/>
          <cell r="AW851"/>
          <cell r="AX851"/>
          <cell r="BA851"/>
          <cell r="BB851"/>
          <cell r="BC851"/>
          <cell r="BD851"/>
          <cell r="BE851"/>
          <cell r="BF851"/>
          <cell r="BG851"/>
          <cell r="BH851"/>
          <cell r="BI851"/>
          <cell r="BJ851"/>
          <cell r="BK851"/>
          <cell r="BL851"/>
          <cell r="BM851"/>
          <cell r="BN851"/>
          <cell r="BO851"/>
          <cell r="BP851"/>
          <cell r="BQ851"/>
          <cell r="BR851"/>
          <cell r="BS851"/>
          <cell r="BT851"/>
          <cell r="BU851"/>
          <cell r="BV851"/>
          <cell r="BW851"/>
          <cell r="BX851"/>
          <cell r="BY851"/>
          <cell r="BZ851"/>
          <cell r="CA851"/>
          <cell r="CB851"/>
          <cell r="CC851"/>
          <cell r="CD851"/>
          <cell r="CE851"/>
          <cell r="CF851"/>
          <cell r="CG851"/>
          <cell r="CH851"/>
          <cell r="CN851"/>
          <cell r="CO851"/>
          <cell r="CP851"/>
          <cell r="CQ851"/>
          <cell r="CS851"/>
          <cell r="CT851"/>
          <cell r="CU851"/>
          <cell r="CV851"/>
          <cell r="CW851"/>
          <cell r="EE851"/>
          <cell r="EF851"/>
          <cell r="EH851"/>
          <cell r="EI851"/>
          <cell r="EJ851"/>
          <cell r="EK851"/>
          <cell r="EL851"/>
          <cell r="EM851"/>
        </row>
        <row r="852">
          <cell r="A852"/>
          <cell r="B852"/>
          <cell r="C852"/>
          <cell r="D852"/>
          <cell r="E852"/>
          <cell r="F852"/>
          <cell r="G852"/>
          <cell r="H852"/>
          <cell r="I852"/>
          <cell r="J852"/>
          <cell r="K852"/>
          <cell r="L852"/>
          <cell r="M852"/>
          <cell r="N852"/>
          <cell r="O852"/>
          <cell r="P852"/>
          <cell r="Q852"/>
          <cell r="R852"/>
          <cell r="S852"/>
          <cell r="T852"/>
          <cell r="U852"/>
          <cell r="V852"/>
          <cell r="W852"/>
          <cell r="X852"/>
          <cell r="Y852"/>
          <cell r="Z852"/>
          <cell r="AA852"/>
          <cell r="AB852"/>
          <cell r="AC852"/>
          <cell r="AD852"/>
          <cell r="AE852"/>
          <cell r="AF852"/>
          <cell r="AG852"/>
          <cell r="AH852"/>
          <cell r="AI852"/>
          <cell r="AJ852"/>
          <cell r="AK852"/>
          <cell r="AL852"/>
          <cell r="AM852"/>
          <cell r="AN852"/>
          <cell r="AO852"/>
          <cell r="AP852"/>
          <cell r="AQ852"/>
          <cell r="AR852"/>
          <cell r="AS852"/>
          <cell r="AT852"/>
          <cell r="AV852"/>
          <cell r="AW852"/>
          <cell r="AX852"/>
          <cell r="BA852"/>
          <cell r="BB852"/>
          <cell r="BC852"/>
          <cell r="BD852"/>
          <cell r="BE852"/>
          <cell r="BF852"/>
          <cell r="BG852"/>
          <cell r="BH852"/>
          <cell r="BI852"/>
          <cell r="BJ852"/>
          <cell r="BK852"/>
          <cell r="BL852"/>
          <cell r="BM852"/>
          <cell r="BN852"/>
          <cell r="BO852"/>
          <cell r="BP852"/>
          <cell r="BQ852"/>
          <cell r="BR852"/>
          <cell r="BS852"/>
          <cell r="BT852"/>
          <cell r="BU852"/>
          <cell r="BV852"/>
          <cell r="BW852"/>
          <cell r="BX852"/>
          <cell r="BY852"/>
          <cell r="BZ852"/>
          <cell r="CA852"/>
          <cell r="CB852"/>
          <cell r="CC852"/>
          <cell r="CD852"/>
          <cell r="CE852"/>
          <cell r="CF852"/>
          <cell r="CG852"/>
          <cell r="CH852"/>
          <cell r="CN852"/>
          <cell r="CO852"/>
          <cell r="CP852"/>
          <cell r="CQ852"/>
          <cell r="CS852"/>
          <cell r="CT852"/>
          <cell r="CU852"/>
          <cell r="CV852"/>
          <cell r="CW852"/>
          <cell r="EE852"/>
          <cell r="EF852"/>
          <cell r="EH852"/>
          <cell r="EI852"/>
          <cell r="EJ852"/>
          <cell r="EK852"/>
          <cell r="EL852"/>
          <cell r="EM852"/>
        </row>
        <row r="853">
          <cell r="A853"/>
          <cell r="B853"/>
          <cell r="C853"/>
          <cell r="D853"/>
          <cell r="E853"/>
          <cell r="F853"/>
          <cell r="G853"/>
          <cell r="H853"/>
          <cell r="I853"/>
          <cell r="J853"/>
          <cell r="K853"/>
          <cell r="L853"/>
          <cell r="M853"/>
          <cell r="N853"/>
          <cell r="O853"/>
          <cell r="P853"/>
          <cell r="Q853"/>
          <cell r="R853"/>
          <cell r="S853"/>
          <cell r="T853"/>
          <cell r="U853"/>
          <cell r="V853"/>
          <cell r="W853"/>
          <cell r="X853"/>
          <cell r="Y853"/>
          <cell r="Z853"/>
          <cell r="AA853"/>
          <cell r="AB853"/>
          <cell r="AC853"/>
          <cell r="AD853"/>
          <cell r="AE853"/>
          <cell r="AF853"/>
          <cell r="AG853"/>
          <cell r="AH853"/>
          <cell r="AI853"/>
          <cell r="AJ853"/>
          <cell r="AK853"/>
          <cell r="AL853"/>
          <cell r="AM853"/>
          <cell r="AN853"/>
          <cell r="AO853"/>
          <cell r="AP853"/>
          <cell r="AQ853"/>
          <cell r="AR853"/>
          <cell r="AS853"/>
          <cell r="AT853"/>
          <cell r="AV853"/>
          <cell r="AW853"/>
          <cell r="AX853"/>
          <cell r="BA853"/>
          <cell r="BB853"/>
          <cell r="BC853"/>
          <cell r="BD853"/>
          <cell r="BE853"/>
          <cell r="BF853"/>
          <cell r="BG853"/>
          <cell r="BH853"/>
          <cell r="BI853"/>
          <cell r="BJ853"/>
          <cell r="BK853"/>
          <cell r="BL853"/>
          <cell r="BM853"/>
          <cell r="BN853"/>
          <cell r="BO853"/>
          <cell r="BP853"/>
          <cell r="BQ853"/>
          <cell r="BR853"/>
          <cell r="BS853"/>
          <cell r="BT853"/>
          <cell r="BU853"/>
          <cell r="BV853"/>
          <cell r="BW853"/>
          <cell r="BX853"/>
          <cell r="BY853"/>
          <cell r="BZ853"/>
          <cell r="CA853"/>
          <cell r="CB853"/>
          <cell r="CC853"/>
          <cell r="CD853"/>
          <cell r="CE853"/>
          <cell r="CF853"/>
          <cell r="CG853"/>
          <cell r="CH853"/>
          <cell r="CN853"/>
          <cell r="CO853"/>
          <cell r="CP853"/>
          <cell r="CQ853"/>
          <cell r="CS853"/>
          <cell r="CT853"/>
          <cell r="CU853"/>
          <cell r="CV853"/>
          <cell r="CW853"/>
          <cell r="EE853"/>
          <cell r="EF853"/>
          <cell r="EH853"/>
          <cell r="EI853"/>
          <cell r="EJ853"/>
          <cell r="EK853"/>
          <cell r="EL853"/>
          <cell r="EM853"/>
        </row>
        <row r="854">
          <cell r="A854"/>
          <cell r="B854"/>
          <cell r="C854"/>
          <cell r="D854"/>
          <cell r="E854"/>
          <cell r="F854"/>
          <cell r="G854"/>
          <cell r="H854"/>
          <cell r="I854"/>
          <cell r="J854"/>
          <cell r="K854"/>
          <cell r="L854"/>
          <cell r="M854"/>
          <cell r="N854"/>
          <cell r="O854"/>
          <cell r="P854"/>
          <cell r="Q854"/>
          <cell r="R854"/>
          <cell r="S854"/>
          <cell r="T854"/>
          <cell r="U854"/>
          <cell r="V854"/>
          <cell r="W854"/>
          <cell r="X854"/>
          <cell r="Y854"/>
          <cell r="Z854"/>
          <cell r="AA854"/>
          <cell r="AB854"/>
          <cell r="AC854"/>
          <cell r="AD854"/>
          <cell r="AE854"/>
          <cell r="AF854"/>
          <cell r="AG854"/>
          <cell r="AH854"/>
          <cell r="AI854"/>
          <cell r="AJ854"/>
          <cell r="AK854"/>
          <cell r="AL854"/>
          <cell r="AM854"/>
          <cell r="AN854"/>
          <cell r="AO854"/>
          <cell r="AP854"/>
          <cell r="AQ854"/>
          <cell r="AR854"/>
          <cell r="AS854"/>
          <cell r="AT854"/>
          <cell r="AV854"/>
          <cell r="AW854"/>
          <cell r="AX854"/>
          <cell r="BA854"/>
          <cell r="BB854"/>
          <cell r="BC854"/>
          <cell r="BD854"/>
          <cell r="BE854"/>
          <cell r="BF854"/>
          <cell r="BG854"/>
          <cell r="BH854"/>
          <cell r="BI854"/>
          <cell r="BJ854"/>
          <cell r="BK854"/>
          <cell r="BL854"/>
          <cell r="BM854"/>
          <cell r="BN854"/>
          <cell r="BO854"/>
          <cell r="BP854"/>
          <cell r="BQ854"/>
          <cell r="BR854"/>
          <cell r="BS854"/>
          <cell r="BT854"/>
          <cell r="BU854"/>
          <cell r="BV854"/>
          <cell r="BW854"/>
          <cell r="BX854"/>
          <cell r="BY854"/>
          <cell r="BZ854"/>
          <cell r="CA854"/>
          <cell r="CB854"/>
          <cell r="CC854"/>
          <cell r="CD854"/>
          <cell r="CE854"/>
          <cell r="CF854"/>
          <cell r="CG854"/>
          <cell r="CH854"/>
          <cell r="CN854"/>
          <cell r="CO854"/>
          <cell r="CP854"/>
          <cell r="CQ854"/>
          <cell r="CS854"/>
          <cell r="CT854"/>
          <cell r="CU854"/>
          <cell r="CV854"/>
          <cell r="CW854"/>
          <cell r="EE854"/>
          <cell r="EF854"/>
          <cell r="EH854"/>
          <cell r="EI854"/>
          <cell r="EJ854"/>
          <cell r="EK854"/>
          <cell r="EL854"/>
          <cell r="EM854"/>
        </row>
        <row r="855">
          <cell r="A855"/>
          <cell r="B855"/>
          <cell r="C855"/>
          <cell r="D855"/>
          <cell r="E855"/>
          <cell r="F855"/>
          <cell r="G855"/>
          <cell r="H855"/>
          <cell r="I855"/>
          <cell r="J855"/>
          <cell r="K855"/>
          <cell r="L855"/>
          <cell r="M855"/>
          <cell r="N855"/>
          <cell r="O855"/>
          <cell r="P855"/>
          <cell r="Q855"/>
          <cell r="R855"/>
          <cell r="S855"/>
          <cell r="T855"/>
          <cell r="U855"/>
          <cell r="V855"/>
          <cell r="W855"/>
          <cell r="X855"/>
          <cell r="Y855"/>
          <cell r="Z855"/>
          <cell r="AA855"/>
          <cell r="AB855"/>
          <cell r="AC855"/>
          <cell r="AD855"/>
          <cell r="AE855"/>
          <cell r="AF855"/>
          <cell r="AG855"/>
          <cell r="AH855"/>
          <cell r="AI855"/>
          <cell r="AJ855"/>
          <cell r="AK855"/>
          <cell r="AL855"/>
          <cell r="AM855"/>
          <cell r="AN855"/>
          <cell r="AO855"/>
          <cell r="AP855"/>
          <cell r="AQ855"/>
          <cell r="AR855"/>
          <cell r="AS855"/>
          <cell r="AT855"/>
          <cell r="AV855"/>
          <cell r="AW855"/>
          <cell r="AX855"/>
          <cell r="BA855"/>
          <cell r="BB855"/>
          <cell r="BC855"/>
          <cell r="BD855"/>
          <cell r="BE855"/>
          <cell r="BF855"/>
          <cell r="BG855"/>
          <cell r="BH855"/>
          <cell r="BI855"/>
          <cell r="BJ855"/>
          <cell r="BK855"/>
          <cell r="BL855"/>
          <cell r="BM855"/>
          <cell r="BN855"/>
          <cell r="BO855"/>
          <cell r="BP855"/>
          <cell r="BQ855"/>
          <cell r="BR855"/>
          <cell r="BS855"/>
          <cell r="BT855"/>
          <cell r="BU855"/>
          <cell r="BV855"/>
          <cell r="BW855"/>
          <cell r="BX855"/>
          <cell r="BY855"/>
          <cell r="BZ855"/>
          <cell r="CA855"/>
          <cell r="CB855"/>
          <cell r="CC855"/>
          <cell r="CD855"/>
          <cell r="CE855"/>
          <cell r="CF855"/>
          <cell r="CG855"/>
          <cell r="CH855"/>
          <cell r="CN855"/>
          <cell r="CO855"/>
          <cell r="CP855"/>
          <cell r="CQ855"/>
          <cell r="CS855"/>
          <cell r="CT855"/>
          <cell r="CU855"/>
          <cell r="CV855"/>
          <cell r="CW855"/>
          <cell r="EE855"/>
          <cell r="EF855"/>
          <cell r="EH855"/>
          <cell r="EI855"/>
          <cell r="EJ855"/>
          <cell r="EK855"/>
          <cell r="EL855"/>
          <cell r="EM855"/>
        </row>
        <row r="856">
          <cell r="A856"/>
          <cell r="B856"/>
          <cell r="C856"/>
          <cell r="D856"/>
          <cell r="E856"/>
          <cell r="F856"/>
          <cell r="G856"/>
          <cell r="H856"/>
          <cell r="I856"/>
          <cell r="J856"/>
          <cell r="K856"/>
          <cell r="L856"/>
          <cell r="M856"/>
          <cell r="N856"/>
          <cell r="O856"/>
          <cell r="P856"/>
          <cell r="Q856"/>
          <cell r="R856"/>
          <cell r="S856"/>
          <cell r="T856"/>
          <cell r="U856"/>
          <cell r="V856"/>
          <cell r="W856"/>
          <cell r="X856"/>
          <cell r="Y856"/>
          <cell r="Z856"/>
          <cell r="AA856"/>
          <cell r="AB856"/>
          <cell r="AC856"/>
          <cell r="AD856"/>
          <cell r="AE856"/>
          <cell r="AF856"/>
          <cell r="AG856"/>
          <cell r="AH856"/>
          <cell r="AI856"/>
          <cell r="AJ856"/>
          <cell r="AK856"/>
          <cell r="AL856"/>
          <cell r="AM856"/>
          <cell r="AN856"/>
          <cell r="AO856"/>
          <cell r="AP856"/>
          <cell r="AQ856"/>
          <cell r="AR856"/>
          <cell r="AS856"/>
          <cell r="AT856"/>
          <cell r="AV856"/>
          <cell r="AW856"/>
          <cell r="AX856"/>
          <cell r="BA856"/>
          <cell r="BB856"/>
          <cell r="BC856"/>
          <cell r="BD856"/>
          <cell r="BE856"/>
          <cell r="BF856"/>
          <cell r="BG856"/>
          <cell r="BH856"/>
          <cell r="BI856"/>
          <cell r="BJ856"/>
          <cell r="BK856"/>
          <cell r="BL856"/>
          <cell r="BM856"/>
          <cell r="BN856"/>
          <cell r="BO856"/>
          <cell r="BP856"/>
          <cell r="BQ856"/>
          <cell r="BR856"/>
          <cell r="BS856"/>
          <cell r="BT856"/>
          <cell r="BU856"/>
          <cell r="BV856"/>
          <cell r="BW856"/>
          <cell r="BX856"/>
          <cell r="BY856"/>
          <cell r="BZ856"/>
          <cell r="CA856"/>
          <cell r="CB856"/>
          <cell r="CC856"/>
          <cell r="CD856"/>
          <cell r="CE856"/>
          <cell r="CF856"/>
          <cell r="CG856"/>
          <cell r="CH856"/>
          <cell r="CN856"/>
          <cell r="CO856"/>
          <cell r="CP856"/>
          <cell r="CQ856"/>
          <cell r="CS856"/>
          <cell r="CT856"/>
          <cell r="CU856"/>
          <cell r="CV856"/>
          <cell r="CW856"/>
          <cell r="EE856"/>
          <cell r="EF856"/>
          <cell r="EH856"/>
          <cell r="EI856"/>
          <cell r="EJ856"/>
          <cell r="EK856"/>
          <cell r="EL856"/>
          <cell r="EM856"/>
        </row>
        <row r="857">
          <cell r="A857"/>
          <cell r="B857"/>
          <cell r="C857"/>
          <cell r="D857"/>
          <cell r="E857"/>
          <cell r="F857"/>
          <cell r="G857"/>
          <cell r="H857"/>
          <cell r="I857"/>
          <cell r="J857"/>
          <cell r="K857"/>
          <cell r="L857"/>
          <cell r="M857"/>
          <cell r="N857"/>
          <cell r="O857"/>
          <cell r="P857"/>
          <cell r="Q857"/>
          <cell r="R857"/>
          <cell r="S857"/>
          <cell r="T857"/>
          <cell r="U857"/>
          <cell r="V857"/>
          <cell r="W857"/>
          <cell r="X857"/>
          <cell r="Y857"/>
          <cell r="Z857"/>
          <cell r="AA857"/>
          <cell r="AB857"/>
          <cell r="AC857"/>
          <cell r="AD857"/>
          <cell r="AE857"/>
          <cell r="AF857"/>
          <cell r="AG857"/>
          <cell r="AH857"/>
          <cell r="AI857"/>
          <cell r="AJ857"/>
          <cell r="AK857"/>
          <cell r="AL857"/>
          <cell r="AM857"/>
          <cell r="AN857"/>
          <cell r="AO857"/>
          <cell r="AP857"/>
          <cell r="AQ857"/>
          <cell r="AR857"/>
          <cell r="AS857"/>
          <cell r="AT857"/>
          <cell r="AV857"/>
          <cell r="AW857"/>
          <cell r="AX857"/>
          <cell r="BA857"/>
          <cell r="BB857"/>
          <cell r="BC857"/>
          <cell r="BD857"/>
          <cell r="BE857"/>
          <cell r="BF857"/>
          <cell r="BG857"/>
          <cell r="BH857"/>
          <cell r="BI857"/>
          <cell r="BJ857"/>
          <cell r="BK857"/>
          <cell r="BL857"/>
          <cell r="BM857"/>
          <cell r="BN857"/>
          <cell r="BO857"/>
          <cell r="BP857"/>
          <cell r="BQ857"/>
          <cell r="BR857"/>
          <cell r="BS857"/>
          <cell r="BT857"/>
          <cell r="BU857"/>
          <cell r="BV857"/>
          <cell r="BW857"/>
          <cell r="BX857"/>
          <cell r="BY857"/>
          <cell r="BZ857"/>
          <cell r="CA857"/>
          <cell r="CB857"/>
          <cell r="CC857"/>
          <cell r="CD857"/>
          <cell r="CE857"/>
          <cell r="CF857"/>
          <cell r="CG857"/>
          <cell r="CH857"/>
          <cell r="CN857"/>
          <cell r="CO857"/>
          <cell r="CP857"/>
          <cell r="CQ857"/>
          <cell r="CS857"/>
          <cell r="CT857"/>
          <cell r="CU857"/>
          <cell r="CV857"/>
          <cell r="CW857"/>
          <cell r="EE857"/>
          <cell r="EF857"/>
          <cell r="EH857"/>
          <cell r="EI857"/>
          <cell r="EJ857"/>
          <cell r="EK857"/>
          <cell r="EL857"/>
          <cell r="EM857"/>
        </row>
        <row r="858">
          <cell r="BD858"/>
          <cell r="BE858"/>
          <cell r="BF858"/>
          <cell r="BG858"/>
          <cell r="BH858"/>
          <cell r="BI858"/>
          <cell r="BJ858"/>
          <cell r="BK858"/>
          <cell r="BL858"/>
          <cell r="BM858"/>
          <cell r="BN858"/>
          <cell r="BO858"/>
          <cell r="BP858"/>
          <cell r="BQ858"/>
          <cell r="BR858"/>
          <cell r="BS858"/>
          <cell r="BT858"/>
          <cell r="BU858"/>
          <cell r="BV858"/>
          <cell r="BW858"/>
          <cell r="BX858"/>
          <cell r="BY858"/>
          <cell r="BZ858"/>
          <cell r="CA858"/>
          <cell r="CB858"/>
          <cell r="CC858"/>
          <cell r="CD858"/>
          <cell r="CE858"/>
          <cell r="CF858"/>
          <cell r="CG858"/>
          <cell r="CH858"/>
          <cell r="CT858"/>
          <cell r="CU858"/>
          <cell r="CV858"/>
          <cell r="CW858"/>
          <cell r="EM858"/>
        </row>
        <row r="859">
          <cell r="BD859"/>
          <cell r="BE859"/>
          <cell r="BF859"/>
          <cell r="BG859"/>
          <cell r="BH859"/>
          <cell r="BI859"/>
          <cell r="BJ859"/>
          <cell r="BK859"/>
          <cell r="BL859"/>
          <cell r="BM859"/>
          <cell r="BN859"/>
          <cell r="BO859"/>
          <cell r="BP859"/>
          <cell r="BQ859"/>
          <cell r="BR859"/>
          <cell r="BS859"/>
          <cell r="BT859"/>
          <cell r="BU859"/>
          <cell r="BV859"/>
          <cell r="BW859"/>
          <cell r="BX859"/>
          <cell r="BY859"/>
          <cell r="BZ859"/>
          <cell r="CA859"/>
          <cell r="CB859"/>
          <cell r="CC859"/>
          <cell r="CD859"/>
          <cell r="CE859"/>
          <cell r="CF859"/>
          <cell r="CG859"/>
          <cell r="CH859"/>
          <cell r="CT859"/>
          <cell r="CU859"/>
          <cell r="CV859"/>
          <cell r="CW859"/>
          <cell r="EM859"/>
        </row>
        <row r="860">
          <cell r="BD860"/>
          <cell r="BE860"/>
          <cell r="BF860"/>
          <cell r="BG860"/>
          <cell r="BH860"/>
          <cell r="BI860"/>
          <cell r="BJ860"/>
          <cell r="BK860"/>
          <cell r="BL860"/>
          <cell r="BM860"/>
          <cell r="BN860"/>
          <cell r="BO860"/>
          <cell r="BP860"/>
          <cell r="BQ860"/>
          <cell r="BR860"/>
          <cell r="BS860"/>
          <cell r="BT860"/>
          <cell r="BU860"/>
          <cell r="BV860"/>
          <cell r="BW860"/>
          <cell r="BX860"/>
          <cell r="BY860"/>
          <cell r="BZ860"/>
          <cell r="CA860"/>
          <cell r="CB860"/>
          <cell r="CC860"/>
          <cell r="CD860"/>
          <cell r="CE860"/>
          <cell r="CF860"/>
          <cell r="CG860"/>
          <cell r="CH860"/>
          <cell r="CT860"/>
          <cell r="CU860"/>
          <cell r="CV860"/>
          <cell r="CW860"/>
          <cell r="EM860"/>
        </row>
        <row r="861">
          <cell r="BD861"/>
          <cell r="BE861"/>
          <cell r="BF861"/>
          <cell r="BG861"/>
          <cell r="BH861"/>
          <cell r="BI861"/>
          <cell r="BJ861"/>
          <cell r="BK861"/>
          <cell r="BL861"/>
          <cell r="BM861"/>
          <cell r="BN861"/>
          <cell r="BO861"/>
          <cell r="BP861"/>
          <cell r="BQ861"/>
          <cell r="BR861"/>
          <cell r="BS861"/>
          <cell r="BT861"/>
          <cell r="BU861"/>
          <cell r="BV861"/>
          <cell r="BW861"/>
          <cell r="BX861"/>
          <cell r="BY861"/>
          <cell r="BZ861"/>
          <cell r="CA861"/>
          <cell r="CB861"/>
          <cell r="CC861"/>
          <cell r="CD861"/>
          <cell r="CE861"/>
          <cell r="CF861"/>
          <cell r="CG861"/>
          <cell r="CH861"/>
          <cell r="CT861"/>
          <cell r="CU861"/>
          <cell r="CV861"/>
          <cell r="CW861"/>
          <cell r="EM861"/>
        </row>
        <row r="862">
          <cell r="BD862"/>
          <cell r="BE862"/>
          <cell r="BF862"/>
          <cell r="BG862"/>
          <cell r="BH862"/>
          <cell r="BI862"/>
          <cell r="BJ862"/>
          <cell r="BK862"/>
          <cell r="BL862"/>
          <cell r="BM862"/>
          <cell r="BN862"/>
          <cell r="BO862"/>
          <cell r="BP862"/>
          <cell r="BQ862"/>
          <cell r="BR862"/>
          <cell r="BS862"/>
          <cell r="BT862"/>
          <cell r="BU862"/>
          <cell r="BV862"/>
          <cell r="BW862"/>
          <cell r="BX862"/>
          <cell r="BY862"/>
          <cell r="BZ862"/>
          <cell r="CA862"/>
          <cell r="CB862"/>
          <cell r="CC862"/>
          <cell r="CD862"/>
          <cell r="CE862"/>
          <cell r="CF862"/>
          <cell r="CG862"/>
          <cell r="CH862"/>
          <cell r="CT862"/>
          <cell r="CU862"/>
          <cell r="CV862"/>
          <cell r="CW862"/>
          <cell r="EM862"/>
        </row>
        <row r="863">
          <cell r="BD863"/>
          <cell r="BE863"/>
          <cell r="BF863"/>
          <cell r="BG863"/>
          <cell r="BH863"/>
          <cell r="BI863"/>
          <cell r="BJ863"/>
          <cell r="BK863"/>
          <cell r="BL863"/>
          <cell r="BM863"/>
          <cell r="BN863"/>
          <cell r="BO863"/>
          <cell r="BP863"/>
          <cell r="BQ863"/>
          <cell r="BR863"/>
          <cell r="BS863"/>
          <cell r="BT863"/>
          <cell r="BU863"/>
          <cell r="BV863"/>
          <cell r="BW863"/>
          <cell r="BX863"/>
          <cell r="BY863"/>
          <cell r="BZ863"/>
          <cell r="CA863"/>
          <cell r="CB863"/>
          <cell r="CC863"/>
          <cell r="CD863"/>
          <cell r="CE863"/>
          <cell r="CF863"/>
          <cell r="CG863"/>
          <cell r="CH863"/>
          <cell r="CT863"/>
          <cell r="CU863"/>
          <cell r="CV863"/>
          <cell r="CW863"/>
          <cell r="EM863"/>
        </row>
        <row r="864">
          <cell r="BD864"/>
          <cell r="BE864"/>
          <cell r="BF864"/>
          <cell r="BG864"/>
          <cell r="BH864"/>
          <cell r="BI864"/>
          <cell r="BJ864"/>
          <cell r="BK864"/>
          <cell r="BL864"/>
          <cell r="BM864"/>
          <cell r="BN864"/>
          <cell r="BO864"/>
          <cell r="BP864"/>
          <cell r="BQ864"/>
          <cell r="BR864"/>
          <cell r="BS864"/>
          <cell r="BT864"/>
          <cell r="BU864"/>
          <cell r="BV864"/>
          <cell r="BW864"/>
          <cell r="BX864"/>
          <cell r="BY864"/>
          <cell r="BZ864"/>
          <cell r="CA864"/>
          <cell r="CB864"/>
          <cell r="CC864"/>
          <cell r="CD864"/>
          <cell r="CE864"/>
          <cell r="CF864"/>
          <cell r="CG864"/>
          <cell r="CH864"/>
          <cell r="CT864"/>
          <cell r="CU864"/>
          <cell r="CV864"/>
          <cell r="CW864"/>
          <cell r="EM864"/>
        </row>
        <row r="865">
          <cell r="BD865"/>
          <cell r="BE865"/>
          <cell r="BF865"/>
          <cell r="BG865"/>
          <cell r="BH865"/>
          <cell r="BI865"/>
          <cell r="BJ865"/>
          <cell r="BK865"/>
          <cell r="BL865"/>
          <cell r="BM865"/>
          <cell r="BN865"/>
          <cell r="BO865"/>
          <cell r="BP865"/>
          <cell r="BQ865"/>
          <cell r="BR865"/>
          <cell r="BS865"/>
          <cell r="BT865"/>
          <cell r="BU865"/>
          <cell r="BV865"/>
          <cell r="BW865"/>
          <cell r="BX865"/>
          <cell r="BY865"/>
          <cell r="BZ865"/>
          <cell r="CA865"/>
          <cell r="CB865"/>
          <cell r="CC865"/>
          <cell r="CD865"/>
          <cell r="CE865"/>
          <cell r="CF865"/>
          <cell r="CG865"/>
          <cell r="CH865"/>
          <cell r="CT865"/>
          <cell r="CU865"/>
          <cell r="CV865"/>
          <cell r="CW865"/>
          <cell r="EM865"/>
        </row>
        <row r="866">
          <cell r="BD866"/>
          <cell r="BE866"/>
          <cell r="BF866"/>
          <cell r="BG866"/>
          <cell r="BH866"/>
          <cell r="BI866"/>
          <cell r="BJ866"/>
          <cell r="BK866"/>
          <cell r="BL866"/>
          <cell r="BM866"/>
          <cell r="BN866"/>
          <cell r="BO866"/>
          <cell r="BP866"/>
          <cell r="BQ866"/>
          <cell r="BR866"/>
          <cell r="BS866"/>
          <cell r="BT866"/>
          <cell r="BU866"/>
          <cell r="BV866"/>
          <cell r="BW866"/>
          <cell r="BX866"/>
          <cell r="BY866"/>
          <cell r="BZ866"/>
          <cell r="CA866"/>
          <cell r="CB866"/>
          <cell r="CC866"/>
          <cell r="CD866"/>
          <cell r="CE866"/>
          <cell r="CF866"/>
          <cell r="CG866"/>
          <cell r="CH866"/>
          <cell r="CT866"/>
          <cell r="CU866"/>
          <cell r="CV866"/>
          <cell r="CW866"/>
          <cell r="EM866"/>
        </row>
        <row r="867">
          <cell r="BD867"/>
          <cell r="BE867"/>
          <cell r="BF867"/>
          <cell r="BG867"/>
          <cell r="BH867"/>
          <cell r="BI867"/>
          <cell r="BJ867"/>
          <cell r="BK867"/>
          <cell r="BL867"/>
          <cell r="BM867"/>
          <cell r="BN867"/>
          <cell r="BO867"/>
          <cell r="BP867"/>
          <cell r="BQ867"/>
          <cell r="BR867"/>
          <cell r="BS867"/>
          <cell r="BT867"/>
          <cell r="BU867"/>
          <cell r="BV867"/>
          <cell r="BW867"/>
          <cell r="BX867"/>
          <cell r="BY867"/>
          <cell r="BZ867"/>
          <cell r="CA867"/>
          <cell r="CB867"/>
          <cell r="CC867"/>
          <cell r="CD867"/>
          <cell r="CE867"/>
          <cell r="CF867"/>
          <cell r="CG867"/>
          <cell r="CH867"/>
          <cell r="CT867"/>
          <cell r="CU867"/>
          <cell r="CV867"/>
          <cell r="CW867"/>
          <cell r="EM867"/>
        </row>
        <row r="868">
          <cell r="BD868"/>
          <cell r="BE868"/>
          <cell r="BF868"/>
          <cell r="BG868"/>
          <cell r="BH868"/>
          <cell r="BI868"/>
          <cell r="BJ868"/>
          <cell r="BK868"/>
          <cell r="BL868"/>
          <cell r="BM868"/>
          <cell r="BN868"/>
          <cell r="BO868"/>
          <cell r="BP868"/>
          <cell r="BQ868"/>
          <cell r="BR868"/>
          <cell r="BS868"/>
          <cell r="BT868"/>
          <cell r="BU868"/>
          <cell r="BV868"/>
          <cell r="BW868"/>
          <cell r="BX868"/>
          <cell r="BY868"/>
          <cell r="BZ868"/>
          <cell r="CA868"/>
          <cell r="CB868"/>
          <cell r="CC868"/>
          <cell r="CD868"/>
          <cell r="CE868"/>
          <cell r="CF868"/>
          <cell r="CG868"/>
          <cell r="CH868"/>
          <cell r="CT868"/>
          <cell r="CU868"/>
          <cell r="CV868"/>
          <cell r="CW868"/>
          <cell r="EM868"/>
        </row>
        <row r="869">
          <cell r="F869"/>
          <cell r="G869"/>
          <cell r="H869"/>
          <cell r="I869"/>
          <cell r="J869"/>
          <cell r="K869"/>
          <cell r="L869"/>
          <cell r="M869"/>
          <cell r="N869"/>
          <cell r="O869"/>
          <cell r="P869"/>
          <cell r="Q869"/>
          <cell r="R869"/>
          <cell r="S869"/>
          <cell r="T869"/>
          <cell r="U869"/>
          <cell r="V869"/>
          <cell r="W869"/>
          <cell r="X869"/>
          <cell r="Y869"/>
          <cell r="Z869"/>
          <cell r="AA869"/>
          <cell r="AB869"/>
          <cell r="AC869"/>
          <cell r="AD869"/>
          <cell r="AE869"/>
          <cell r="AF869"/>
          <cell r="AG869"/>
          <cell r="AH869"/>
          <cell r="AI869"/>
          <cell r="AJ869"/>
          <cell r="AK869"/>
          <cell r="AL869"/>
          <cell r="AM869"/>
          <cell r="AN869"/>
          <cell r="AO869"/>
          <cell r="AP869"/>
          <cell r="AQ869"/>
          <cell r="AR869"/>
          <cell r="AS869"/>
          <cell r="AT869"/>
          <cell r="AU869"/>
          <cell r="AV869"/>
          <cell r="AW869"/>
          <cell r="AX869"/>
          <cell r="AY869"/>
          <cell r="AZ869"/>
          <cell r="BA869"/>
          <cell r="BB869"/>
          <cell r="BC869"/>
          <cell r="BD869"/>
          <cell r="BE869"/>
          <cell r="BF869"/>
          <cell r="BG869"/>
          <cell r="BH869"/>
          <cell r="BI869"/>
          <cell r="BJ869"/>
          <cell r="BK869"/>
          <cell r="BL869"/>
          <cell r="BM869"/>
          <cell r="BN869"/>
          <cell r="BO869"/>
          <cell r="BP869"/>
          <cell r="BQ869"/>
          <cell r="BR869"/>
          <cell r="BS869"/>
          <cell r="BT869"/>
          <cell r="BU869"/>
          <cell r="BV869"/>
          <cell r="BW869"/>
          <cell r="BX869"/>
          <cell r="BY869"/>
          <cell r="BZ869"/>
          <cell r="CA869"/>
          <cell r="CB869"/>
          <cell r="CC869"/>
          <cell r="CD869"/>
          <cell r="CE869"/>
          <cell r="CF869"/>
          <cell r="CG869"/>
          <cell r="CH869"/>
          <cell r="CN869"/>
          <cell r="CO869"/>
          <cell r="CP869"/>
          <cell r="CQ869"/>
          <cell r="CR869"/>
          <cell r="CS869"/>
          <cell r="CT869"/>
          <cell r="CU869"/>
          <cell r="CV869"/>
          <cell r="CW869"/>
          <cell r="EE869"/>
          <cell r="EF869"/>
          <cell r="EG869"/>
          <cell r="EH869"/>
          <cell r="EI869"/>
          <cell r="EJ869"/>
          <cell r="EK869"/>
          <cell r="EL869"/>
          <cell r="EM869"/>
        </row>
        <row r="870">
          <cell r="F870"/>
          <cell r="G870"/>
          <cell r="H870"/>
          <cell r="I870"/>
          <cell r="J870"/>
          <cell r="K870"/>
          <cell r="L870"/>
          <cell r="M870"/>
          <cell r="N870"/>
          <cell r="O870"/>
          <cell r="P870"/>
          <cell r="Q870"/>
          <cell r="R870"/>
          <cell r="S870"/>
          <cell r="T870"/>
          <cell r="U870"/>
          <cell r="V870"/>
          <cell r="W870"/>
          <cell r="X870"/>
          <cell r="Y870"/>
          <cell r="Z870"/>
          <cell r="AA870"/>
          <cell r="AB870"/>
          <cell r="AC870"/>
          <cell r="AD870"/>
          <cell r="AE870"/>
          <cell r="AF870"/>
          <cell r="AG870"/>
          <cell r="AH870"/>
          <cell r="AI870"/>
          <cell r="AJ870"/>
          <cell r="AK870"/>
          <cell r="AL870"/>
          <cell r="AM870"/>
          <cell r="AN870"/>
          <cell r="AO870"/>
          <cell r="AP870"/>
          <cell r="AQ870"/>
          <cell r="AR870"/>
          <cell r="AS870"/>
          <cell r="AT870"/>
          <cell r="AU870"/>
          <cell r="AV870"/>
          <cell r="AW870"/>
          <cell r="AX870"/>
          <cell r="AY870"/>
          <cell r="AZ870"/>
          <cell r="BA870"/>
          <cell r="BB870"/>
          <cell r="BC870"/>
          <cell r="BD870"/>
          <cell r="BE870"/>
          <cell r="BF870"/>
          <cell r="BG870"/>
          <cell r="BH870"/>
          <cell r="BI870"/>
          <cell r="BJ870"/>
          <cell r="BK870"/>
          <cell r="BL870"/>
          <cell r="BM870"/>
          <cell r="BN870"/>
          <cell r="BO870"/>
          <cell r="BP870"/>
          <cell r="BQ870"/>
          <cell r="BR870"/>
          <cell r="BS870"/>
          <cell r="BT870"/>
          <cell r="BU870"/>
          <cell r="BV870"/>
          <cell r="BW870"/>
          <cell r="BX870"/>
          <cell r="BY870"/>
          <cell r="BZ870"/>
          <cell r="CA870"/>
          <cell r="CB870"/>
          <cell r="CC870"/>
          <cell r="CD870"/>
          <cell r="CE870"/>
          <cell r="CF870"/>
          <cell r="CG870"/>
          <cell r="CH870"/>
          <cell r="CN870"/>
          <cell r="CO870"/>
          <cell r="CP870"/>
          <cell r="CQ870"/>
          <cell r="CR870"/>
          <cell r="CS870"/>
          <cell r="CT870"/>
          <cell r="CU870"/>
          <cell r="CV870"/>
          <cell r="CW870"/>
          <cell r="EE870"/>
          <cell r="EF870"/>
          <cell r="EG870"/>
          <cell r="EH870"/>
          <cell r="EI870"/>
          <cell r="EJ870"/>
          <cell r="EK870"/>
          <cell r="EL870"/>
          <cell r="EM870"/>
        </row>
        <row r="871">
          <cell r="F871"/>
          <cell r="G871"/>
          <cell r="H871"/>
          <cell r="I871"/>
          <cell r="J871"/>
          <cell r="K871"/>
          <cell r="L871"/>
          <cell r="M871"/>
          <cell r="N871"/>
          <cell r="O871"/>
          <cell r="P871"/>
          <cell r="Q871"/>
          <cell r="R871"/>
          <cell r="S871"/>
          <cell r="T871"/>
          <cell r="U871"/>
          <cell r="V871"/>
          <cell r="W871"/>
          <cell r="X871"/>
          <cell r="Y871"/>
          <cell r="Z871"/>
          <cell r="AA871"/>
          <cell r="AB871"/>
          <cell r="AC871"/>
          <cell r="AD871"/>
          <cell r="AE871"/>
          <cell r="AF871"/>
          <cell r="AG871"/>
          <cell r="AH871"/>
          <cell r="AI871"/>
          <cell r="AJ871"/>
          <cell r="AK871"/>
          <cell r="AL871"/>
          <cell r="AM871"/>
          <cell r="AN871"/>
          <cell r="AO871"/>
          <cell r="AP871"/>
          <cell r="AQ871"/>
          <cell r="AR871"/>
          <cell r="AS871"/>
          <cell r="AT871"/>
          <cell r="AU871"/>
          <cell r="AV871"/>
          <cell r="AW871"/>
          <cell r="AX871"/>
          <cell r="AY871"/>
          <cell r="AZ871"/>
          <cell r="BA871"/>
          <cell r="BB871"/>
          <cell r="BC871"/>
          <cell r="BD871"/>
          <cell r="BE871"/>
          <cell r="BF871"/>
          <cell r="BG871"/>
          <cell r="BH871"/>
          <cell r="BI871"/>
          <cell r="BJ871"/>
          <cell r="BK871"/>
          <cell r="BL871"/>
          <cell r="BM871"/>
          <cell r="BN871"/>
          <cell r="BO871"/>
          <cell r="BP871"/>
          <cell r="BQ871"/>
          <cell r="BR871"/>
          <cell r="BS871"/>
          <cell r="BT871"/>
          <cell r="BU871"/>
          <cell r="BV871"/>
          <cell r="BW871"/>
          <cell r="BX871"/>
          <cell r="BY871"/>
          <cell r="BZ871"/>
          <cell r="CA871"/>
          <cell r="CB871"/>
          <cell r="CC871"/>
          <cell r="CD871"/>
          <cell r="CE871"/>
          <cell r="CF871"/>
          <cell r="CG871"/>
          <cell r="CH871"/>
          <cell r="CN871"/>
          <cell r="CO871"/>
          <cell r="CP871"/>
          <cell r="CQ871"/>
          <cell r="CR871"/>
          <cell r="CS871"/>
          <cell r="CT871"/>
          <cell r="CU871"/>
          <cell r="CV871"/>
          <cell r="CW871"/>
          <cell r="EE871"/>
          <cell r="EF871"/>
          <cell r="EG871"/>
          <cell r="EH871"/>
          <cell r="EI871"/>
          <cell r="EJ871"/>
          <cell r="EK871"/>
          <cell r="EL871"/>
          <cell r="EM871"/>
        </row>
        <row r="872">
          <cell r="F872"/>
          <cell r="G872"/>
          <cell r="H872"/>
          <cell r="I872"/>
          <cell r="J872"/>
          <cell r="K872"/>
          <cell r="L872"/>
          <cell r="M872"/>
          <cell r="N872"/>
          <cell r="O872"/>
          <cell r="P872"/>
          <cell r="Q872"/>
          <cell r="R872"/>
          <cell r="S872"/>
          <cell r="T872"/>
          <cell r="U872"/>
          <cell r="V872"/>
          <cell r="W872"/>
          <cell r="X872"/>
          <cell r="Y872"/>
          <cell r="Z872"/>
          <cell r="AA872"/>
          <cell r="AB872"/>
          <cell r="AC872"/>
          <cell r="AD872"/>
          <cell r="AE872"/>
          <cell r="AF872"/>
          <cell r="AG872"/>
          <cell r="AH872"/>
          <cell r="AI872"/>
          <cell r="AJ872"/>
          <cell r="AK872"/>
          <cell r="AL872"/>
          <cell r="AM872"/>
          <cell r="AN872"/>
          <cell r="AO872"/>
          <cell r="AP872"/>
          <cell r="AQ872"/>
          <cell r="AR872"/>
          <cell r="AS872"/>
          <cell r="AT872"/>
          <cell r="AU872"/>
          <cell r="AV872"/>
          <cell r="AW872"/>
          <cell r="AX872"/>
          <cell r="AY872"/>
          <cell r="AZ872"/>
          <cell r="BA872"/>
          <cell r="BB872"/>
          <cell r="BC872"/>
          <cell r="BD872"/>
          <cell r="BE872"/>
          <cell r="BF872"/>
          <cell r="BG872"/>
          <cell r="BH872"/>
          <cell r="BI872"/>
          <cell r="BJ872"/>
          <cell r="BK872"/>
          <cell r="BL872"/>
          <cell r="BM872"/>
          <cell r="BN872"/>
          <cell r="BO872"/>
          <cell r="BP872"/>
          <cell r="BQ872"/>
          <cell r="BR872"/>
          <cell r="BS872"/>
          <cell r="BT872"/>
          <cell r="BU872"/>
          <cell r="BV872"/>
          <cell r="BW872"/>
          <cell r="BX872"/>
          <cell r="BY872"/>
          <cell r="BZ872"/>
          <cell r="CA872"/>
          <cell r="CB872"/>
          <cell r="CC872"/>
          <cell r="CD872"/>
          <cell r="CE872"/>
          <cell r="CF872"/>
          <cell r="CG872"/>
          <cell r="CH872"/>
          <cell r="CN872"/>
          <cell r="CO872"/>
          <cell r="CP872"/>
          <cell r="CQ872"/>
          <cell r="CR872"/>
          <cell r="CS872"/>
          <cell r="CT872"/>
          <cell r="CU872"/>
          <cell r="CV872"/>
          <cell r="CW872"/>
          <cell r="EE872"/>
          <cell r="EF872"/>
          <cell r="EG872"/>
          <cell r="EH872"/>
          <cell r="EI872"/>
          <cell r="EJ872"/>
          <cell r="EK872"/>
          <cell r="EL872"/>
          <cell r="EM872"/>
        </row>
        <row r="873">
          <cell r="F873"/>
          <cell r="G873"/>
          <cell r="H873"/>
          <cell r="I873"/>
          <cell r="J873"/>
          <cell r="K873"/>
          <cell r="L873"/>
          <cell r="M873"/>
          <cell r="N873"/>
          <cell r="O873"/>
          <cell r="P873"/>
          <cell r="Q873"/>
          <cell r="R873"/>
          <cell r="S873"/>
          <cell r="T873"/>
          <cell r="U873"/>
          <cell r="V873"/>
          <cell r="W873"/>
          <cell r="X873"/>
          <cell r="Y873"/>
          <cell r="Z873"/>
          <cell r="AA873"/>
          <cell r="AB873"/>
          <cell r="AC873"/>
          <cell r="AD873"/>
          <cell r="AE873"/>
          <cell r="AF873"/>
          <cell r="AG873"/>
          <cell r="AH873"/>
          <cell r="AI873"/>
          <cell r="AJ873"/>
          <cell r="AK873"/>
          <cell r="AL873"/>
          <cell r="AM873"/>
          <cell r="AN873"/>
          <cell r="AO873"/>
          <cell r="AP873"/>
          <cell r="AQ873"/>
          <cell r="AR873"/>
          <cell r="AS873"/>
          <cell r="AT873"/>
          <cell r="AU873"/>
          <cell r="AV873"/>
          <cell r="AW873"/>
          <cell r="AX873"/>
          <cell r="AY873"/>
          <cell r="AZ873"/>
          <cell r="BA873"/>
          <cell r="BB873"/>
          <cell r="BC873"/>
          <cell r="BD873"/>
          <cell r="BE873"/>
          <cell r="BF873"/>
          <cell r="BG873"/>
          <cell r="BH873"/>
          <cell r="BI873"/>
          <cell r="BJ873"/>
          <cell r="BK873"/>
          <cell r="BL873"/>
          <cell r="BM873"/>
          <cell r="BN873"/>
          <cell r="BO873"/>
          <cell r="BP873"/>
          <cell r="BQ873"/>
          <cell r="BR873"/>
          <cell r="BS873"/>
          <cell r="BT873"/>
          <cell r="BU873"/>
          <cell r="BV873"/>
          <cell r="BW873"/>
          <cell r="BX873"/>
          <cell r="BY873"/>
          <cell r="BZ873"/>
          <cell r="CA873"/>
          <cell r="CB873"/>
          <cell r="CC873"/>
          <cell r="CD873"/>
          <cell r="CE873"/>
          <cell r="CF873"/>
          <cell r="CG873"/>
          <cell r="CH873"/>
          <cell r="CN873"/>
          <cell r="CO873"/>
          <cell r="CP873"/>
          <cell r="CQ873"/>
          <cell r="CR873"/>
          <cell r="CS873"/>
          <cell r="CT873"/>
          <cell r="CU873"/>
          <cell r="CV873"/>
          <cell r="CW873"/>
          <cell r="EE873"/>
          <cell r="EF873"/>
          <cell r="EG873"/>
          <cell r="EH873"/>
          <cell r="EI873"/>
          <cell r="EJ873"/>
          <cell r="EK873"/>
          <cell r="EL873"/>
          <cell r="EM873"/>
        </row>
        <row r="874">
          <cell r="F874"/>
          <cell r="G874"/>
          <cell r="H874"/>
          <cell r="I874"/>
          <cell r="J874"/>
          <cell r="K874"/>
          <cell r="L874"/>
          <cell r="M874"/>
          <cell r="N874"/>
          <cell r="O874"/>
          <cell r="P874"/>
          <cell r="Q874"/>
          <cell r="R874"/>
          <cell r="S874"/>
          <cell r="T874"/>
          <cell r="U874"/>
          <cell r="V874"/>
          <cell r="W874"/>
          <cell r="X874"/>
          <cell r="Y874"/>
          <cell r="Z874"/>
          <cell r="AA874"/>
          <cell r="AB874"/>
          <cell r="AC874"/>
          <cell r="AD874"/>
          <cell r="AE874"/>
          <cell r="AF874"/>
          <cell r="AG874"/>
          <cell r="AH874"/>
          <cell r="AI874"/>
          <cell r="AJ874"/>
          <cell r="AK874"/>
          <cell r="AL874"/>
          <cell r="AM874"/>
          <cell r="AN874"/>
          <cell r="AO874"/>
          <cell r="AP874"/>
          <cell r="AQ874"/>
          <cell r="AR874"/>
          <cell r="AS874"/>
          <cell r="AT874"/>
          <cell r="AU874"/>
          <cell r="AV874"/>
          <cell r="AW874"/>
          <cell r="AX874"/>
          <cell r="AY874"/>
          <cell r="AZ874"/>
          <cell r="BA874"/>
          <cell r="BB874"/>
          <cell r="BC874"/>
          <cell r="BD874"/>
          <cell r="BE874"/>
          <cell r="BF874"/>
          <cell r="BG874"/>
          <cell r="BH874"/>
          <cell r="BI874"/>
          <cell r="BJ874"/>
          <cell r="BK874"/>
          <cell r="BL874"/>
          <cell r="BM874"/>
          <cell r="BN874"/>
          <cell r="BO874"/>
          <cell r="BP874"/>
          <cell r="BQ874"/>
          <cell r="BR874"/>
          <cell r="BS874"/>
          <cell r="BT874"/>
          <cell r="BU874"/>
          <cell r="BV874"/>
          <cell r="BW874"/>
          <cell r="BX874"/>
          <cell r="BY874"/>
          <cell r="BZ874"/>
          <cell r="CA874"/>
          <cell r="CB874"/>
          <cell r="CC874"/>
          <cell r="CD874"/>
          <cell r="CE874"/>
          <cell r="CF874"/>
          <cell r="CG874"/>
          <cell r="CH874"/>
          <cell r="CN874"/>
          <cell r="CO874"/>
          <cell r="CP874"/>
          <cell r="CQ874"/>
          <cell r="CR874"/>
          <cell r="CS874"/>
          <cell r="CT874"/>
          <cell r="CU874"/>
          <cell r="CV874"/>
          <cell r="CW874"/>
          <cell r="EE874"/>
          <cell r="EF874"/>
          <cell r="EG874"/>
          <cell r="EH874"/>
          <cell r="EI874"/>
          <cell r="EJ874"/>
          <cell r="EK874"/>
          <cell r="EL874"/>
          <cell r="EM874"/>
        </row>
        <row r="875">
          <cell r="F875"/>
          <cell r="G875"/>
          <cell r="H875"/>
          <cell r="I875"/>
          <cell r="J875"/>
          <cell r="K875"/>
          <cell r="L875"/>
          <cell r="M875"/>
          <cell r="N875"/>
          <cell r="O875"/>
          <cell r="P875"/>
          <cell r="Q875"/>
          <cell r="R875"/>
          <cell r="S875"/>
          <cell r="T875"/>
          <cell r="U875"/>
          <cell r="V875"/>
          <cell r="W875"/>
          <cell r="X875"/>
          <cell r="Y875"/>
          <cell r="Z875"/>
          <cell r="AA875"/>
          <cell r="AB875"/>
          <cell r="AC875"/>
          <cell r="AD875"/>
          <cell r="AE875"/>
          <cell r="AF875"/>
          <cell r="AG875"/>
          <cell r="AH875"/>
          <cell r="AI875"/>
          <cell r="AJ875"/>
          <cell r="AK875"/>
          <cell r="AL875"/>
          <cell r="AM875"/>
          <cell r="AN875"/>
          <cell r="AO875"/>
          <cell r="AP875"/>
          <cell r="AQ875"/>
          <cell r="AR875"/>
          <cell r="AS875"/>
          <cell r="AT875"/>
          <cell r="AU875"/>
          <cell r="AV875"/>
          <cell r="AW875"/>
          <cell r="AX875"/>
          <cell r="AY875"/>
          <cell r="AZ875"/>
          <cell r="BA875"/>
          <cell r="BB875"/>
          <cell r="BC875"/>
          <cell r="BD875"/>
          <cell r="BE875"/>
          <cell r="BF875"/>
          <cell r="BG875"/>
          <cell r="BH875"/>
          <cell r="BI875"/>
          <cell r="BJ875"/>
          <cell r="BK875"/>
          <cell r="BL875"/>
          <cell r="BM875"/>
          <cell r="BN875"/>
          <cell r="BO875"/>
          <cell r="BP875"/>
          <cell r="BQ875"/>
          <cell r="BR875"/>
          <cell r="BS875"/>
          <cell r="BT875"/>
          <cell r="BU875"/>
          <cell r="BV875"/>
          <cell r="BW875"/>
          <cell r="BX875"/>
          <cell r="BY875"/>
          <cell r="BZ875"/>
          <cell r="CA875"/>
          <cell r="CB875"/>
          <cell r="CC875"/>
          <cell r="CD875"/>
          <cell r="CE875"/>
          <cell r="CF875"/>
          <cell r="CG875"/>
          <cell r="CH875"/>
          <cell r="CN875"/>
          <cell r="CO875"/>
          <cell r="CP875"/>
          <cell r="CQ875"/>
          <cell r="CR875"/>
          <cell r="CS875"/>
          <cell r="CT875"/>
          <cell r="CU875"/>
          <cell r="CV875"/>
          <cell r="CW875"/>
          <cell r="EE875"/>
          <cell r="EF875"/>
          <cell r="EG875"/>
          <cell r="EH875"/>
          <cell r="EI875"/>
          <cell r="EJ875"/>
          <cell r="EK875"/>
          <cell r="EL875"/>
          <cell r="EM875"/>
        </row>
        <row r="876">
          <cell r="F876"/>
          <cell r="G876"/>
          <cell r="H876"/>
          <cell r="I876"/>
          <cell r="J876"/>
          <cell r="K876"/>
          <cell r="L876"/>
          <cell r="M876"/>
          <cell r="N876"/>
          <cell r="O876"/>
          <cell r="P876"/>
          <cell r="Q876"/>
          <cell r="R876"/>
          <cell r="S876"/>
          <cell r="T876"/>
          <cell r="U876"/>
          <cell r="V876"/>
          <cell r="W876"/>
          <cell r="X876"/>
          <cell r="Y876"/>
          <cell r="Z876"/>
          <cell r="AA876"/>
          <cell r="AB876"/>
          <cell r="AC876"/>
          <cell r="AD876"/>
          <cell r="AE876"/>
          <cell r="AF876"/>
          <cell r="AG876"/>
          <cell r="AH876"/>
          <cell r="AI876"/>
          <cell r="AJ876"/>
          <cell r="AK876"/>
          <cell r="AL876"/>
          <cell r="AM876"/>
          <cell r="AN876"/>
          <cell r="AO876"/>
          <cell r="AP876"/>
          <cell r="AQ876"/>
          <cell r="AR876"/>
          <cell r="AS876"/>
          <cell r="AT876"/>
          <cell r="AU876"/>
          <cell r="AV876"/>
          <cell r="AW876"/>
          <cell r="AX876"/>
          <cell r="AY876"/>
          <cell r="AZ876"/>
          <cell r="BA876"/>
          <cell r="BB876"/>
          <cell r="BC876"/>
          <cell r="BD876"/>
          <cell r="BE876"/>
          <cell r="BF876"/>
          <cell r="BG876"/>
          <cell r="BH876"/>
          <cell r="BI876"/>
          <cell r="BJ876"/>
          <cell r="BK876"/>
          <cell r="BL876"/>
          <cell r="BM876"/>
          <cell r="BN876"/>
          <cell r="BO876"/>
          <cell r="BP876"/>
          <cell r="BQ876"/>
          <cell r="BR876"/>
          <cell r="BS876"/>
          <cell r="BT876"/>
          <cell r="BU876"/>
          <cell r="BV876"/>
          <cell r="BW876"/>
          <cell r="BX876"/>
          <cell r="BY876"/>
          <cell r="BZ876"/>
          <cell r="CA876"/>
          <cell r="CB876"/>
          <cell r="CC876"/>
          <cell r="CD876"/>
          <cell r="CE876"/>
          <cell r="CF876"/>
          <cell r="CG876"/>
          <cell r="CH876"/>
          <cell r="CN876"/>
          <cell r="CO876"/>
          <cell r="CP876"/>
          <cell r="CQ876"/>
          <cell r="CR876"/>
          <cell r="CS876"/>
          <cell r="CT876"/>
          <cell r="CU876"/>
          <cell r="CV876"/>
          <cell r="CW876"/>
          <cell r="EE876"/>
          <cell r="EF876"/>
          <cell r="EG876"/>
          <cell r="EH876"/>
          <cell r="EI876"/>
          <cell r="EJ876"/>
          <cell r="EK876"/>
          <cell r="EL876"/>
          <cell r="EM876"/>
        </row>
        <row r="877">
          <cell r="F877"/>
          <cell r="G877"/>
          <cell r="H877"/>
          <cell r="I877"/>
          <cell r="J877"/>
          <cell r="K877"/>
          <cell r="L877"/>
          <cell r="M877"/>
          <cell r="N877"/>
          <cell r="O877"/>
          <cell r="P877"/>
          <cell r="Q877"/>
          <cell r="R877"/>
          <cell r="S877"/>
          <cell r="T877"/>
          <cell r="U877"/>
          <cell r="V877"/>
          <cell r="W877"/>
          <cell r="X877"/>
          <cell r="Y877"/>
          <cell r="Z877"/>
          <cell r="AA877"/>
          <cell r="AB877"/>
          <cell r="AC877"/>
          <cell r="AD877"/>
          <cell r="AE877"/>
          <cell r="AF877"/>
          <cell r="AG877"/>
          <cell r="AH877"/>
          <cell r="AI877"/>
          <cell r="AJ877"/>
          <cell r="AK877"/>
          <cell r="AL877"/>
          <cell r="AM877"/>
          <cell r="AN877"/>
          <cell r="AO877"/>
          <cell r="AP877"/>
          <cell r="AQ877"/>
          <cell r="AR877"/>
          <cell r="AS877"/>
          <cell r="AT877"/>
          <cell r="AU877"/>
          <cell r="AV877"/>
          <cell r="AW877"/>
          <cell r="AX877"/>
          <cell r="AY877"/>
          <cell r="AZ877"/>
          <cell r="BA877"/>
          <cell r="BB877"/>
          <cell r="BC877"/>
          <cell r="BD877"/>
          <cell r="BE877"/>
          <cell r="BF877"/>
          <cell r="BG877"/>
          <cell r="BH877"/>
          <cell r="BI877"/>
          <cell r="BJ877"/>
          <cell r="BK877"/>
          <cell r="BL877"/>
          <cell r="BM877"/>
          <cell r="BN877"/>
          <cell r="BO877"/>
          <cell r="BP877"/>
          <cell r="BQ877"/>
          <cell r="BR877"/>
          <cell r="BS877"/>
          <cell r="BT877"/>
          <cell r="BU877"/>
          <cell r="BV877"/>
          <cell r="BW877"/>
          <cell r="BX877"/>
          <cell r="BY877"/>
          <cell r="BZ877"/>
          <cell r="CA877"/>
          <cell r="CB877"/>
          <cell r="CC877"/>
          <cell r="CD877"/>
          <cell r="CE877"/>
          <cell r="CF877"/>
          <cell r="CG877"/>
          <cell r="CH877"/>
          <cell r="CN877"/>
          <cell r="CO877"/>
          <cell r="CP877"/>
          <cell r="CQ877"/>
          <cell r="CR877"/>
          <cell r="CS877"/>
          <cell r="CT877"/>
          <cell r="CU877"/>
          <cell r="CV877"/>
          <cell r="CW877"/>
          <cell r="EE877"/>
          <cell r="EF877"/>
          <cell r="EG877"/>
          <cell r="EH877"/>
          <cell r="EI877"/>
          <cell r="EJ877"/>
          <cell r="EK877"/>
          <cell r="EL877"/>
          <cell r="EM877"/>
        </row>
        <row r="878">
          <cell r="F878"/>
          <cell r="G878"/>
          <cell r="H878"/>
          <cell r="I878"/>
          <cell r="J878"/>
          <cell r="K878"/>
          <cell r="L878"/>
          <cell r="M878"/>
          <cell r="N878"/>
          <cell r="O878"/>
          <cell r="P878"/>
          <cell r="Q878"/>
          <cell r="R878"/>
          <cell r="S878"/>
          <cell r="T878"/>
          <cell r="U878"/>
          <cell r="V878"/>
          <cell r="W878"/>
          <cell r="X878"/>
          <cell r="Y878"/>
          <cell r="Z878"/>
          <cell r="AA878"/>
          <cell r="AB878"/>
          <cell r="AC878"/>
          <cell r="AD878"/>
          <cell r="AE878"/>
          <cell r="AF878"/>
          <cell r="AG878"/>
          <cell r="AH878"/>
          <cell r="AI878"/>
          <cell r="AJ878"/>
          <cell r="AK878"/>
          <cell r="AL878"/>
          <cell r="AM878"/>
          <cell r="AN878"/>
          <cell r="AO878"/>
          <cell r="AP878"/>
          <cell r="AQ878"/>
          <cell r="AR878"/>
          <cell r="AS878"/>
          <cell r="AT878"/>
          <cell r="AU878"/>
          <cell r="AV878"/>
          <cell r="AW878"/>
          <cell r="AX878"/>
          <cell r="AY878"/>
          <cell r="AZ878"/>
          <cell r="BA878"/>
          <cell r="BB878"/>
          <cell r="BC878"/>
          <cell r="BD878"/>
          <cell r="BE878"/>
          <cell r="BF878"/>
          <cell r="BG878"/>
          <cell r="BH878"/>
          <cell r="BI878"/>
          <cell r="BJ878"/>
          <cell r="BK878"/>
          <cell r="BL878"/>
          <cell r="BM878"/>
          <cell r="BN878"/>
          <cell r="BO878"/>
          <cell r="BP878"/>
          <cell r="BQ878"/>
          <cell r="BR878"/>
          <cell r="BS878"/>
          <cell r="BT878"/>
          <cell r="BU878"/>
          <cell r="BV878"/>
          <cell r="BW878"/>
          <cell r="BX878"/>
          <cell r="BY878"/>
          <cell r="BZ878"/>
          <cell r="CA878"/>
          <cell r="CB878"/>
          <cell r="CC878"/>
          <cell r="CD878"/>
          <cell r="CE878"/>
          <cell r="CF878"/>
          <cell r="CG878"/>
          <cell r="CH878"/>
          <cell r="CN878"/>
          <cell r="CO878"/>
          <cell r="CP878"/>
          <cell r="CQ878"/>
          <cell r="CR878"/>
          <cell r="CS878"/>
          <cell r="CT878"/>
          <cell r="CU878"/>
          <cell r="CV878"/>
          <cell r="CW878"/>
          <cell r="EE878"/>
          <cell r="EF878"/>
          <cell r="EG878"/>
          <cell r="EH878"/>
          <cell r="EI878"/>
          <cell r="EJ878"/>
          <cell r="EK878"/>
          <cell r="EL878"/>
          <cell r="EM878"/>
        </row>
        <row r="879">
          <cell r="F879"/>
          <cell r="G879"/>
          <cell r="H879"/>
          <cell r="I879"/>
          <cell r="J879"/>
          <cell r="K879"/>
          <cell r="L879"/>
          <cell r="M879"/>
          <cell r="N879"/>
          <cell r="O879"/>
          <cell r="P879"/>
          <cell r="Q879"/>
          <cell r="R879"/>
          <cell r="S879"/>
          <cell r="T879"/>
          <cell r="U879"/>
          <cell r="V879"/>
          <cell r="W879"/>
          <cell r="X879"/>
          <cell r="Y879"/>
          <cell r="Z879"/>
          <cell r="AA879"/>
          <cell r="AB879"/>
          <cell r="AC879"/>
          <cell r="AD879"/>
          <cell r="AE879"/>
          <cell r="AF879"/>
          <cell r="AG879"/>
          <cell r="AH879"/>
          <cell r="AI879"/>
          <cell r="AJ879"/>
          <cell r="AK879"/>
          <cell r="AL879"/>
          <cell r="AM879"/>
          <cell r="AN879"/>
          <cell r="AO879"/>
          <cell r="AP879"/>
          <cell r="AQ879"/>
          <cell r="AR879"/>
          <cell r="AS879"/>
          <cell r="AT879"/>
          <cell r="AU879"/>
          <cell r="AV879"/>
          <cell r="AW879"/>
          <cell r="AX879"/>
          <cell r="AY879"/>
          <cell r="AZ879"/>
          <cell r="BA879"/>
          <cell r="BB879"/>
          <cell r="BC879"/>
          <cell r="BD879"/>
          <cell r="BE879"/>
          <cell r="BF879"/>
          <cell r="BG879"/>
          <cell r="BH879"/>
          <cell r="BI879"/>
          <cell r="BJ879"/>
          <cell r="BK879"/>
          <cell r="BL879"/>
          <cell r="BM879"/>
          <cell r="BN879"/>
          <cell r="BO879"/>
          <cell r="BP879"/>
          <cell r="BQ879"/>
          <cell r="BR879"/>
          <cell r="BS879"/>
          <cell r="BT879"/>
          <cell r="BU879"/>
          <cell r="BV879"/>
          <cell r="BW879"/>
          <cell r="BX879"/>
          <cell r="BY879"/>
          <cell r="BZ879"/>
          <cell r="CA879"/>
          <cell r="CB879"/>
          <cell r="CC879"/>
          <cell r="CD879"/>
          <cell r="CE879"/>
          <cell r="CF879"/>
          <cell r="CG879"/>
          <cell r="CH879"/>
          <cell r="CN879"/>
          <cell r="CO879"/>
          <cell r="CP879"/>
          <cell r="CQ879"/>
          <cell r="CR879"/>
          <cell r="CS879"/>
          <cell r="CT879"/>
          <cell r="CU879"/>
          <cell r="CV879"/>
          <cell r="CW879"/>
          <cell r="EE879"/>
          <cell r="EF879"/>
          <cell r="EG879"/>
          <cell r="EH879"/>
          <cell r="EI879"/>
          <cell r="EJ879"/>
          <cell r="EK879"/>
          <cell r="EL879"/>
          <cell r="EM879"/>
        </row>
        <row r="880">
          <cell r="F880"/>
          <cell r="G880"/>
          <cell r="H880"/>
          <cell r="I880"/>
          <cell r="J880"/>
          <cell r="K880"/>
          <cell r="L880"/>
          <cell r="M880"/>
          <cell r="N880"/>
          <cell r="O880"/>
          <cell r="P880"/>
          <cell r="Q880"/>
          <cell r="R880"/>
          <cell r="S880"/>
          <cell r="T880"/>
          <cell r="U880"/>
          <cell r="V880"/>
          <cell r="W880"/>
          <cell r="X880"/>
          <cell r="Y880"/>
          <cell r="Z880"/>
          <cell r="AA880"/>
          <cell r="AB880"/>
          <cell r="AC880"/>
          <cell r="AD880"/>
          <cell r="AE880"/>
          <cell r="AF880"/>
          <cell r="AG880"/>
          <cell r="AH880"/>
          <cell r="AI880"/>
          <cell r="AJ880"/>
          <cell r="AK880"/>
          <cell r="AL880"/>
          <cell r="AM880"/>
          <cell r="AN880"/>
          <cell r="AO880"/>
          <cell r="AP880"/>
          <cell r="AQ880"/>
          <cell r="AR880"/>
          <cell r="AS880"/>
          <cell r="AT880"/>
          <cell r="AU880"/>
          <cell r="AV880"/>
          <cell r="AW880"/>
          <cell r="AX880"/>
          <cell r="AY880"/>
          <cell r="AZ880"/>
          <cell r="BA880"/>
          <cell r="BB880"/>
          <cell r="BC880"/>
          <cell r="BD880"/>
          <cell r="BE880"/>
          <cell r="BF880"/>
          <cell r="BG880"/>
          <cell r="BH880"/>
          <cell r="BI880"/>
          <cell r="BJ880"/>
          <cell r="BK880"/>
          <cell r="BL880"/>
          <cell r="BM880"/>
          <cell r="BN880"/>
          <cell r="BO880"/>
          <cell r="BP880"/>
          <cell r="BQ880"/>
          <cell r="BR880"/>
          <cell r="BS880"/>
          <cell r="BT880"/>
          <cell r="BU880"/>
          <cell r="BV880"/>
          <cell r="BW880"/>
          <cell r="BX880"/>
          <cell r="BY880"/>
          <cell r="BZ880"/>
          <cell r="CA880"/>
          <cell r="CB880"/>
          <cell r="CC880"/>
          <cell r="CD880"/>
          <cell r="CE880"/>
          <cell r="CF880"/>
          <cell r="CG880"/>
          <cell r="CH880"/>
          <cell r="CN880"/>
          <cell r="CO880"/>
          <cell r="CP880"/>
          <cell r="CQ880"/>
          <cell r="CR880"/>
          <cell r="CS880"/>
          <cell r="CT880"/>
          <cell r="CU880"/>
          <cell r="CV880"/>
          <cell r="CW880"/>
          <cell r="EE880"/>
          <cell r="EF880"/>
          <cell r="EG880"/>
          <cell r="EH880"/>
          <cell r="EI880"/>
          <cell r="EJ880"/>
          <cell r="EK880"/>
          <cell r="EL880"/>
          <cell r="EM880"/>
        </row>
        <row r="881">
          <cell r="F881"/>
          <cell r="G881"/>
          <cell r="H881"/>
          <cell r="I881"/>
          <cell r="J881"/>
          <cell r="K881"/>
          <cell r="L881"/>
          <cell r="M881"/>
          <cell r="N881"/>
          <cell r="O881"/>
          <cell r="P881"/>
          <cell r="Q881"/>
          <cell r="R881"/>
          <cell r="S881"/>
          <cell r="T881"/>
          <cell r="U881"/>
          <cell r="V881"/>
          <cell r="W881"/>
          <cell r="X881"/>
          <cell r="Y881"/>
          <cell r="Z881"/>
          <cell r="AA881"/>
          <cell r="AB881"/>
          <cell r="AC881"/>
          <cell r="AD881"/>
          <cell r="AE881"/>
          <cell r="AF881"/>
          <cell r="AG881"/>
          <cell r="AH881"/>
          <cell r="AI881"/>
          <cell r="AJ881"/>
          <cell r="AK881"/>
          <cell r="AL881"/>
          <cell r="AM881"/>
          <cell r="AN881"/>
          <cell r="AO881"/>
          <cell r="AP881"/>
          <cell r="AQ881"/>
          <cell r="AR881"/>
          <cell r="AS881"/>
          <cell r="AT881"/>
          <cell r="AU881"/>
          <cell r="AV881"/>
          <cell r="AW881"/>
          <cell r="AX881"/>
          <cell r="AY881"/>
          <cell r="AZ881"/>
          <cell r="BA881"/>
          <cell r="BB881"/>
          <cell r="BC881"/>
          <cell r="BD881"/>
          <cell r="BE881"/>
          <cell r="BF881"/>
          <cell r="BG881"/>
          <cell r="BH881"/>
          <cell r="BI881"/>
          <cell r="BJ881"/>
          <cell r="BK881"/>
          <cell r="BL881"/>
          <cell r="BM881"/>
          <cell r="BN881"/>
          <cell r="BO881"/>
          <cell r="BP881"/>
          <cell r="BQ881"/>
          <cell r="BR881"/>
          <cell r="BS881"/>
          <cell r="BT881"/>
          <cell r="BU881"/>
          <cell r="BV881"/>
          <cell r="BW881"/>
          <cell r="BX881"/>
          <cell r="BY881"/>
          <cell r="BZ881"/>
          <cell r="CA881"/>
          <cell r="CB881"/>
          <cell r="CC881"/>
          <cell r="CD881"/>
          <cell r="CE881"/>
          <cell r="CF881"/>
          <cell r="CG881"/>
          <cell r="CH881"/>
          <cell r="CN881"/>
          <cell r="CO881"/>
          <cell r="CP881"/>
          <cell r="CQ881"/>
          <cell r="CR881"/>
          <cell r="CS881"/>
          <cell r="CT881"/>
          <cell r="CU881"/>
          <cell r="CV881"/>
          <cell r="CW881"/>
          <cell r="EE881"/>
          <cell r="EF881"/>
          <cell r="EG881"/>
          <cell r="EH881"/>
          <cell r="EI881"/>
          <cell r="EJ881"/>
          <cell r="EK881"/>
          <cell r="EL881"/>
          <cell r="EM881"/>
        </row>
        <row r="882">
          <cell r="F882"/>
          <cell r="G882"/>
          <cell r="H882"/>
          <cell r="I882"/>
          <cell r="J882"/>
          <cell r="K882"/>
          <cell r="L882"/>
          <cell r="M882"/>
          <cell r="N882"/>
          <cell r="O882"/>
          <cell r="P882"/>
          <cell r="Q882"/>
          <cell r="R882"/>
          <cell r="S882"/>
          <cell r="T882"/>
          <cell r="U882"/>
          <cell r="V882"/>
          <cell r="W882"/>
          <cell r="X882"/>
          <cell r="Y882"/>
          <cell r="Z882"/>
          <cell r="AA882"/>
          <cell r="AB882"/>
          <cell r="AC882"/>
          <cell r="AD882"/>
          <cell r="AE882"/>
          <cell r="AF882"/>
          <cell r="AG882"/>
          <cell r="AH882"/>
          <cell r="AI882"/>
          <cell r="AJ882"/>
          <cell r="AK882"/>
          <cell r="AL882"/>
          <cell r="AM882"/>
          <cell r="AN882"/>
          <cell r="AO882"/>
          <cell r="AP882"/>
          <cell r="AQ882"/>
          <cell r="AR882"/>
          <cell r="AS882"/>
          <cell r="AT882"/>
          <cell r="AU882"/>
          <cell r="AV882"/>
          <cell r="AW882"/>
          <cell r="AX882"/>
          <cell r="AY882"/>
          <cell r="AZ882"/>
          <cell r="BA882"/>
          <cell r="BB882"/>
          <cell r="BC882"/>
          <cell r="BD882"/>
          <cell r="BE882"/>
          <cell r="BF882"/>
          <cell r="BG882"/>
          <cell r="BH882"/>
          <cell r="BI882"/>
          <cell r="BJ882"/>
          <cell r="BK882"/>
          <cell r="BL882"/>
          <cell r="BM882"/>
          <cell r="BN882"/>
          <cell r="BO882"/>
          <cell r="BP882"/>
          <cell r="BQ882"/>
          <cell r="BR882"/>
          <cell r="BS882"/>
          <cell r="BT882"/>
          <cell r="BU882"/>
          <cell r="BV882"/>
          <cell r="BW882"/>
          <cell r="BX882"/>
          <cell r="BY882"/>
          <cell r="BZ882"/>
          <cell r="CA882"/>
          <cell r="CB882"/>
          <cell r="CC882"/>
          <cell r="CD882"/>
          <cell r="CE882"/>
          <cell r="CF882"/>
          <cell r="CG882"/>
          <cell r="CH882"/>
          <cell r="CN882"/>
          <cell r="CO882"/>
          <cell r="CP882"/>
          <cell r="CQ882"/>
          <cell r="CR882"/>
          <cell r="CS882"/>
          <cell r="CT882"/>
          <cell r="CU882"/>
          <cell r="CV882"/>
          <cell r="CW882"/>
          <cell r="EE882"/>
          <cell r="EF882"/>
          <cell r="EG882"/>
          <cell r="EH882"/>
          <cell r="EI882"/>
          <cell r="EJ882"/>
          <cell r="EK882"/>
          <cell r="EL882"/>
          <cell r="EM882"/>
        </row>
        <row r="883">
          <cell r="F883"/>
          <cell r="G883"/>
          <cell r="H883"/>
          <cell r="I883"/>
          <cell r="J883"/>
          <cell r="K883"/>
          <cell r="L883"/>
          <cell r="M883"/>
          <cell r="N883"/>
          <cell r="O883"/>
          <cell r="P883"/>
          <cell r="Q883"/>
          <cell r="R883"/>
          <cell r="S883"/>
          <cell r="T883"/>
          <cell r="U883"/>
          <cell r="V883"/>
          <cell r="W883"/>
          <cell r="X883"/>
          <cell r="Y883"/>
          <cell r="Z883"/>
          <cell r="AA883"/>
          <cell r="AB883"/>
          <cell r="AC883"/>
          <cell r="AD883"/>
          <cell r="AE883"/>
          <cell r="AF883"/>
          <cell r="AG883"/>
          <cell r="AH883"/>
          <cell r="AI883"/>
          <cell r="AJ883"/>
          <cell r="AK883"/>
          <cell r="AL883"/>
          <cell r="AM883"/>
          <cell r="AN883"/>
          <cell r="AO883"/>
          <cell r="AP883"/>
          <cell r="AQ883"/>
          <cell r="AR883"/>
          <cell r="AS883"/>
          <cell r="AT883"/>
          <cell r="AU883"/>
          <cell r="AV883"/>
          <cell r="AW883"/>
          <cell r="AX883"/>
          <cell r="AY883"/>
          <cell r="AZ883"/>
          <cell r="BA883"/>
          <cell r="BB883"/>
          <cell r="BC883"/>
          <cell r="BD883"/>
          <cell r="BE883"/>
          <cell r="BF883"/>
          <cell r="BG883"/>
          <cell r="BH883"/>
          <cell r="BI883"/>
          <cell r="BJ883"/>
          <cell r="BK883"/>
          <cell r="BL883"/>
          <cell r="BM883"/>
          <cell r="BN883"/>
          <cell r="BO883"/>
          <cell r="BP883"/>
          <cell r="BQ883"/>
          <cell r="BR883"/>
          <cell r="BS883"/>
          <cell r="BT883"/>
          <cell r="BU883"/>
          <cell r="BV883"/>
          <cell r="BW883"/>
          <cell r="BX883"/>
          <cell r="BY883"/>
          <cell r="BZ883"/>
          <cell r="CA883"/>
          <cell r="CB883"/>
          <cell r="CC883"/>
          <cell r="CD883"/>
          <cell r="CE883"/>
          <cell r="CF883"/>
          <cell r="CG883"/>
          <cell r="CH883"/>
          <cell r="CN883"/>
          <cell r="CO883"/>
          <cell r="CP883"/>
          <cell r="CQ883"/>
          <cell r="CR883"/>
          <cell r="CS883"/>
          <cell r="CT883"/>
          <cell r="CU883"/>
          <cell r="CV883"/>
          <cell r="CW883"/>
          <cell r="EE883"/>
          <cell r="EF883"/>
          <cell r="EG883"/>
          <cell r="EH883"/>
          <cell r="EI883"/>
          <cell r="EJ883"/>
          <cell r="EK883"/>
          <cell r="EL883"/>
          <cell r="EM883"/>
        </row>
        <row r="884">
          <cell r="F884"/>
          <cell r="G884"/>
          <cell r="H884"/>
          <cell r="I884"/>
          <cell r="J884"/>
          <cell r="K884"/>
          <cell r="L884"/>
          <cell r="M884"/>
          <cell r="N884"/>
          <cell r="O884"/>
          <cell r="P884"/>
          <cell r="Q884"/>
          <cell r="R884"/>
          <cell r="S884"/>
          <cell r="T884"/>
          <cell r="U884"/>
          <cell r="V884"/>
          <cell r="W884"/>
          <cell r="X884"/>
          <cell r="Y884"/>
          <cell r="Z884"/>
          <cell r="AA884"/>
          <cell r="AB884"/>
          <cell r="AC884"/>
          <cell r="AD884"/>
          <cell r="AE884"/>
          <cell r="AF884"/>
          <cell r="AG884"/>
          <cell r="AH884"/>
          <cell r="AI884"/>
          <cell r="AJ884"/>
          <cell r="AK884"/>
          <cell r="AL884"/>
          <cell r="AM884"/>
          <cell r="AN884"/>
          <cell r="AO884"/>
          <cell r="AP884"/>
          <cell r="AQ884"/>
          <cell r="AR884"/>
          <cell r="AS884"/>
          <cell r="AT884"/>
          <cell r="AU884"/>
          <cell r="AV884"/>
          <cell r="AW884"/>
          <cell r="AX884"/>
          <cell r="AY884"/>
          <cell r="AZ884"/>
          <cell r="BA884"/>
          <cell r="BB884"/>
          <cell r="BC884"/>
          <cell r="BD884"/>
          <cell r="BE884"/>
          <cell r="BF884"/>
          <cell r="BG884"/>
          <cell r="BH884"/>
          <cell r="BI884"/>
          <cell r="BJ884"/>
          <cell r="BK884"/>
          <cell r="BL884"/>
          <cell r="BM884"/>
          <cell r="BN884"/>
          <cell r="BO884"/>
          <cell r="BP884"/>
          <cell r="BQ884"/>
          <cell r="BR884"/>
          <cell r="BS884"/>
          <cell r="BT884"/>
          <cell r="BU884"/>
          <cell r="BV884"/>
          <cell r="BW884"/>
          <cell r="BX884"/>
          <cell r="BY884"/>
          <cell r="BZ884"/>
          <cell r="CA884"/>
          <cell r="CB884"/>
          <cell r="CC884"/>
          <cell r="CD884"/>
          <cell r="CE884"/>
          <cell r="CF884"/>
          <cell r="CG884"/>
          <cell r="CH884"/>
          <cell r="CN884"/>
          <cell r="CO884"/>
          <cell r="CP884"/>
          <cell r="CQ884"/>
          <cell r="CR884"/>
          <cell r="CS884"/>
          <cell r="CT884"/>
          <cell r="CU884"/>
          <cell r="CV884"/>
          <cell r="CW884"/>
          <cell r="EE884"/>
          <cell r="EF884"/>
          <cell r="EG884"/>
          <cell r="EH884"/>
          <cell r="EI884"/>
          <cell r="EJ884"/>
          <cell r="EK884"/>
          <cell r="EL884"/>
          <cell r="EM884"/>
        </row>
        <row r="885">
          <cell r="F885"/>
          <cell r="G885"/>
          <cell r="H885"/>
          <cell r="I885"/>
          <cell r="J885"/>
          <cell r="K885"/>
          <cell r="L885"/>
          <cell r="M885"/>
          <cell r="N885"/>
          <cell r="O885"/>
          <cell r="P885"/>
          <cell r="Q885"/>
          <cell r="R885"/>
          <cell r="S885"/>
          <cell r="T885"/>
          <cell r="U885"/>
          <cell r="V885"/>
          <cell r="W885"/>
          <cell r="X885"/>
          <cell r="Y885"/>
          <cell r="Z885"/>
          <cell r="AA885"/>
          <cell r="AB885"/>
          <cell r="AC885"/>
          <cell r="AD885"/>
          <cell r="AE885"/>
          <cell r="AF885"/>
          <cell r="AG885"/>
          <cell r="AH885"/>
          <cell r="AI885"/>
          <cell r="AJ885"/>
          <cell r="AK885"/>
          <cell r="AL885"/>
          <cell r="AM885"/>
          <cell r="AN885"/>
          <cell r="AO885"/>
          <cell r="AP885"/>
          <cell r="AQ885"/>
          <cell r="AR885"/>
          <cell r="AS885"/>
          <cell r="AT885"/>
          <cell r="AU885"/>
          <cell r="AV885"/>
          <cell r="AW885"/>
          <cell r="AX885"/>
          <cell r="AY885"/>
          <cell r="AZ885"/>
          <cell r="BA885"/>
          <cell r="BB885"/>
          <cell r="BC885"/>
          <cell r="BD885"/>
          <cell r="BE885"/>
          <cell r="BF885"/>
          <cell r="BG885"/>
          <cell r="BH885"/>
          <cell r="BI885"/>
          <cell r="BJ885"/>
          <cell r="BK885"/>
          <cell r="BL885"/>
          <cell r="BM885"/>
          <cell r="BN885"/>
          <cell r="BO885"/>
          <cell r="BP885"/>
          <cell r="BQ885"/>
          <cell r="BR885"/>
          <cell r="BS885"/>
          <cell r="BT885"/>
          <cell r="BU885"/>
          <cell r="BV885"/>
          <cell r="BW885"/>
          <cell r="BX885"/>
          <cell r="BY885"/>
          <cell r="BZ885"/>
          <cell r="CA885"/>
          <cell r="CB885"/>
          <cell r="CC885"/>
          <cell r="CD885"/>
          <cell r="CE885"/>
          <cell r="CF885"/>
          <cell r="CG885"/>
          <cell r="CH885"/>
          <cell r="CN885"/>
          <cell r="CO885"/>
          <cell r="CP885"/>
          <cell r="CQ885"/>
          <cell r="CR885"/>
          <cell r="CS885"/>
          <cell r="CT885"/>
          <cell r="CU885"/>
          <cell r="CV885"/>
          <cell r="CW885"/>
          <cell r="EE885"/>
          <cell r="EF885"/>
          <cell r="EG885"/>
          <cell r="EH885"/>
          <cell r="EI885"/>
          <cell r="EJ885"/>
          <cell r="EK885"/>
          <cell r="EL885"/>
          <cell r="EM885"/>
        </row>
        <row r="886">
          <cell r="F886"/>
          <cell r="G886"/>
          <cell r="H886"/>
          <cell r="I886"/>
          <cell r="J886"/>
          <cell r="K886"/>
          <cell r="L886"/>
          <cell r="M886"/>
          <cell r="N886"/>
          <cell r="O886"/>
          <cell r="P886"/>
          <cell r="Q886"/>
          <cell r="R886"/>
          <cell r="S886"/>
          <cell r="T886"/>
          <cell r="U886"/>
          <cell r="V886"/>
          <cell r="W886"/>
          <cell r="X886"/>
          <cell r="Y886"/>
          <cell r="Z886"/>
          <cell r="AA886"/>
          <cell r="AB886"/>
          <cell r="AC886"/>
          <cell r="AD886"/>
          <cell r="AE886"/>
          <cell r="AF886"/>
          <cell r="AG886"/>
          <cell r="AH886"/>
          <cell r="AI886"/>
          <cell r="AJ886"/>
          <cell r="AK886"/>
          <cell r="AL886"/>
          <cell r="AM886"/>
          <cell r="AN886"/>
          <cell r="AO886"/>
          <cell r="AP886"/>
          <cell r="AQ886"/>
          <cell r="AR886"/>
          <cell r="AS886"/>
          <cell r="AT886"/>
          <cell r="AU886"/>
          <cell r="AV886"/>
          <cell r="AW886"/>
          <cell r="AX886"/>
          <cell r="AY886"/>
          <cell r="AZ886"/>
          <cell r="BA886"/>
          <cell r="BB886"/>
          <cell r="BC886"/>
          <cell r="BD886"/>
          <cell r="BE886"/>
          <cell r="BF886"/>
          <cell r="BG886"/>
          <cell r="BH886"/>
          <cell r="BI886"/>
          <cell r="BJ886"/>
          <cell r="BK886"/>
          <cell r="BL886"/>
          <cell r="BM886"/>
          <cell r="BN886"/>
          <cell r="BO886"/>
          <cell r="BP886"/>
          <cell r="BQ886"/>
          <cell r="BR886"/>
          <cell r="BS886"/>
          <cell r="BT886"/>
          <cell r="BU886"/>
          <cell r="BV886"/>
          <cell r="BW886"/>
          <cell r="BX886"/>
          <cell r="BY886"/>
          <cell r="BZ886"/>
          <cell r="CA886"/>
          <cell r="CB886"/>
          <cell r="CC886"/>
          <cell r="CD886"/>
          <cell r="CE886"/>
          <cell r="CF886"/>
          <cell r="CG886"/>
          <cell r="CH886"/>
          <cell r="CN886"/>
          <cell r="CO886"/>
          <cell r="CP886"/>
          <cell r="CQ886"/>
          <cell r="CR886"/>
          <cell r="CS886"/>
          <cell r="CT886"/>
          <cell r="CU886"/>
          <cell r="CV886"/>
          <cell r="CW886"/>
          <cell r="EE886"/>
          <cell r="EF886"/>
          <cell r="EG886"/>
          <cell r="EH886"/>
          <cell r="EI886"/>
          <cell r="EJ886"/>
          <cell r="EK886"/>
          <cell r="EL886"/>
          <cell r="EM886"/>
        </row>
        <row r="887">
          <cell r="F887"/>
          <cell r="G887"/>
          <cell r="H887"/>
          <cell r="I887"/>
          <cell r="J887"/>
          <cell r="K887"/>
          <cell r="L887"/>
          <cell r="M887"/>
          <cell r="N887"/>
          <cell r="O887"/>
          <cell r="P887"/>
          <cell r="Q887"/>
          <cell r="R887"/>
          <cell r="S887"/>
          <cell r="T887"/>
          <cell r="U887"/>
          <cell r="V887"/>
          <cell r="W887"/>
          <cell r="X887"/>
          <cell r="Y887"/>
          <cell r="Z887"/>
          <cell r="AA887"/>
          <cell r="AB887"/>
          <cell r="AC887"/>
          <cell r="AD887"/>
          <cell r="AE887"/>
          <cell r="AF887"/>
          <cell r="AG887"/>
          <cell r="AH887"/>
          <cell r="AI887"/>
          <cell r="AJ887"/>
          <cell r="AK887"/>
          <cell r="AL887"/>
          <cell r="AM887"/>
          <cell r="AN887"/>
          <cell r="AO887"/>
          <cell r="AP887"/>
          <cell r="AQ887"/>
          <cell r="AR887"/>
          <cell r="AS887"/>
          <cell r="AT887"/>
          <cell r="AU887"/>
          <cell r="AV887"/>
          <cell r="AW887"/>
          <cell r="AX887"/>
          <cell r="AY887"/>
          <cell r="AZ887"/>
          <cell r="BA887"/>
          <cell r="BB887"/>
          <cell r="BC887"/>
          <cell r="BD887"/>
          <cell r="BE887"/>
          <cell r="BF887"/>
          <cell r="BG887"/>
          <cell r="BH887"/>
          <cell r="BI887"/>
          <cell r="BJ887"/>
          <cell r="BK887"/>
          <cell r="BL887"/>
          <cell r="BM887"/>
          <cell r="BN887"/>
          <cell r="BO887"/>
          <cell r="BP887"/>
          <cell r="BQ887"/>
          <cell r="BR887"/>
          <cell r="BS887"/>
          <cell r="BT887"/>
          <cell r="BU887"/>
          <cell r="BV887"/>
          <cell r="BW887"/>
          <cell r="BX887"/>
          <cell r="BY887"/>
          <cell r="BZ887"/>
          <cell r="CA887"/>
          <cell r="CB887"/>
          <cell r="CC887"/>
          <cell r="CD887"/>
          <cell r="CE887"/>
          <cell r="CF887"/>
          <cell r="CG887"/>
          <cell r="CH887"/>
          <cell r="CN887"/>
          <cell r="CO887"/>
          <cell r="CP887"/>
          <cell r="CQ887"/>
          <cell r="CR887"/>
          <cell r="CS887"/>
          <cell r="CT887"/>
          <cell r="CU887"/>
          <cell r="CV887"/>
          <cell r="CW887"/>
          <cell r="EE887"/>
          <cell r="EF887"/>
          <cell r="EG887"/>
          <cell r="EH887"/>
          <cell r="EI887"/>
          <cell r="EJ887"/>
          <cell r="EK887"/>
          <cell r="EL887"/>
          <cell r="EM887"/>
        </row>
        <row r="888">
          <cell r="F888"/>
          <cell r="G888"/>
          <cell r="H888"/>
          <cell r="I888"/>
          <cell r="J888"/>
          <cell r="K888"/>
          <cell r="L888"/>
          <cell r="M888"/>
          <cell r="N888"/>
          <cell r="O888"/>
          <cell r="P888"/>
          <cell r="Q888"/>
          <cell r="R888"/>
          <cell r="S888"/>
          <cell r="T888"/>
          <cell r="U888"/>
          <cell r="V888"/>
          <cell r="W888"/>
          <cell r="X888"/>
          <cell r="Y888"/>
          <cell r="Z888"/>
          <cell r="AA888"/>
          <cell r="AB888"/>
          <cell r="AC888"/>
          <cell r="AD888"/>
          <cell r="AE888"/>
          <cell r="AF888"/>
          <cell r="AG888"/>
          <cell r="AH888"/>
          <cell r="AI888"/>
          <cell r="AJ888"/>
          <cell r="AK888"/>
          <cell r="AL888"/>
          <cell r="AM888"/>
          <cell r="AN888"/>
          <cell r="AO888"/>
          <cell r="AP888"/>
          <cell r="AQ888"/>
          <cell r="AR888"/>
          <cell r="AS888"/>
          <cell r="AT888"/>
          <cell r="AU888"/>
          <cell r="AV888"/>
          <cell r="AW888"/>
          <cell r="AX888"/>
          <cell r="AY888"/>
          <cell r="AZ888"/>
          <cell r="BA888"/>
          <cell r="BB888"/>
          <cell r="BC888"/>
          <cell r="BD888"/>
          <cell r="BE888"/>
          <cell r="BF888"/>
          <cell r="BG888"/>
          <cell r="BH888"/>
          <cell r="BI888"/>
          <cell r="BJ888"/>
          <cell r="BK888"/>
          <cell r="BL888"/>
          <cell r="BM888"/>
          <cell r="BN888"/>
          <cell r="BO888"/>
          <cell r="BP888"/>
          <cell r="BQ888"/>
          <cell r="BR888"/>
          <cell r="BS888"/>
          <cell r="BT888"/>
          <cell r="BU888"/>
          <cell r="BV888"/>
          <cell r="BW888"/>
          <cell r="BX888"/>
          <cell r="BY888"/>
          <cell r="BZ888"/>
          <cell r="CA888"/>
          <cell r="CB888"/>
          <cell r="CC888"/>
          <cell r="CD888"/>
          <cell r="CE888"/>
          <cell r="CF888"/>
          <cell r="CG888"/>
          <cell r="CH888"/>
          <cell r="CN888"/>
          <cell r="CO888"/>
          <cell r="CP888"/>
          <cell r="CQ888"/>
          <cell r="CR888"/>
          <cell r="CS888"/>
          <cell r="CT888"/>
          <cell r="CU888"/>
          <cell r="CV888"/>
          <cell r="CW888"/>
          <cell r="EE888"/>
          <cell r="EF888"/>
          <cell r="EG888"/>
          <cell r="EH888"/>
          <cell r="EI888"/>
          <cell r="EJ888"/>
          <cell r="EK888"/>
          <cell r="EL888"/>
          <cell r="EM888"/>
        </row>
        <row r="889">
          <cell r="F889"/>
          <cell r="G889"/>
          <cell r="H889"/>
          <cell r="I889"/>
          <cell r="J889"/>
          <cell r="K889"/>
          <cell r="L889"/>
          <cell r="M889"/>
          <cell r="N889"/>
          <cell r="O889"/>
          <cell r="P889"/>
          <cell r="Q889"/>
          <cell r="R889"/>
          <cell r="S889"/>
          <cell r="T889"/>
          <cell r="U889"/>
          <cell r="V889"/>
          <cell r="W889"/>
          <cell r="X889"/>
          <cell r="Y889"/>
          <cell r="Z889"/>
          <cell r="AA889"/>
          <cell r="AB889"/>
          <cell r="AC889"/>
          <cell r="AD889"/>
          <cell r="AE889"/>
          <cell r="AF889"/>
          <cell r="AG889"/>
          <cell r="AH889"/>
          <cell r="AI889"/>
          <cell r="AJ889"/>
          <cell r="AK889"/>
          <cell r="AL889"/>
          <cell r="AM889"/>
          <cell r="AN889"/>
          <cell r="AO889"/>
          <cell r="AP889"/>
          <cell r="AQ889"/>
          <cell r="AR889"/>
          <cell r="AS889"/>
          <cell r="AT889"/>
          <cell r="AU889"/>
          <cell r="AV889"/>
          <cell r="AW889"/>
          <cell r="AX889"/>
          <cell r="AY889"/>
          <cell r="AZ889"/>
          <cell r="BA889"/>
          <cell r="BB889"/>
          <cell r="BC889"/>
          <cell r="BD889"/>
          <cell r="BE889"/>
          <cell r="BF889"/>
          <cell r="BG889"/>
          <cell r="BH889"/>
          <cell r="BI889"/>
          <cell r="BJ889"/>
          <cell r="BK889"/>
          <cell r="BL889"/>
          <cell r="BM889"/>
          <cell r="BN889"/>
          <cell r="BO889"/>
          <cell r="BP889"/>
          <cell r="BQ889"/>
          <cell r="BR889"/>
          <cell r="BS889"/>
          <cell r="BT889"/>
          <cell r="BU889"/>
          <cell r="BV889"/>
          <cell r="BW889"/>
          <cell r="BX889"/>
          <cell r="BY889"/>
          <cell r="BZ889"/>
          <cell r="CA889"/>
          <cell r="CB889"/>
          <cell r="CC889"/>
          <cell r="CD889"/>
          <cell r="CE889"/>
          <cell r="CF889"/>
          <cell r="CG889"/>
          <cell r="CH889"/>
          <cell r="CN889"/>
          <cell r="CO889"/>
          <cell r="CP889"/>
          <cell r="CQ889"/>
          <cell r="CR889"/>
          <cell r="CS889"/>
          <cell r="CT889"/>
          <cell r="CU889"/>
          <cell r="CV889"/>
          <cell r="CW889"/>
          <cell r="EE889"/>
          <cell r="EF889"/>
          <cell r="EG889"/>
          <cell r="EH889"/>
          <cell r="EI889"/>
          <cell r="EJ889"/>
          <cell r="EK889"/>
          <cell r="EL889"/>
          <cell r="EM889"/>
        </row>
        <row r="890">
          <cell r="F890"/>
          <cell r="G890"/>
          <cell r="H890"/>
          <cell r="I890"/>
          <cell r="J890"/>
          <cell r="K890"/>
          <cell r="L890"/>
          <cell r="M890"/>
          <cell r="N890"/>
          <cell r="O890"/>
          <cell r="P890"/>
          <cell r="Q890"/>
          <cell r="R890"/>
          <cell r="S890"/>
          <cell r="T890"/>
          <cell r="U890"/>
          <cell r="V890"/>
          <cell r="W890"/>
          <cell r="X890"/>
          <cell r="Y890"/>
          <cell r="Z890"/>
          <cell r="AA890"/>
          <cell r="AB890"/>
          <cell r="AC890"/>
          <cell r="AD890"/>
          <cell r="AE890"/>
          <cell r="AF890"/>
          <cell r="AG890"/>
          <cell r="AH890"/>
          <cell r="AI890"/>
          <cell r="AJ890"/>
          <cell r="AK890"/>
          <cell r="AL890"/>
          <cell r="AM890"/>
          <cell r="AN890"/>
          <cell r="AO890"/>
          <cell r="AP890"/>
          <cell r="AQ890"/>
          <cell r="AR890"/>
          <cell r="AS890"/>
          <cell r="AT890"/>
          <cell r="AU890"/>
          <cell r="AV890"/>
          <cell r="AW890"/>
          <cell r="AX890"/>
          <cell r="AY890"/>
          <cell r="AZ890"/>
          <cell r="BA890"/>
          <cell r="BB890"/>
          <cell r="BC890"/>
          <cell r="BD890"/>
          <cell r="BE890"/>
          <cell r="BF890"/>
          <cell r="BG890"/>
          <cell r="BH890"/>
          <cell r="BI890"/>
          <cell r="BJ890"/>
          <cell r="BK890"/>
          <cell r="BL890"/>
          <cell r="BM890"/>
          <cell r="BN890"/>
          <cell r="BO890"/>
          <cell r="BP890"/>
          <cell r="BQ890"/>
          <cell r="BR890"/>
          <cell r="BS890"/>
          <cell r="BT890"/>
          <cell r="BU890"/>
          <cell r="BV890"/>
          <cell r="BW890"/>
          <cell r="BX890"/>
          <cell r="BY890"/>
          <cell r="BZ890"/>
          <cell r="CA890"/>
          <cell r="CB890"/>
          <cell r="CC890"/>
          <cell r="CD890"/>
          <cell r="CE890"/>
          <cell r="CF890"/>
          <cell r="CG890"/>
          <cell r="CH890"/>
          <cell r="CN890"/>
          <cell r="CO890"/>
          <cell r="CP890"/>
          <cell r="CQ890"/>
          <cell r="CR890"/>
          <cell r="CS890"/>
          <cell r="CT890"/>
          <cell r="CU890"/>
          <cell r="CV890"/>
          <cell r="CW890"/>
          <cell r="EE890"/>
          <cell r="EF890"/>
          <cell r="EG890"/>
          <cell r="EH890"/>
          <cell r="EI890"/>
          <cell r="EJ890"/>
          <cell r="EK890"/>
          <cell r="EL890"/>
          <cell r="EM890"/>
        </row>
        <row r="891">
          <cell r="F891"/>
          <cell r="G891"/>
          <cell r="H891"/>
          <cell r="I891"/>
          <cell r="J891"/>
          <cell r="K891"/>
          <cell r="L891"/>
          <cell r="M891"/>
          <cell r="N891"/>
          <cell r="O891"/>
          <cell r="P891"/>
          <cell r="Q891"/>
          <cell r="R891"/>
          <cell r="S891"/>
          <cell r="T891"/>
          <cell r="U891"/>
          <cell r="V891"/>
          <cell r="W891"/>
          <cell r="X891"/>
          <cell r="Y891"/>
          <cell r="Z891"/>
          <cell r="AA891"/>
          <cell r="AB891"/>
          <cell r="AC891"/>
          <cell r="AD891"/>
          <cell r="AE891"/>
          <cell r="AF891"/>
          <cell r="AG891"/>
          <cell r="AH891"/>
          <cell r="AI891"/>
          <cell r="AJ891"/>
          <cell r="AK891"/>
          <cell r="AL891"/>
          <cell r="AM891"/>
          <cell r="AN891"/>
          <cell r="AO891"/>
          <cell r="AP891"/>
          <cell r="AQ891"/>
          <cell r="AR891"/>
          <cell r="AS891"/>
          <cell r="AT891"/>
          <cell r="AU891"/>
          <cell r="AV891"/>
          <cell r="AW891"/>
          <cell r="AX891"/>
          <cell r="AY891"/>
          <cell r="AZ891"/>
          <cell r="BA891"/>
          <cell r="BB891"/>
          <cell r="BC891"/>
          <cell r="BD891"/>
          <cell r="BE891"/>
          <cell r="BF891"/>
          <cell r="BG891"/>
          <cell r="BH891"/>
          <cell r="BI891"/>
          <cell r="BJ891"/>
          <cell r="BK891"/>
          <cell r="BL891"/>
          <cell r="BM891"/>
          <cell r="BN891"/>
          <cell r="BO891"/>
          <cell r="BP891"/>
          <cell r="BQ891"/>
          <cell r="BR891"/>
          <cell r="BS891"/>
          <cell r="BT891"/>
          <cell r="BU891"/>
          <cell r="BV891"/>
          <cell r="BW891"/>
          <cell r="BX891"/>
          <cell r="BY891"/>
          <cell r="BZ891"/>
          <cell r="CA891"/>
          <cell r="CB891"/>
          <cell r="CC891"/>
          <cell r="CD891"/>
          <cell r="CE891"/>
          <cell r="CF891"/>
          <cell r="CG891"/>
          <cell r="CH891"/>
          <cell r="CN891"/>
          <cell r="CO891"/>
          <cell r="CP891"/>
          <cell r="CQ891"/>
          <cell r="CR891"/>
          <cell r="CS891"/>
          <cell r="CT891"/>
          <cell r="CU891"/>
          <cell r="CV891"/>
          <cell r="CW891"/>
          <cell r="EE891"/>
          <cell r="EF891"/>
          <cell r="EG891"/>
          <cell r="EH891"/>
          <cell r="EI891"/>
          <cell r="EJ891"/>
          <cell r="EK891"/>
          <cell r="EL891"/>
          <cell r="EM891"/>
        </row>
        <row r="892">
          <cell r="F892"/>
          <cell r="G892"/>
          <cell r="H892"/>
          <cell r="I892"/>
          <cell r="J892"/>
          <cell r="K892"/>
          <cell r="L892"/>
          <cell r="M892"/>
          <cell r="N892"/>
          <cell r="O892"/>
          <cell r="P892"/>
          <cell r="Q892"/>
          <cell r="R892"/>
          <cell r="S892"/>
          <cell r="T892"/>
          <cell r="U892"/>
          <cell r="V892"/>
          <cell r="W892"/>
          <cell r="X892"/>
          <cell r="Y892"/>
          <cell r="Z892"/>
          <cell r="AA892"/>
          <cell r="AB892"/>
          <cell r="AC892"/>
          <cell r="AD892"/>
          <cell r="AE892"/>
          <cell r="AF892"/>
          <cell r="AG892"/>
          <cell r="AH892"/>
          <cell r="AI892"/>
          <cell r="AJ892"/>
          <cell r="AK892"/>
          <cell r="AL892"/>
          <cell r="AM892"/>
          <cell r="AN892"/>
          <cell r="AO892"/>
          <cell r="AP892"/>
          <cell r="AQ892"/>
          <cell r="AR892"/>
          <cell r="AS892"/>
          <cell r="AT892"/>
          <cell r="AU892"/>
          <cell r="AV892"/>
          <cell r="AW892"/>
          <cell r="AX892"/>
          <cell r="AY892"/>
          <cell r="AZ892"/>
          <cell r="BA892"/>
          <cell r="BB892"/>
          <cell r="BC892"/>
          <cell r="BD892"/>
          <cell r="BE892"/>
          <cell r="BF892"/>
          <cell r="BG892"/>
          <cell r="BH892"/>
          <cell r="BI892"/>
          <cell r="BJ892"/>
          <cell r="BK892"/>
          <cell r="BL892"/>
          <cell r="BM892"/>
          <cell r="BN892"/>
          <cell r="BO892"/>
          <cell r="BP892"/>
          <cell r="BQ892"/>
          <cell r="BR892"/>
          <cell r="BS892"/>
          <cell r="BT892"/>
          <cell r="BU892"/>
          <cell r="BV892"/>
          <cell r="BW892"/>
          <cell r="BX892"/>
          <cell r="BY892"/>
          <cell r="BZ892"/>
          <cell r="CA892"/>
          <cell r="CB892"/>
          <cell r="CC892"/>
          <cell r="CD892"/>
          <cell r="CE892"/>
          <cell r="CF892"/>
          <cell r="CG892"/>
          <cell r="CH892"/>
          <cell r="CN892"/>
          <cell r="CO892"/>
          <cell r="CP892"/>
          <cell r="CQ892"/>
          <cell r="CR892"/>
          <cell r="CS892"/>
          <cell r="CT892"/>
          <cell r="CU892"/>
          <cell r="CV892"/>
          <cell r="CW892"/>
          <cell r="EE892"/>
          <cell r="EF892"/>
          <cell r="EG892"/>
          <cell r="EH892"/>
          <cell r="EI892"/>
          <cell r="EJ892"/>
          <cell r="EK892"/>
          <cell r="EL892"/>
          <cell r="EM892"/>
        </row>
        <row r="893">
          <cell r="F893"/>
          <cell r="G893"/>
          <cell r="H893"/>
          <cell r="I893"/>
          <cell r="J893"/>
          <cell r="K893"/>
          <cell r="L893"/>
          <cell r="M893"/>
          <cell r="N893"/>
          <cell r="O893"/>
          <cell r="P893"/>
          <cell r="Q893"/>
          <cell r="R893"/>
          <cell r="S893"/>
          <cell r="T893"/>
          <cell r="U893"/>
          <cell r="V893"/>
          <cell r="W893"/>
          <cell r="X893"/>
          <cell r="Y893"/>
          <cell r="Z893"/>
          <cell r="AA893"/>
          <cell r="AB893"/>
          <cell r="AC893"/>
          <cell r="AD893"/>
          <cell r="AE893"/>
          <cell r="AF893"/>
          <cell r="AG893"/>
          <cell r="AH893"/>
          <cell r="AI893"/>
          <cell r="AJ893"/>
          <cell r="AK893"/>
          <cell r="AL893"/>
          <cell r="AM893"/>
          <cell r="AN893"/>
          <cell r="AO893"/>
          <cell r="AP893"/>
          <cell r="AQ893"/>
          <cell r="AR893"/>
          <cell r="AS893"/>
          <cell r="AT893"/>
          <cell r="AU893"/>
          <cell r="AV893"/>
          <cell r="AW893"/>
          <cell r="AX893"/>
          <cell r="AY893"/>
          <cell r="AZ893"/>
          <cell r="BA893"/>
          <cell r="BB893"/>
          <cell r="BC893"/>
          <cell r="BD893"/>
          <cell r="BE893"/>
          <cell r="BF893"/>
          <cell r="BG893"/>
          <cell r="BH893"/>
          <cell r="BI893"/>
          <cell r="BJ893"/>
          <cell r="BK893"/>
          <cell r="BL893"/>
          <cell r="BM893"/>
          <cell r="BN893"/>
          <cell r="BO893"/>
          <cell r="BP893"/>
          <cell r="BQ893"/>
          <cell r="BR893"/>
          <cell r="BS893"/>
          <cell r="BT893"/>
          <cell r="BU893"/>
          <cell r="BV893"/>
          <cell r="BW893"/>
          <cell r="BX893"/>
          <cell r="BY893"/>
          <cell r="BZ893"/>
          <cell r="CA893"/>
          <cell r="CB893"/>
          <cell r="CC893"/>
          <cell r="CD893"/>
          <cell r="CE893"/>
          <cell r="CF893"/>
          <cell r="CG893"/>
          <cell r="CH893"/>
          <cell r="CN893"/>
          <cell r="CO893"/>
          <cell r="CP893"/>
          <cell r="CQ893"/>
          <cell r="CR893"/>
          <cell r="CS893"/>
          <cell r="CT893"/>
          <cell r="CU893"/>
          <cell r="CV893"/>
          <cell r="CW893"/>
          <cell r="EE893"/>
          <cell r="EF893"/>
          <cell r="EG893"/>
          <cell r="EH893"/>
          <cell r="EI893"/>
          <cell r="EJ893"/>
          <cell r="EK893"/>
          <cell r="EL893"/>
          <cell r="EM893"/>
        </row>
        <row r="894">
          <cell r="F894"/>
          <cell r="G894"/>
          <cell r="H894"/>
          <cell r="I894"/>
          <cell r="J894"/>
          <cell r="K894"/>
          <cell r="L894"/>
          <cell r="M894"/>
          <cell r="N894"/>
          <cell r="O894"/>
          <cell r="P894"/>
          <cell r="Q894"/>
          <cell r="R894"/>
          <cell r="S894"/>
          <cell r="T894"/>
          <cell r="U894"/>
          <cell r="V894"/>
          <cell r="W894"/>
          <cell r="X894"/>
          <cell r="Y894"/>
          <cell r="Z894"/>
          <cell r="AA894"/>
          <cell r="AB894"/>
          <cell r="AC894"/>
          <cell r="AD894"/>
          <cell r="AE894"/>
          <cell r="AF894"/>
          <cell r="AG894"/>
          <cell r="AH894"/>
          <cell r="AI894"/>
          <cell r="AJ894"/>
          <cell r="AK894"/>
          <cell r="AL894"/>
          <cell r="AM894"/>
          <cell r="AN894"/>
          <cell r="AO894"/>
          <cell r="AP894"/>
          <cell r="AQ894"/>
          <cell r="AR894"/>
          <cell r="AS894"/>
          <cell r="AT894"/>
          <cell r="AU894"/>
          <cell r="AV894"/>
          <cell r="AW894"/>
          <cell r="AX894"/>
          <cell r="AY894"/>
          <cell r="AZ894"/>
          <cell r="BA894"/>
          <cell r="BB894"/>
          <cell r="BC894"/>
          <cell r="BD894"/>
          <cell r="BE894"/>
          <cell r="BF894"/>
          <cell r="BG894"/>
          <cell r="BH894"/>
          <cell r="BI894"/>
          <cell r="BJ894"/>
          <cell r="BK894"/>
          <cell r="BL894"/>
          <cell r="BM894"/>
          <cell r="BN894"/>
          <cell r="BO894"/>
          <cell r="BP894"/>
          <cell r="BQ894"/>
          <cell r="BR894"/>
          <cell r="BS894"/>
          <cell r="BT894"/>
          <cell r="BU894"/>
          <cell r="BV894"/>
          <cell r="BW894"/>
          <cell r="BX894"/>
          <cell r="BY894"/>
          <cell r="BZ894"/>
          <cell r="CA894"/>
          <cell r="CB894"/>
          <cell r="CC894"/>
          <cell r="CD894"/>
          <cell r="CE894"/>
          <cell r="CF894"/>
          <cell r="CG894"/>
          <cell r="CH894"/>
          <cell r="CN894"/>
          <cell r="CO894"/>
          <cell r="CP894"/>
          <cell r="CQ894"/>
          <cell r="CR894"/>
          <cell r="CS894"/>
          <cell r="CT894"/>
          <cell r="CU894"/>
          <cell r="CV894"/>
          <cell r="CW894"/>
          <cell r="EE894"/>
          <cell r="EF894"/>
          <cell r="EG894"/>
          <cell r="EH894"/>
          <cell r="EI894"/>
          <cell r="EJ894"/>
          <cell r="EK894"/>
          <cell r="EL894"/>
          <cell r="EM894"/>
        </row>
        <row r="895">
          <cell r="F895"/>
          <cell r="G895"/>
          <cell r="H895"/>
          <cell r="I895"/>
          <cell r="J895"/>
          <cell r="K895"/>
          <cell r="L895"/>
          <cell r="M895"/>
          <cell r="N895"/>
          <cell r="O895"/>
          <cell r="P895"/>
          <cell r="Q895"/>
          <cell r="R895"/>
          <cell r="S895"/>
          <cell r="T895"/>
          <cell r="U895"/>
          <cell r="V895"/>
          <cell r="W895"/>
          <cell r="X895"/>
          <cell r="Y895"/>
          <cell r="Z895"/>
          <cell r="AA895"/>
          <cell r="AB895"/>
          <cell r="AC895"/>
          <cell r="AD895"/>
          <cell r="AE895"/>
          <cell r="AF895"/>
          <cell r="AG895"/>
          <cell r="AH895"/>
          <cell r="AI895"/>
          <cell r="AJ895"/>
          <cell r="AK895"/>
          <cell r="AL895"/>
          <cell r="AM895"/>
          <cell r="AN895"/>
          <cell r="AO895"/>
          <cell r="AP895"/>
          <cell r="AQ895"/>
          <cell r="AR895"/>
          <cell r="AS895"/>
          <cell r="AT895"/>
          <cell r="AU895"/>
          <cell r="AV895"/>
          <cell r="AW895"/>
          <cell r="AX895"/>
          <cell r="AY895"/>
          <cell r="AZ895"/>
          <cell r="BA895"/>
          <cell r="BB895"/>
          <cell r="BC895"/>
          <cell r="BD895"/>
          <cell r="BE895"/>
          <cell r="BF895"/>
          <cell r="BG895"/>
          <cell r="BH895"/>
          <cell r="BI895"/>
          <cell r="BJ895"/>
          <cell r="BK895"/>
          <cell r="BL895"/>
          <cell r="BM895"/>
          <cell r="BN895"/>
          <cell r="BO895"/>
          <cell r="BP895"/>
          <cell r="BQ895"/>
          <cell r="BR895"/>
          <cell r="BS895"/>
          <cell r="BT895"/>
          <cell r="BU895"/>
          <cell r="BV895"/>
          <cell r="BW895"/>
          <cell r="BX895"/>
          <cell r="BY895"/>
          <cell r="BZ895"/>
          <cell r="CA895"/>
          <cell r="CB895"/>
          <cell r="CC895"/>
          <cell r="CD895"/>
          <cell r="CE895"/>
          <cell r="CF895"/>
          <cell r="CG895"/>
          <cell r="CH895"/>
          <cell r="CN895"/>
          <cell r="CO895"/>
          <cell r="CP895"/>
          <cell r="CQ895"/>
          <cell r="CR895"/>
          <cell r="CS895"/>
          <cell r="CT895"/>
          <cell r="CU895"/>
          <cell r="CV895"/>
          <cell r="CW895"/>
          <cell r="EE895"/>
          <cell r="EF895"/>
          <cell r="EG895"/>
          <cell r="EH895"/>
          <cell r="EI895"/>
          <cell r="EJ895"/>
          <cell r="EK895"/>
          <cell r="EL895"/>
          <cell r="EM895"/>
        </row>
        <row r="896">
          <cell r="F896"/>
          <cell r="G896"/>
          <cell r="H896"/>
          <cell r="I896"/>
          <cell r="J896"/>
          <cell r="K896"/>
          <cell r="L896"/>
          <cell r="M896"/>
          <cell r="N896"/>
          <cell r="O896"/>
          <cell r="P896"/>
          <cell r="Q896"/>
          <cell r="R896"/>
          <cell r="S896"/>
          <cell r="T896"/>
          <cell r="U896"/>
          <cell r="V896"/>
          <cell r="W896"/>
          <cell r="X896"/>
          <cell r="Y896"/>
          <cell r="Z896"/>
          <cell r="AA896"/>
          <cell r="AB896"/>
          <cell r="AC896"/>
          <cell r="AD896"/>
          <cell r="AE896"/>
          <cell r="AF896"/>
          <cell r="AG896"/>
          <cell r="AH896"/>
          <cell r="AI896"/>
          <cell r="AJ896"/>
          <cell r="AK896"/>
          <cell r="AL896"/>
          <cell r="AM896"/>
          <cell r="AN896"/>
          <cell r="AO896"/>
          <cell r="AP896"/>
          <cell r="AQ896"/>
          <cell r="AR896"/>
          <cell r="AS896"/>
          <cell r="AT896"/>
          <cell r="AU896"/>
          <cell r="AV896"/>
          <cell r="AW896"/>
          <cell r="AX896"/>
          <cell r="AY896"/>
          <cell r="AZ896"/>
          <cell r="BA896"/>
          <cell r="BB896"/>
          <cell r="BC896"/>
          <cell r="BD896"/>
          <cell r="BE896"/>
          <cell r="BF896"/>
          <cell r="BG896"/>
          <cell r="BH896"/>
          <cell r="BI896"/>
          <cell r="BJ896"/>
          <cell r="BK896"/>
          <cell r="BL896"/>
          <cell r="BM896"/>
          <cell r="BN896"/>
          <cell r="BO896"/>
          <cell r="BP896"/>
          <cell r="BQ896"/>
          <cell r="BR896"/>
          <cell r="BS896"/>
          <cell r="BT896"/>
          <cell r="BU896"/>
          <cell r="BV896"/>
          <cell r="BW896"/>
          <cell r="BX896"/>
          <cell r="BY896"/>
          <cell r="BZ896"/>
          <cell r="CA896"/>
          <cell r="CB896"/>
          <cell r="CC896"/>
          <cell r="CD896"/>
          <cell r="CE896"/>
          <cell r="CF896"/>
          <cell r="CG896"/>
          <cell r="CH896"/>
          <cell r="CN896"/>
          <cell r="CO896"/>
          <cell r="CP896"/>
          <cell r="CQ896"/>
          <cell r="CR896"/>
          <cell r="CS896"/>
          <cell r="CT896"/>
          <cell r="CU896"/>
          <cell r="CV896"/>
          <cell r="CW896"/>
          <cell r="EE896"/>
          <cell r="EF896"/>
          <cell r="EG896"/>
          <cell r="EH896"/>
          <cell r="EI896"/>
          <cell r="EJ896"/>
          <cell r="EK896"/>
          <cell r="EL896"/>
          <cell r="EM896"/>
        </row>
        <row r="897">
          <cell r="F897"/>
          <cell r="G897"/>
          <cell r="H897"/>
          <cell r="I897"/>
          <cell r="J897"/>
          <cell r="K897"/>
          <cell r="L897"/>
          <cell r="M897"/>
          <cell r="N897"/>
          <cell r="O897"/>
          <cell r="P897"/>
          <cell r="Q897"/>
          <cell r="R897"/>
          <cell r="S897"/>
          <cell r="T897"/>
          <cell r="U897"/>
          <cell r="V897"/>
          <cell r="W897"/>
          <cell r="X897"/>
          <cell r="Y897"/>
          <cell r="Z897"/>
          <cell r="AA897"/>
          <cell r="AB897"/>
          <cell r="AC897"/>
          <cell r="AD897"/>
          <cell r="AE897"/>
          <cell r="AF897"/>
          <cell r="AG897"/>
          <cell r="AH897"/>
          <cell r="AI897"/>
          <cell r="AJ897"/>
          <cell r="AK897"/>
          <cell r="AL897"/>
          <cell r="AM897"/>
          <cell r="AN897"/>
          <cell r="AO897"/>
          <cell r="AP897"/>
          <cell r="AQ897"/>
          <cell r="AR897"/>
          <cell r="AS897"/>
          <cell r="AT897"/>
          <cell r="AU897"/>
          <cell r="AV897"/>
          <cell r="AW897"/>
          <cell r="AX897"/>
          <cell r="AY897"/>
          <cell r="AZ897"/>
          <cell r="BA897"/>
          <cell r="BB897"/>
          <cell r="BC897"/>
          <cell r="BD897"/>
          <cell r="BE897"/>
          <cell r="BF897"/>
          <cell r="BG897"/>
          <cell r="BH897"/>
          <cell r="BI897"/>
          <cell r="BJ897"/>
          <cell r="BK897"/>
          <cell r="BL897"/>
          <cell r="BM897"/>
          <cell r="BN897"/>
          <cell r="BO897"/>
          <cell r="BP897"/>
          <cell r="BQ897"/>
          <cell r="BR897"/>
          <cell r="BS897"/>
          <cell r="BT897"/>
          <cell r="BU897"/>
          <cell r="BV897"/>
          <cell r="BW897"/>
          <cell r="BX897"/>
          <cell r="BY897"/>
          <cell r="BZ897"/>
          <cell r="CA897"/>
          <cell r="CB897"/>
          <cell r="CC897"/>
          <cell r="CD897"/>
          <cell r="CE897"/>
          <cell r="CF897"/>
          <cell r="CG897"/>
          <cell r="CH897"/>
          <cell r="CN897"/>
          <cell r="CO897"/>
          <cell r="CP897"/>
          <cell r="CQ897"/>
          <cell r="CR897"/>
          <cell r="CS897"/>
          <cell r="CT897"/>
          <cell r="CU897"/>
          <cell r="CV897"/>
          <cell r="CW897"/>
          <cell r="EE897"/>
          <cell r="EF897"/>
          <cell r="EG897"/>
          <cell r="EH897"/>
          <cell r="EI897"/>
          <cell r="EJ897"/>
          <cell r="EK897"/>
          <cell r="EL897"/>
          <cell r="EM897"/>
        </row>
        <row r="898">
          <cell r="F898"/>
          <cell r="G898"/>
          <cell r="H898"/>
          <cell r="I898"/>
          <cell r="J898"/>
          <cell r="K898"/>
          <cell r="L898"/>
          <cell r="M898"/>
          <cell r="N898"/>
          <cell r="O898"/>
          <cell r="P898"/>
          <cell r="Q898"/>
          <cell r="R898"/>
          <cell r="S898"/>
          <cell r="T898"/>
          <cell r="U898"/>
          <cell r="V898"/>
          <cell r="W898"/>
          <cell r="X898"/>
          <cell r="Y898"/>
          <cell r="Z898"/>
          <cell r="AA898"/>
          <cell r="AB898"/>
          <cell r="AC898"/>
          <cell r="AD898"/>
          <cell r="AE898"/>
          <cell r="AF898"/>
          <cell r="AG898"/>
          <cell r="AH898"/>
          <cell r="AI898"/>
          <cell r="AJ898"/>
          <cell r="AK898"/>
          <cell r="AL898"/>
          <cell r="AM898"/>
          <cell r="AN898"/>
          <cell r="AO898"/>
          <cell r="AP898"/>
          <cell r="AQ898"/>
          <cell r="AR898"/>
          <cell r="AS898"/>
          <cell r="AT898"/>
          <cell r="AU898"/>
          <cell r="AV898"/>
          <cell r="AW898"/>
          <cell r="AX898"/>
          <cell r="AY898"/>
          <cell r="AZ898"/>
          <cell r="BA898"/>
          <cell r="BB898"/>
          <cell r="BC898"/>
          <cell r="BD898"/>
          <cell r="BE898"/>
          <cell r="BF898"/>
          <cell r="BG898"/>
          <cell r="BH898"/>
          <cell r="BI898"/>
          <cell r="BJ898"/>
          <cell r="BK898"/>
          <cell r="BL898"/>
          <cell r="BM898"/>
          <cell r="BN898"/>
          <cell r="BO898"/>
          <cell r="BP898"/>
          <cell r="BQ898"/>
          <cell r="BR898"/>
          <cell r="BS898"/>
          <cell r="BT898"/>
          <cell r="BU898"/>
          <cell r="BV898"/>
          <cell r="BW898"/>
          <cell r="BX898"/>
          <cell r="BY898"/>
          <cell r="BZ898"/>
          <cell r="CA898"/>
          <cell r="CB898"/>
          <cell r="CC898"/>
          <cell r="CD898"/>
          <cell r="CE898"/>
          <cell r="CF898"/>
          <cell r="CG898"/>
          <cell r="CH898"/>
          <cell r="CN898"/>
          <cell r="CO898"/>
          <cell r="CP898"/>
          <cell r="CQ898"/>
          <cell r="CR898"/>
          <cell r="CS898"/>
          <cell r="CT898"/>
          <cell r="CU898"/>
          <cell r="CV898"/>
          <cell r="CW898"/>
          <cell r="EE898"/>
          <cell r="EF898"/>
          <cell r="EG898"/>
          <cell r="EH898"/>
          <cell r="EI898"/>
          <cell r="EJ898"/>
          <cell r="EK898"/>
          <cell r="EL898"/>
          <cell r="EM898"/>
        </row>
        <row r="899">
          <cell r="F899"/>
          <cell r="G899"/>
          <cell r="H899"/>
          <cell r="I899"/>
          <cell r="J899"/>
          <cell r="K899"/>
          <cell r="L899"/>
          <cell r="M899"/>
          <cell r="N899"/>
          <cell r="O899"/>
          <cell r="P899"/>
          <cell r="Q899"/>
          <cell r="R899"/>
          <cell r="S899"/>
          <cell r="T899"/>
          <cell r="U899"/>
          <cell r="V899"/>
          <cell r="W899"/>
          <cell r="X899"/>
          <cell r="Y899"/>
          <cell r="Z899"/>
          <cell r="AA899"/>
          <cell r="AB899"/>
          <cell r="AC899"/>
          <cell r="AD899"/>
          <cell r="AE899"/>
          <cell r="AF899"/>
          <cell r="AG899"/>
          <cell r="AH899"/>
          <cell r="AI899"/>
          <cell r="AJ899"/>
          <cell r="AK899"/>
          <cell r="AL899"/>
          <cell r="AM899"/>
          <cell r="AN899"/>
          <cell r="AO899"/>
          <cell r="AP899"/>
          <cell r="AQ899"/>
          <cell r="AR899"/>
          <cell r="AS899"/>
          <cell r="AT899"/>
          <cell r="AU899"/>
          <cell r="AV899"/>
          <cell r="AW899"/>
          <cell r="AX899"/>
          <cell r="AY899"/>
          <cell r="AZ899"/>
          <cell r="BA899"/>
          <cell r="BB899"/>
          <cell r="BC899"/>
          <cell r="BD899"/>
          <cell r="BE899"/>
          <cell r="BF899"/>
          <cell r="BG899"/>
          <cell r="BH899"/>
          <cell r="BI899"/>
          <cell r="BJ899"/>
          <cell r="BK899"/>
          <cell r="BL899"/>
          <cell r="BM899"/>
          <cell r="BN899"/>
          <cell r="BO899"/>
          <cell r="BP899"/>
          <cell r="BQ899"/>
          <cell r="BR899"/>
          <cell r="BS899"/>
          <cell r="BT899"/>
          <cell r="BU899"/>
          <cell r="BV899"/>
          <cell r="BW899"/>
          <cell r="BX899"/>
          <cell r="BY899"/>
          <cell r="BZ899"/>
          <cell r="CA899"/>
          <cell r="CB899"/>
          <cell r="CC899"/>
          <cell r="CD899"/>
          <cell r="CE899"/>
          <cell r="CF899"/>
          <cell r="CG899"/>
          <cell r="CH899"/>
          <cell r="CN899"/>
          <cell r="CO899"/>
          <cell r="CP899"/>
          <cell r="CQ899"/>
          <cell r="CR899"/>
          <cell r="CS899"/>
          <cell r="CT899"/>
          <cell r="CU899"/>
          <cell r="CV899"/>
          <cell r="CW899"/>
          <cell r="EE899"/>
          <cell r="EF899"/>
          <cell r="EG899"/>
          <cell r="EH899"/>
          <cell r="EI899"/>
          <cell r="EJ899"/>
          <cell r="EK899"/>
          <cell r="EL899"/>
          <cell r="EM899"/>
        </row>
        <row r="900">
          <cell r="F900"/>
          <cell r="G900"/>
          <cell r="H900"/>
          <cell r="I900"/>
          <cell r="J900"/>
          <cell r="K900"/>
          <cell r="L900"/>
          <cell r="M900"/>
          <cell r="N900"/>
          <cell r="O900"/>
          <cell r="P900"/>
          <cell r="Q900"/>
          <cell r="R900"/>
          <cell r="S900"/>
          <cell r="T900"/>
          <cell r="U900"/>
          <cell r="V900"/>
          <cell r="W900"/>
          <cell r="X900"/>
          <cell r="Y900"/>
          <cell r="Z900"/>
          <cell r="AA900"/>
          <cell r="AB900"/>
          <cell r="AC900"/>
          <cell r="AD900"/>
          <cell r="AE900"/>
          <cell r="AF900"/>
          <cell r="AG900"/>
          <cell r="AH900"/>
          <cell r="AI900"/>
          <cell r="AJ900"/>
          <cell r="AK900"/>
          <cell r="AL900"/>
          <cell r="AM900"/>
          <cell r="AN900"/>
          <cell r="AO900"/>
          <cell r="AP900"/>
          <cell r="AQ900"/>
          <cell r="AR900"/>
          <cell r="AS900"/>
          <cell r="AT900"/>
          <cell r="AU900"/>
          <cell r="AV900"/>
          <cell r="AW900"/>
          <cell r="AX900"/>
          <cell r="AY900"/>
          <cell r="AZ900"/>
          <cell r="BA900"/>
          <cell r="BB900"/>
          <cell r="BC900"/>
          <cell r="BD900"/>
          <cell r="BE900"/>
          <cell r="BF900"/>
          <cell r="BG900"/>
          <cell r="BH900"/>
          <cell r="BI900"/>
          <cell r="BJ900"/>
          <cell r="BK900"/>
          <cell r="BL900"/>
          <cell r="BM900"/>
          <cell r="BN900"/>
          <cell r="BO900"/>
          <cell r="BP900"/>
          <cell r="BQ900"/>
          <cell r="BR900"/>
          <cell r="BS900"/>
          <cell r="BT900"/>
          <cell r="BU900"/>
          <cell r="BV900"/>
          <cell r="BW900"/>
          <cell r="BX900"/>
          <cell r="BY900"/>
          <cell r="BZ900"/>
          <cell r="CA900"/>
          <cell r="CB900"/>
          <cell r="CC900"/>
          <cell r="CD900"/>
          <cell r="CE900"/>
          <cell r="CF900"/>
          <cell r="CG900"/>
          <cell r="CH900"/>
          <cell r="CN900"/>
          <cell r="CO900"/>
          <cell r="CP900"/>
          <cell r="CQ900"/>
          <cell r="CR900"/>
          <cell r="CS900"/>
          <cell r="CT900"/>
          <cell r="CU900"/>
          <cell r="CV900"/>
          <cell r="CW900"/>
          <cell r="EE900"/>
          <cell r="EF900"/>
          <cell r="EG900"/>
          <cell r="EH900"/>
          <cell r="EI900"/>
          <cell r="EJ900"/>
          <cell r="EK900"/>
          <cell r="EL900"/>
          <cell r="EM900"/>
        </row>
        <row r="901">
          <cell r="F901"/>
          <cell r="G901"/>
          <cell r="H901"/>
          <cell r="I901"/>
          <cell r="J901"/>
          <cell r="K901"/>
          <cell r="L901"/>
          <cell r="M901"/>
          <cell r="N901"/>
          <cell r="O901"/>
          <cell r="P901"/>
          <cell r="Q901"/>
          <cell r="R901"/>
          <cell r="S901"/>
          <cell r="T901"/>
          <cell r="U901"/>
          <cell r="V901"/>
          <cell r="W901"/>
          <cell r="X901"/>
          <cell r="Y901"/>
          <cell r="Z901"/>
          <cell r="AA901"/>
          <cell r="AB901"/>
          <cell r="AC901"/>
          <cell r="AD901"/>
          <cell r="AE901"/>
          <cell r="AF901"/>
          <cell r="AG901"/>
          <cell r="AH901"/>
          <cell r="AI901"/>
          <cell r="AJ901"/>
          <cell r="AK901"/>
          <cell r="AL901"/>
          <cell r="AM901"/>
          <cell r="AN901"/>
          <cell r="AO901"/>
          <cell r="AP901"/>
          <cell r="AQ901"/>
          <cell r="AR901"/>
          <cell r="AS901"/>
          <cell r="AT901"/>
          <cell r="AU901"/>
          <cell r="AV901"/>
          <cell r="AW901"/>
          <cell r="AX901"/>
          <cell r="AY901"/>
          <cell r="AZ901"/>
          <cell r="BA901"/>
          <cell r="BB901"/>
          <cell r="BC901"/>
          <cell r="BD901"/>
          <cell r="BE901"/>
          <cell r="BF901"/>
          <cell r="BG901"/>
          <cell r="BH901"/>
          <cell r="BI901"/>
          <cell r="BJ901"/>
          <cell r="BK901"/>
          <cell r="BL901"/>
          <cell r="BM901"/>
          <cell r="BN901"/>
          <cell r="BO901"/>
          <cell r="BP901"/>
          <cell r="BQ901"/>
          <cell r="BR901"/>
          <cell r="BS901"/>
          <cell r="BT901"/>
          <cell r="BU901"/>
          <cell r="BV901"/>
          <cell r="BW901"/>
          <cell r="BX901"/>
          <cell r="BY901"/>
          <cell r="BZ901"/>
          <cell r="CA901"/>
          <cell r="CB901"/>
          <cell r="CC901"/>
          <cell r="CD901"/>
          <cell r="CE901"/>
          <cell r="CF901"/>
          <cell r="CG901"/>
          <cell r="CH901"/>
          <cell r="CN901"/>
          <cell r="CO901"/>
          <cell r="CP901"/>
          <cell r="CQ901"/>
          <cell r="CR901"/>
          <cell r="CS901"/>
          <cell r="CT901"/>
          <cell r="CU901"/>
          <cell r="CV901"/>
          <cell r="CW901"/>
          <cell r="EE901"/>
          <cell r="EF901"/>
          <cell r="EG901"/>
          <cell r="EH901"/>
          <cell r="EI901"/>
          <cell r="EJ901"/>
          <cell r="EK901"/>
          <cell r="EL901"/>
          <cell r="EM901"/>
        </row>
        <row r="902">
          <cell r="F902"/>
          <cell r="G902"/>
          <cell r="H902"/>
          <cell r="I902"/>
          <cell r="J902"/>
          <cell r="K902"/>
          <cell r="L902"/>
          <cell r="M902"/>
          <cell r="N902"/>
          <cell r="O902"/>
          <cell r="P902"/>
          <cell r="Q902"/>
          <cell r="R902"/>
          <cell r="S902"/>
          <cell r="T902"/>
          <cell r="U902"/>
          <cell r="V902"/>
          <cell r="W902"/>
          <cell r="X902"/>
          <cell r="Y902"/>
          <cell r="Z902"/>
          <cell r="AA902"/>
          <cell r="AB902"/>
          <cell r="AC902"/>
          <cell r="AD902"/>
          <cell r="AE902"/>
          <cell r="AF902"/>
          <cell r="AG902"/>
          <cell r="AH902"/>
          <cell r="AI902"/>
          <cell r="AJ902"/>
          <cell r="AK902"/>
          <cell r="AL902"/>
          <cell r="AM902"/>
          <cell r="AN902"/>
          <cell r="AO902"/>
          <cell r="AP902"/>
          <cell r="AQ902"/>
          <cell r="AR902"/>
          <cell r="AS902"/>
          <cell r="AT902"/>
          <cell r="AU902"/>
          <cell r="AV902"/>
          <cell r="AW902"/>
          <cell r="AX902"/>
          <cell r="AY902"/>
          <cell r="AZ902"/>
          <cell r="BA902"/>
          <cell r="BB902"/>
          <cell r="BC902"/>
          <cell r="BD902"/>
          <cell r="BE902"/>
          <cell r="BF902"/>
          <cell r="BG902"/>
          <cell r="BH902"/>
          <cell r="BI902"/>
          <cell r="BJ902"/>
          <cell r="BK902"/>
          <cell r="BL902"/>
          <cell r="BM902"/>
          <cell r="BN902"/>
          <cell r="BO902"/>
          <cell r="BP902"/>
          <cell r="BQ902"/>
          <cell r="BR902"/>
          <cell r="BS902"/>
          <cell r="BT902"/>
          <cell r="BU902"/>
          <cell r="BV902"/>
          <cell r="BW902"/>
          <cell r="BX902"/>
          <cell r="BY902"/>
          <cell r="BZ902"/>
          <cell r="CA902"/>
          <cell r="CB902"/>
          <cell r="CC902"/>
          <cell r="CD902"/>
          <cell r="CE902"/>
          <cell r="CF902"/>
          <cell r="CG902"/>
          <cell r="CH902"/>
          <cell r="CN902"/>
          <cell r="CO902"/>
          <cell r="CP902"/>
          <cell r="CQ902"/>
          <cell r="CR902"/>
          <cell r="CS902"/>
          <cell r="CT902"/>
          <cell r="CU902"/>
          <cell r="CV902"/>
          <cell r="CW902"/>
          <cell r="EE902"/>
          <cell r="EF902"/>
          <cell r="EG902"/>
          <cell r="EH902"/>
          <cell r="EI902"/>
          <cell r="EJ902"/>
          <cell r="EK902"/>
          <cell r="EL902"/>
          <cell r="EM902"/>
        </row>
        <row r="903">
          <cell r="F903"/>
          <cell r="G903"/>
          <cell r="H903"/>
          <cell r="I903"/>
          <cell r="J903"/>
          <cell r="K903"/>
          <cell r="L903"/>
          <cell r="M903"/>
          <cell r="N903"/>
          <cell r="O903"/>
          <cell r="P903"/>
          <cell r="Q903"/>
          <cell r="R903"/>
          <cell r="S903"/>
          <cell r="T903"/>
          <cell r="U903"/>
          <cell r="V903"/>
          <cell r="W903"/>
          <cell r="X903"/>
          <cell r="Y903"/>
          <cell r="Z903"/>
          <cell r="AA903"/>
          <cell r="AB903"/>
          <cell r="AC903"/>
          <cell r="AD903"/>
          <cell r="AE903"/>
          <cell r="AF903"/>
          <cell r="AG903"/>
          <cell r="AH903"/>
          <cell r="AI903"/>
          <cell r="AJ903"/>
          <cell r="AK903"/>
          <cell r="AL903"/>
          <cell r="AM903"/>
          <cell r="AN903"/>
          <cell r="AO903"/>
          <cell r="AP903"/>
          <cell r="AQ903"/>
          <cell r="AR903"/>
          <cell r="AS903"/>
          <cell r="AT903"/>
          <cell r="AU903"/>
          <cell r="AV903"/>
          <cell r="AW903"/>
          <cell r="AX903"/>
          <cell r="AY903"/>
          <cell r="AZ903"/>
          <cell r="BA903"/>
          <cell r="BB903"/>
          <cell r="BC903"/>
          <cell r="BD903"/>
          <cell r="BE903"/>
          <cell r="BF903"/>
          <cell r="BG903"/>
          <cell r="BH903"/>
          <cell r="BI903"/>
          <cell r="BJ903"/>
          <cell r="BK903"/>
          <cell r="BL903"/>
          <cell r="BM903"/>
          <cell r="BN903"/>
          <cell r="BO903"/>
          <cell r="BP903"/>
          <cell r="BQ903"/>
          <cell r="BR903"/>
          <cell r="BS903"/>
          <cell r="BT903"/>
          <cell r="BU903"/>
          <cell r="BV903"/>
          <cell r="BW903"/>
          <cell r="BX903"/>
          <cell r="BY903"/>
          <cell r="BZ903"/>
          <cell r="CA903"/>
          <cell r="CB903"/>
          <cell r="CC903"/>
          <cell r="CD903"/>
          <cell r="CE903"/>
          <cell r="CF903"/>
          <cell r="CG903"/>
          <cell r="CH903"/>
          <cell r="CN903"/>
          <cell r="CO903"/>
          <cell r="CP903"/>
          <cell r="CQ903"/>
          <cell r="CR903"/>
          <cell r="CS903"/>
          <cell r="CT903"/>
          <cell r="CU903"/>
          <cell r="CV903"/>
          <cell r="CW903"/>
          <cell r="EE903"/>
          <cell r="EF903"/>
          <cell r="EG903"/>
          <cell r="EH903"/>
          <cell r="EI903"/>
          <cell r="EJ903"/>
          <cell r="EK903"/>
          <cell r="EL903"/>
          <cell r="EM903"/>
        </row>
        <row r="904">
          <cell r="F904"/>
          <cell r="G904"/>
          <cell r="H904"/>
          <cell r="I904"/>
          <cell r="J904"/>
          <cell r="K904"/>
          <cell r="L904"/>
          <cell r="M904"/>
          <cell r="N904"/>
          <cell r="O904"/>
          <cell r="P904"/>
          <cell r="Q904"/>
          <cell r="R904"/>
          <cell r="S904"/>
          <cell r="T904"/>
          <cell r="U904"/>
          <cell r="V904"/>
          <cell r="W904"/>
          <cell r="X904"/>
          <cell r="Y904"/>
          <cell r="Z904"/>
          <cell r="AA904"/>
          <cell r="AB904"/>
          <cell r="AC904"/>
          <cell r="AD904"/>
          <cell r="AE904"/>
          <cell r="AF904"/>
          <cell r="AG904"/>
          <cell r="AH904"/>
          <cell r="AI904"/>
          <cell r="AJ904"/>
          <cell r="AK904"/>
          <cell r="AL904"/>
          <cell r="AM904"/>
          <cell r="AN904"/>
          <cell r="AO904"/>
          <cell r="AP904"/>
          <cell r="AQ904"/>
          <cell r="AR904"/>
          <cell r="AS904"/>
          <cell r="AT904"/>
          <cell r="AU904"/>
          <cell r="AV904"/>
          <cell r="AW904"/>
          <cell r="AX904"/>
          <cell r="AY904"/>
          <cell r="AZ904"/>
          <cell r="BA904"/>
          <cell r="BB904"/>
          <cell r="BC904"/>
          <cell r="BD904"/>
          <cell r="BE904"/>
          <cell r="BF904"/>
          <cell r="BG904"/>
          <cell r="BH904"/>
          <cell r="BI904"/>
          <cell r="BJ904"/>
          <cell r="BK904"/>
          <cell r="BL904"/>
          <cell r="BM904"/>
          <cell r="BN904"/>
          <cell r="BO904"/>
          <cell r="BP904"/>
          <cell r="BQ904"/>
          <cell r="BR904"/>
          <cell r="BS904"/>
          <cell r="BT904"/>
          <cell r="BU904"/>
          <cell r="BV904"/>
          <cell r="BW904"/>
          <cell r="BX904"/>
          <cell r="BY904"/>
          <cell r="BZ904"/>
          <cell r="CA904"/>
          <cell r="CB904"/>
          <cell r="CC904"/>
          <cell r="CD904"/>
          <cell r="CE904"/>
          <cell r="CF904"/>
          <cell r="CG904"/>
          <cell r="CH904"/>
          <cell r="CN904"/>
          <cell r="CO904"/>
          <cell r="CP904"/>
          <cell r="CQ904"/>
          <cell r="CR904"/>
          <cell r="CS904"/>
          <cell r="CT904"/>
          <cell r="CU904"/>
          <cell r="CV904"/>
          <cell r="CW904"/>
          <cell r="EE904"/>
          <cell r="EF904"/>
          <cell r="EG904"/>
          <cell r="EH904"/>
          <cell r="EI904"/>
          <cell r="EJ904"/>
          <cell r="EK904"/>
          <cell r="EL904"/>
          <cell r="EM904"/>
        </row>
        <row r="905">
          <cell r="F905"/>
          <cell r="G905"/>
          <cell r="H905"/>
          <cell r="I905"/>
          <cell r="J905"/>
          <cell r="K905"/>
          <cell r="L905"/>
          <cell r="M905"/>
          <cell r="N905"/>
          <cell r="O905"/>
          <cell r="P905"/>
          <cell r="Q905"/>
          <cell r="R905"/>
          <cell r="S905"/>
          <cell r="T905"/>
          <cell r="U905"/>
          <cell r="V905"/>
          <cell r="W905"/>
          <cell r="X905"/>
          <cell r="Y905"/>
          <cell r="Z905"/>
          <cell r="AA905"/>
          <cell r="AB905"/>
          <cell r="AC905"/>
          <cell r="AD905"/>
          <cell r="AE905"/>
          <cell r="AF905"/>
          <cell r="AG905"/>
          <cell r="AH905"/>
          <cell r="AI905"/>
          <cell r="AJ905"/>
          <cell r="AK905"/>
          <cell r="AL905"/>
          <cell r="AM905"/>
          <cell r="AN905"/>
          <cell r="AO905"/>
          <cell r="AP905"/>
          <cell r="AQ905"/>
          <cell r="AR905"/>
          <cell r="AS905"/>
          <cell r="AT905"/>
          <cell r="AU905"/>
          <cell r="AV905"/>
          <cell r="AW905"/>
          <cell r="AX905"/>
          <cell r="AY905"/>
          <cell r="AZ905"/>
          <cell r="BA905"/>
          <cell r="BB905"/>
          <cell r="BC905"/>
          <cell r="BD905"/>
          <cell r="BE905"/>
          <cell r="BF905"/>
          <cell r="BG905"/>
          <cell r="BH905"/>
          <cell r="BI905"/>
          <cell r="BJ905"/>
          <cell r="BK905"/>
          <cell r="BL905"/>
          <cell r="BM905"/>
          <cell r="BN905"/>
          <cell r="BO905"/>
          <cell r="BP905"/>
          <cell r="BQ905"/>
          <cell r="BR905"/>
          <cell r="BS905"/>
          <cell r="BT905"/>
          <cell r="BU905"/>
          <cell r="BV905"/>
          <cell r="BW905"/>
          <cell r="BX905"/>
          <cell r="BY905"/>
          <cell r="BZ905"/>
          <cell r="CA905"/>
          <cell r="CB905"/>
          <cell r="CC905"/>
          <cell r="CD905"/>
          <cell r="CE905"/>
          <cell r="CF905"/>
          <cell r="CG905"/>
          <cell r="CH905"/>
          <cell r="CN905"/>
          <cell r="CO905"/>
          <cell r="CP905"/>
          <cell r="CQ905"/>
          <cell r="CR905"/>
          <cell r="CS905"/>
          <cell r="CT905"/>
          <cell r="CU905"/>
          <cell r="CV905"/>
          <cell r="CW905"/>
          <cell r="EE905"/>
          <cell r="EF905"/>
          <cell r="EG905"/>
          <cell r="EH905"/>
          <cell r="EI905"/>
          <cell r="EJ905"/>
          <cell r="EK905"/>
          <cell r="EL905"/>
          <cell r="EM905"/>
        </row>
        <row r="906">
          <cell r="F906"/>
          <cell r="G906"/>
          <cell r="H906"/>
          <cell r="I906"/>
          <cell r="J906"/>
          <cell r="K906"/>
          <cell r="L906"/>
          <cell r="M906"/>
          <cell r="N906"/>
          <cell r="O906"/>
          <cell r="P906"/>
          <cell r="Q906"/>
          <cell r="R906"/>
          <cell r="S906"/>
          <cell r="T906"/>
          <cell r="U906"/>
          <cell r="V906"/>
          <cell r="W906"/>
          <cell r="X906"/>
          <cell r="Y906"/>
          <cell r="Z906"/>
          <cell r="AA906"/>
          <cell r="AB906"/>
          <cell r="AC906"/>
          <cell r="AD906"/>
          <cell r="AE906"/>
          <cell r="AF906"/>
          <cell r="AG906"/>
          <cell r="AH906"/>
          <cell r="AI906"/>
          <cell r="AJ906"/>
          <cell r="AK906"/>
          <cell r="AL906"/>
          <cell r="AM906"/>
          <cell r="AN906"/>
          <cell r="AO906"/>
          <cell r="AP906"/>
          <cell r="AQ906"/>
          <cell r="AR906"/>
          <cell r="AS906"/>
          <cell r="AT906"/>
          <cell r="AU906"/>
          <cell r="AV906"/>
          <cell r="AW906"/>
          <cell r="AX906"/>
          <cell r="AY906"/>
          <cell r="AZ906"/>
          <cell r="BA906"/>
          <cell r="BB906"/>
          <cell r="BC906"/>
          <cell r="BD906"/>
          <cell r="BE906"/>
          <cell r="BF906"/>
          <cell r="BG906"/>
          <cell r="BH906"/>
          <cell r="BI906"/>
          <cell r="BJ906"/>
          <cell r="BK906"/>
          <cell r="BL906"/>
          <cell r="BM906"/>
          <cell r="BN906"/>
          <cell r="BO906"/>
          <cell r="BP906"/>
          <cell r="BQ906"/>
          <cell r="BR906"/>
          <cell r="BS906"/>
          <cell r="BT906"/>
          <cell r="BU906"/>
          <cell r="BV906"/>
          <cell r="BW906"/>
          <cell r="BX906"/>
          <cell r="BY906"/>
          <cell r="BZ906"/>
          <cell r="CA906"/>
          <cell r="CB906"/>
          <cell r="CC906"/>
          <cell r="CD906"/>
          <cell r="CE906"/>
          <cell r="CF906"/>
          <cell r="CG906"/>
          <cell r="CH906"/>
          <cell r="CN906"/>
          <cell r="CO906"/>
          <cell r="CP906"/>
          <cell r="CQ906"/>
          <cell r="CR906"/>
          <cell r="CS906"/>
          <cell r="CT906"/>
          <cell r="CU906"/>
          <cell r="CV906"/>
          <cell r="CW906"/>
          <cell r="EE906"/>
          <cell r="EF906"/>
          <cell r="EG906"/>
          <cell r="EH906"/>
          <cell r="EI906"/>
          <cell r="EJ906"/>
          <cell r="EK906"/>
          <cell r="EL906"/>
          <cell r="EM906"/>
        </row>
        <row r="907">
          <cell r="F907"/>
          <cell r="G907"/>
          <cell r="H907"/>
          <cell r="I907"/>
          <cell r="J907"/>
          <cell r="K907"/>
          <cell r="L907"/>
          <cell r="M907"/>
          <cell r="N907"/>
          <cell r="O907"/>
          <cell r="P907"/>
          <cell r="Q907"/>
          <cell r="R907"/>
          <cell r="S907"/>
          <cell r="T907"/>
          <cell r="U907"/>
          <cell r="V907"/>
          <cell r="W907"/>
          <cell r="X907"/>
          <cell r="Y907"/>
          <cell r="Z907"/>
          <cell r="AA907"/>
          <cell r="AB907"/>
          <cell r="AC907"/>
          <cell r="AD907"/>
          <cell r="AE907"/>
          <cell r="AF907"/>
          <cell r="AG907"/>
          <cell r="AH907"/>
          <cell r="AI907"/>
          <cell r="AJ907"/>
          <cell r="AK907"/>
          <cell r="AL907"/>
          <cell r="AM907"/>
          <cell r="AN907"/>
          <cell r="AO907"/>
          <cell r="AP907"/>
          <cell r="AQ907"/>
          <cell r="AR907"/>
          <cell r="AS907"/>
          <cell r="AT907"/>
          <cell r="AU907"/>
          <cell r="AV907"/>
          <cell r="AW907"/>
          <cell r="AX907"/>
          <cell r="AY907"/>
          <cell r="AZ907"/>
          <cell r="BA907"/>
          <cell r="BB907"/>
          <cell r="BC907"/>
          <cell r="BD907"/>
          <cell r="BE907"/>
          <cell r="BF907"/>
          <cell r="BG907"/>
          <cell r="BH907"/>
          <cell r="BI907"/>
          <cell r="BJ907"/>
          <cell r="BK907"/>
          <cell r="BL907"/>
          <cell r="BM907"/>
          <cell r="BN907"/>
          <cell r="BO907"/>
          <cell r="BP907"/>
          <cell r="BQ907"/>
          <cell r="BR907"/>
          <cell r="BS907"/>
          <cell r="BT907"/>
          <cell r="BU907"/>
          <cell r="BV907"/>
          <cell r="BW907"/>
          <cell r="BX907"/>
          <cell r="BY907"/>
          <cell r="BZ907"/>
          <cell r="CA907"/>
          <cell r="CB907"/>
          <cell r="CC907"/>
          <cell r="CD907"/>
          <cell r="CE907"/>
          <cell r="CF907"/>
          <cell r="CG907"/>
          <cell r="CH907"/>
          <cell r="CN907"/>
          <cell r="CO907"/>
          <cell r="CP907"/>
          <cell r="CQ907"/>
          <cell r="CR907"/>
          <cell r="CS907"/>
          <cell r="CT907"/>
          <cell r="CU907"/>
          <cell r="CV907"/>
          <cell r="CW907"/>
          <cell r="EE907"/>
          <cell r="EF907"/>
          <cell r="EG907"/>
          <cell r="EH907"/>
          <cell r="EI907"/>
          <cell r="EJ907"/>
          <cell r="EK907"/>
          <cell r="EL907"/>
          <cell r="EM907"/>
        </row>
        <row r="908">
          <cell r="F908"/>
          <cell r="G908"/>
          <cell r="H908"/>
          <cell r="I908"/>
          <cell r="J908"/>
          <cell r="K908"/>
          <cell r="L908"/>
          <cell r="M908"/>
          <cell r="N908"/>
          <cell r="O908"/>
          <cell r="P908"/>
          <cell r="Q908"/>
          <cell r="R908"/>
          <cell r="S908"/>
          <cell r="T908"/>
          <cell r="U908"/>
          <cell r="V908"/>
          <cell r="W908"/>
          <cell r="X908"/>
          <cell r="Y908"/>
          <cell r="Z908"/>
          <cell r="AA908"/>
          <cell r="AB908"/>
          <cell r="AC908"/>
          <cell r="AD908"/>
          <cell r="AE908"/>
          <cell r="AF908"/>
          <cell r="AG908"/>
          <cell r="AH908"/>
          <cell r="AI908"/>
          <cell r="AJ908"/>
          <cell r="AK908"/>
          <cell r="AL908"/>
          <cell r="AM908"/>
          <cell r="AN908"/>
          <cell r="AO908"/>
          <cell r="AP908"/>
          <cell r="AQ908"/>
          <cell r="AR908"/>
          <cell r="AS908"/>
          <cell r="AT908"/>
          <cell r="AU908"/>
          <cell r="AV908"/>
          <cell r="AW908"/>
          <cell r="AX908"/>
          <cell r="AY908"/>
          <cell r="AZ908"/>
          <cell r="BA908"/>
          <cell r="BB908"/>
          <cell r="BC908"/>
          <cell r="BD908"/>
          <cell r="BE908"/>
          <cell r="BF908"/>
          <cell r="BG908"/>
          <cell r="BH908"/>
          <cell r="BI908"/>
          <cell r="BJ908"/>
          <cell r="BK908"/>
          <cell r="BL908"/>
          <cell r="BM908"/>
          <cell r="BN908"/>
          <cell r="BO908"/>
          <cell r="BP908"/>
          <cell r="BQ908"/>
          <cell r="BR908"/>
          <cell r="BS908"/>
          <cell r="BT908"/>
          <cell r="BU908"/>
          <cell r="BV908"/>
          <cell r="BW908"/>
          <cell r="BX908"/>
          <cell r="BY908"/>
          <cell r="BZ908"/>
          <cell r="CA908"/>
          <cell r="CB908"/>
          <cell r="CC908"/>
          <cell r="CD908"/>
          <cell r="CE908"/>
          <cell r="CF908"/>
          <cell r="CG908"/>
          <cell r="CH908"/>
          <cell r="CN908"/>
          <cell r="CO908"/>
          <cell r="CP908"/>
          <cell r="CQ908"/>
          <cell r="CR908"/>
          <cell r="CS908"/>
          <cell r="CT908"/>
          <cell r="CU908"/>
          <cell r="CV908"/>
          <cell r="CW908"/>
          <cell r="EE908"/>
          <cell r="EF908"/>
          <cell r="EG908"/>
          <cell r="EH908"/>
          <cell r="EI908"/>
          <cell r="EJ908"/>
          <cell r="EK908"/>
          <cell r="EL908"/>
          <cell r="EM908"/>
        </row>
        <row r="909">
          <cell r="F909"/>
          <cell r="G909"/>
          <cell r="H909"/>
          <cell r="I909"/>
          <cell r="J909"/>
          <cell r="K909"/>
          <cell r="L909"/>
          <cell r="M909"/>
          <cell r="N909"/>
          <cell r="O909"/>
          <cell r="P909"/>
          <cell r="Q909"/>
          <cell r="R909"/>
          <cell r="S909"/>
          <cell r="T909"/>
          <cell r="U909"/>
          <cell r="V909"/>
          <cell r="W909"/>
          <cell r="X909"/>
          <cell r="Y909"/>
          <cell r="Z909"/>
          <cell r="AA909"/>
          <cell r="AB909"/>
          <cell r="AC909"/>
          <cell r="AD909"/>
          <cell r="AE909"/>
          <cell r="AF909"/>
          <cell r="AG909"/>
          <cell r="AH909"/>
          <cell r="AI909"/>
          <cell r="AJ909"/>
          <cell r="AK909"/>
          <cell r="AL909"/>
          <cell r="AM909"/>
          <cell r="AN909"/>
          <cell r="AO909"/>
          <cell r="AP909"/>
          <cell r="AQ909"/>
          <cell r="AR909"/>
          <cell r="AS909"/>
          <cell r="AT909"/>
          <cell r="AU909"/>
          <cell r="AV909"/>
          <cell r="AW909"/>
          <cell r="AX909"/>
          <cell r="AY909"/>
          <cell r="AZ909"/>
          <cell r="BA909"/>
          <cell r="BB909"/>
          <cell r="BC909"/>
          <cell r="BD909"/>
          <cell r="BE909"/>
          <cell r="BF909"/>
          <cell r="BG909"/>
          <cell r="BH909"/>
          <cell r="BI909"/>
          <cell r="BJ909"/>
          <cell r="BK909"/>
          <cell r="BL909"/>
          <cell r="BM909"/>
          <cell r="BN909"/>
          <cell r="BO909"/>
          <cell r="BP909"/>
          <cell r="BQ909"/>
          <cell r="BR909"/>
          <cell r="BS909"/>
          <cell r="BT909"/>
          <cell r="BU909"/>
          <cell r="BV909"/>
          <cell r="BW909"/>
          <cell r="BX909"/>
          <cell r="BY909"/>
          <cell r="BZ909"/>
          <cell r="CA909"/>
          <cell r="CB909"/>
          <cell r="CC909"/>
          <cell r="CD909"/>
          <cell r="CE909"/>
          <cell r="CF909"/>
          <cell r="CG909"/>
          <cell r="CH909"/>
          <cell r="CN909"/>
          <cell r="CO909"/>
          <cell r="CP909"/>
          <cell r="CQ909"/>
          <cell r="CR909"/>
          <cell r="CS909"/>
          <cell r="CT909"/>
          <cell r="CU909"/>
          <cell r="CV909"/>
          <cell r="CW909"/>
          <cell r="EE909"/>
          <cell r="EF909"/>
          <cell r="EG909"/>
          <cell r="EH909"/>
          <cell r="EI909"/>
          <cell r="EJ909"/>
          <cell r="EK909"/>
          <cell r="EL909"/>
          <cell r="EM909"/>
        </row>
        <row r="910">
          <cell r="F910"/>
          <cell r="G910"/>
          <cell r="H910"/>
          <cell r="I910"/>
          <cell r="J910"/>
          <cell r="K910"/>
          <cell r="L910"/>
          <cell r="M910"/>
          <cell r="N910"/>
          <cell r="O910"/>
          <cell r="P910"/>
          <cell r="Q910"/>
          <cell r="R910"/>
          <cell r="S910"/>
          <cell r="T910"/>
          <cell r="U910"/>
          <cell r="V910"/>
          <cell r="W910"/>
          <cell r="X910"/>
          <cell r="Y910"/>
          <cell r="Z910"/>
          <cell r="AA910"/>
          <cell r="AB910"/>
          <cell r="AC910"/>
          <cell r="AD910"/>
          <cell r="AE910"/>
          <cell r="AF910"/>
          <cell r="AG910"/>
          <cell r="AH910"/>
          <cell r="AI910"/>
          <cell r="AJ910"/>
          <cell r="AK910"/>
          <cell r="AL910"/>
          <cell r="AM910"/>
          <cell r="AN910"/>
          <cell r="AO910"/>
          <cell r="AP910"/>
          <cell r="AQ910"/>
          <cell r="AR910"/>
          <cell r="AS910"/>
          <cell r="AT910"/>
          <cell r="AU910"/>
          <cell r="AV910"/>
          <cell r="AW910"/>
          <cell r="AX910"/>
          <cell r="AY910"/>
          <cell r="AZ910"/>
          <cell r="BA910"/>
          <cell r="BB910"/>
          <cell r="BC910"/>
          <cell r="BD910"/>
          <cell r="BE910"/>
          <cell r="BF910"/>
          <cell r="BG910"/>
          <cell r="BH910"/>
          <cell r="BI910"/>
          <cell r="BJ910"/>
          <cell r="BK910"/>
          <cell r="BL910"/>
          <cell r="BM910"/>
          <cell r="BN910"/>
          <cell r="BO910"/>
          <cell r="BP910"/>
          <cell r="BQ910"/>
          <cell r="BR910"/>
          <cell r="BS910"/>
          <cell r="BT910"/>
          <cell r="BU910"/>
          <cell r="BV910"/>
          <cell r="BW910"/>
          <cell r="BX910"/>
          <cell r="BY910"/>
          <cell r="BZ910"/>
          <cell r="CA910"/>
          <cell r="CB910"/>
          <cell r="CC910"/>
          <cell r="CD910"/>
          <cell r="CE910"/>
          <cell r="CF910"/>
          <cell r="CG910"/>
          <cell r="CH910"/>
          <cell r="CN910"/>
          <cell r="CO910"/>
          <cell r="CP910"/>
          <cell r="CQ910"/>
          <cell r="CR910"/>
          <cell r="CS910"/>
          <cell r="CT910"/>
          <cell r="CU910"/>
          <cell r="CV910"/>
          <cell r="CW910"/>
          <cell r="EE910"/>
          <cell r="EF910"/>
          <cell r="EG910"/>
          <cell r="EH910"/>
          <cell r="EI910"/>
          <cell r="EJ910"/>
          <cell r="EK910"/>
          <cell r="EL910"/>
          <cell r="EM910"/>
        </row>
        <row r="911">
          <cell r="F911"/>
          <cell r="G911"/>
          <cell r="H911"/>
          <cell r="I911"/>
          <cell r="J911"/>
          <cell r="K911"/>
          <cell r="L911"/>
          <cell r="M911"/>
          <cell r="N911"/>
          <cell r="O911"/>
          <cell r="P911"/>
          <cell r="Q911"/>
          <cell r="R911"/>
          <cell r="S911"/>
          <cell r="T911"/>
          <cell r="U911"/>
          <cell r="V911"/>
          <cell r="W911"/>
          <cell r="X911"/>
          <cell r="Y911"/>
          <cell r="Z911"/>
          <cell r="AA911"/>
          <cell r="AB911"/>
          <cell r="AC911"/>
          <cell r="AD911"/>
          <cell r="AE911"/>
          <cell r="AF911"/>
          <cell r="AG911"/>
          <cell r="AH911"/>
          <cell r="AI911"/>
          <cell r="AJ911"/>
          <cell r="AK911"/>
          <cell r="AL911"/>
          <cell r="AM911"/>
          <cell r="AN911"/>
          <cell r="AO911"/>
          <cell r="AP911"/>
          <cell r="AQ911"/>
          <cell r="AR911"/>
          <cell r="AS911"/>
          <cell r="AT911"/>
          <cell r="AU911"/>
          <cell r="AV911"/>
          <cell r="AW911"/>
          <cell r="AX911"/>
          <cell r="AY911"/>
          <cell r="AZ911"/>
          <cell r="BA911"/>
          <cell r="BB911"/>
          <cell r="BC911"/>
          <cell r="BD911"/>
          <cell r="BE911"/>
          <cell r="BF911"/>
          <cell r="BG911"/>
          <cell r="BH911"/>
          <cell r="BI911"/>
          <cell r="BJ911"/>
          <cell r="BK911"/>
          <cell r="BL911"/>
          <cell r="BM911"/>
          <cell r="BN911"/>
          <cell r="BO911"/>
          <cell r="BP911"/>
          <cell r="BQ911"/>
          <cell r="BR911"/>
          <cell r="BS911"/>
          <cell r="BT911"/>
          <cell r="BU911"/>
          <cell r="BV911"/>
          <cell r="BW911"/>
          <cell r="BX911"/>
          <cell r="BY911"/>
          <cell r="BZ911"/>
          <cell r="CA911"/>
          <cell r="CB911"/>
          <cell r="CC911"/>
          <cell r="CD911"/>
          <cell r="CE911"/>
          <cell r="CF911"/>
          <cell r="CG911"/>
          <cell r="CH911"/>
          <cell r="CN911"/>
          <cell r="CO911"/>
          <cell r="CP911"/>
          <cell r="CQ911"/>
          <cell r="CR911"/>
          <cell r="CS911"/>
          <cell r="CT911"/>
          <cell r="CU911"/>
          <cell r="CV911"/>
          <cell r="CW911"/>
          <cell r="EE911"/>
          <cell r="EF911"/>
          <cell r="EG911"/>
          <cell r="EH911"/>
          <cell r="EI911"/>
          <cell r="EJ911"/>
          <cell r="EK911"/>
          <cell r="EL911"/>
          <cell r="EM911"/>
        </row>
        <row r="912">
          <cell r="F912"/>
          <cell r="G912"/>
          <cell r="H912"/>
          <cell r="I912"/>
          <cell r="J912"/>
          <cell r="K912"/>
          <cell r="L912"/>
          <cell r="M912"/>
          <cell r="N912"/>
          <cell r="O912"/>
          <cell r="P912"/>
          <cell r="Q912"/>
          <cell r="R912"/>
          <cell r="S912"/>
          <cell r="T912"/>
          <cell r="U912"/>
          <cell r="V912"/>
          <cell r="W912"/>
          <cell r="X912"/>
          <cell r="Y912"/>
          <cell r="Z912"/>
          <cell r="AA912"/>
          <cell r="AB912"/>
          <cell r="AC912"/>
          <cell r="AD912"/>
          <cell r="AE912"/>
          <cell r="AF912"/>
          <cell r="AG912"/>
          <cell r="AH912"/>
          <cell r="AI912"/>
          <cell r="AJ912"/>
          <cell r="AK912"/>
          <cell r="AL912"/>
          <cell r="AM912"/>
          <cell r="AN912"/>
          <cell r="AO912"/>
          <cell r="AP912"/>
          <cell r="AQ912"/>
          <cell r="AR912"/>
          <cell r="AS912"/>
          <cell r="AT912"/>
          <cell r="AU912"/>
          <cell r="AV912"/>
          <cell r="AW912"/>
          <cell r="AX912"/>
          <cell r="AY912"/>
          <cell r="AZ912"/>
          <cell r="BA912"/>
          <cell r="BB912"/>
          <cell r="BC912"/>
          <cell r="BD912"/>
          <cell r="BE912"/>
          <cell r="BF912"/>
          <cell r="BG912"/>
          <cell r="BH912"/>
          <cell r="BI912"/>
          <cell r="BJ912"/>
          <cell r="BK912"/>
          <cell r="BL912"/>
          <cell r="BM912"/>
          <cell r="BN912"/>
          <cell r="BO912"/>
          <cell r="BP912"/>
          <cell r="BQ912"/>
          <cell r="BR912"/>
          <cell r="BS912"/>
          <cell r="BT912"/>
          <cell r="BU912"/>
          <cell r="BV912"/>
          <cell r="BW912"/>
          <cell r="BX912"/>
          <cell r="BY912"/>
          <cell r="BZ912"/>
          <cell r="CA912"/>
          <cell r="CB912"/>
          <cell r="CC912"/>
          <cell r="CD912"/>
          <cell r="CE912"/>
          <cell r="CF912"/>
          <cell r="CG912"/>
          <cell r="CH912"/>
          <cell r="CN912"/>
          <cell r="CO912"/>
          <cell r="CP912"/>
          <cell r="CQ912"/>
          <cell r="CR912"/>
          <cell r="CS912"/>
          <cell r="CT912"/>
          <cell r="CU912"/>
          <cell r="CV912"/>
          <cell r="CW912"/>
          <cell r="EE912"/>
          <cell r="EF912"/>
          <cell r="EG912"/>
          <cell r="EH912"/>
          <cell r="EI912"/>
          <cell r="EJ912"/>
          <cell r="EK912"/>
          <cell r="EL912"/>
          <cell r="EM912"/>
        </row>
        <row r="913">
          <cell r="F913"/>
          <cell r="G913"/>
          <cell r="H913"/>
          <cell r="I913"/>
          <cell r="J913"/>
          <cell r="K913"/>
          <cell r="L913"/>
          <cell r="M913"/>
          <cell r="N913"/>
          <cell r="O913"/>
          <cell r="P913"/>
          <cell r="Q913"/>
          <cell r="R913"/>
          <cell r="S913"/>
          <cell r="T913"/>
          <cell r="U913"/>
          <cell r="V913"/>
          <cell r="W913"/>
          <cell r="X913"/>
          <cell r="Y913"/>
          <cell r="Z913"/>
          <cell r="AA913"/>
          <cell r="AB913"/>
          <cell r="AC913"/>
          <cell r="AD913"/>
          <cell r="AE913"/>
          <cell r="AF913"/>
          <cell r="AG913"/>
          <cell r="AH913"/>
          <cell r="AI913"/>
          <cell r="AJ913"/>
          <cell r="AK913"/>
          <cell r="AL913"/>
          <cell r="AM913"/>
          <cell r="AN913"/>
          <cell r="AO913"/>
          <cell r="AP913"/>
          <cell r="AQ913"/>
          <cell r="AR913"/>
          <cell r="AS913"/>
          <cell r="AT913"/>
          <cell r="AU913"/>
          <cell r="AV913"/>
          <cell r="AW913"/>
          <cell r="AX913"/>
          <cell r="AY913"/>
          <cell r="AZ913"/>
          <cell r="BA913"/>
          <cell r="BB913"/>
          <cell r="BC913"/>
          <cell r="BD913"/>
          <cell r="BE913"/>
          <cell r="BF913"/>
          <cell r="BG913"/>
          <cell r="BH913"/>
          <cell r="BI913"/>
          <cell r="BJ913"/>
          <cell r="BK913"/>
          <cell r="BL913"/>
          <cell r="BM913"/>
          <cell r="BN913"/>
          <cell r="BO913"/>
          <cell r="BP913"/>
          <cell r="BQ913"/>
          <cell r="BR913"/>
          <cell r="BS913"/>
          <cell r="BT913"/>
          <cell r="BU913"/>
          <cell r="BV913"/>
          <cell r="BW913"/>
          <cell r="BX913"/>
          <cell r="BY913"/>
          <cell r="BZ913"/>
          <cell r="CA913"/>
          <cell r="CB913"/>
          <cell r="CC913"/>
          <cell r="CD913"/>
          <cell r="CE913"/>
          <cell r="CF913"/>
          <cell r="CG913"/>
          <cell r="CH913"/>
          <cell r="CN913"/>
          <cell r="CO913"/>
          <cell r="CP913"/>
          <cell r="CQ913"/>
          <cell r="CR913"/>
          <cell r="CS913"/>
          <cell r="CT913"/>
          <cell r="CU913"/>
          <cell r="CV913"/>
          <cell r="CW913"/>
          <cell r="EE913"/>
          <cell r="EF913"/>
          <cell r="EG913"/>
          <cell r="EH913"/>
          <cell r="EI913"/>
          <cell r="EJ913"/>
          <cell r="EK913"/>
          <cell r="EL913"/>
          <cell r="EM913"/>
        </row>
        <row r="914">
          <cell r="F914"/>
          <cell r="G914"/>
          <cell r="H914"/>
          <cell r="I914"/>
          <cell r="J914"/>
          <cell r="K914"/>
          <cell r="L914"/>
          <cell r="M914"/>
          <cell r="N914"/>
          <cell r="O914"/>
          <cell r="P914"/>
          <cell r="Q914"/>
          <cell r="R914"/>
          <cell r="S914"/>
          <cell r="T914"/>
          <cell r="U914"/>
          <cell r="V914"/>
          <cell r="W914"/>
          <cell r="X914"/>
          <cell r="Y914"/>
          <cell r="Z914"/>
          <cell r="AA914"/>
          <cell r="AB914"/>
          <cell r="AC914"/>
          <cell r="AD914"/>
          <cell r="AE914"/>
          <cell r="AF914"/>
          <cell r="AG914"/>
          <cell r="AH914"/>
          <cell r="AI914"/>
          <cell r="AJ914"/>
          <cell r="AK914"/>
          <cell r="AL914"/>
          <cell r="AM914"/>
          <cell r="AN914"/>
          <cell r="AO914"/>
          <cell r="AP914"/>
          <cell r="AQ914"/>
          <cell r="AR914"/>
          <cell r="AS914"/>
          <cell r="AT914"/>
          <cell r="AU914"/>
          <cell r="AV914"/>
          <cell r="AW914"/>
          <cell r="AX914"/>
          <cell r="AY914"/>
          <cell r="AZ914"/>
          <cell r="BA914"/>
          <cell r="BB914"/>
          <cell r="BC914"/>
          <cell r="BD914"/>
          <cell r="BE914"/>
          <cell r="BF914"/>
          <cell r="BG914"/>
          <cell r="BH914"/>
          <cell r="BI914"/>
          <cell r="BJ914"/>
          <cell r="BK914"/>
          <cell r="BL914"/>
          <cell r="BM914"/>
          <cell r="BN914"/>
          <cell r="BO914"/>
          <cell r="BP914"/>
          <cell r="BQ914"/>
          <cell r="BR914"/>
          <cell r="BS914"/>
          <cell r="BT914"/>
          <cell r="BU914"/>
          <cell r="BV914"/>
          <cell r="BW914"/>
          <cell r="BX914"/>
          <cell r="BY914"/>
          <cell r="BZ914"/>
          <cell r="CA914"/>
          <cell r="CB914"/>
          <cell r="CC914"/>
          <cell r="CD914"/>
          <cell r="CE914"/>
          <cell r="CF914"/>
          <cell r="CG914"/>
          <cell r="CH914"/>
          <cell r="CN914"/>
          <cell r="CO914"/>
          <cell r="CP914"/>
          <cell r="CQ914"/>
          <cell r="CR914"/>
          <cell r="CS914"/>
          <cell r="CT914"/>
          <cell r="CU914"/>
          <cell r="CV914"/>
          <cell r="CW914"/>
          <cell r="EE914"/>
          <cell r="EF914"/>
          <cell r="EG914"/>
          <cell r="EH914"/>
          <cell r="EI914"/>
          <cell r="EJ914"/>
          <cell r="EK914"/>
          <cell r="EL914"/>
          <cell r="EM914"/>
        </row>
        <row r="915">
          <cell r="F915"/>
          <cell r="G915"/>
          <cell r="H915"/>
          <cell r="I915"/>
          <cell r="J915"/>
          <cell r="K915"/>
          <cell r="L915"/>
          <cell r="M915"/>
          <cell r="N915"/>
          <cell r="O915"/>
          <cell r="P915"/>
          <cell r="Q915"/>
          <cell r="R915"/>
          <cell r="S915"/>
          <cell r="T915"/>
          <cell r="U915"/>
          <cell r="V915"/>
          <cell r="W915"/>
          <cell r="X915"/>
          <cell r="Y915"/>
          <cell r="Z915"/>
          <cell r="AA915"/>
          <cell r="AB915"/>
          <cell r="AC915"/>
          <cell r="AD915"/>
          <cell r="AE915"/>
          <cell r="AF915"/>
          <cell r="AG915"/>
          <cell r="AH915"/>
          <cell r="AI915"/>
          <cell r="AJ915"/>
          <cell r="AK915"/>
          <cell r="AL915"/>
          <cell r="AM915"/>
          <cell r="AN915"/>
          <cell r="AO915"/>
          <cell r="AP915"/>
          <cell r="AQ915"/>
          <cell r="AR915"/>
          <cell r="AS915"/>
          <cell r="AT915"/>
          <cell r="AU915"/>
          <cell r="AV915"/>
          <cell r="AW915"/>
          <cell r="AX915"/>
          <cell r="AY915"/>
          <cell r="AZ915"/>
          <cell r="BA915"/>
          <cell r="BB915"/>
          <cell r="BC915"/>
          <cell r="BD915"/>
          <cell r="BE915"/>
          <cell r="BF915"/>
          <cell r="BG915"/>
          <cell r="BH915"/>
          <cell r="BI915"/>
          <cell r="BJ915"/>
          <cell r="BK915"/>
          <cell r="BL915"/>
          <cell r="BM915"/>
          <cell r="BN915"/>
          <cell r="BO915"/>
          <cell r="BP915"/>
          <cell r="BQ915"/>
          <cell r="BR915"/>
          <cell r="BS915"/>
          <cell r="BT915"/>
          <cell r="BU915"/>
          <cell r="BV915"/>
          <cell r="BW915"/>
          <cell r="BX915"/>
          <cell r="BY915"/>
          <cell r="BZ915"/>
          <cell r="CA915"/>
          <cell r="CB915"/>
          <cell r="CC915"/>
          <cell r="CD915"/>
          <cell r="CE915"/>
          <cell r="CF915"/>
          <cell r="CG915"/>
          <cell r="CH915"/>
          <cell r="CN915"/>
          <cell r="CO915"/>
          <cell r="CP915"/>
          <cell r="CQ915"/>
          <cell r="CR915"/>
          <cell r="CS915"/>
          <cell r="CT915"/>
          <cell r="CU915"/>
          <cell r="CV915"/>
          <cell r="CW915"/>
          <cell r="EE915"/>
          <cell r="EF915"/>
          <cell r="EG915"/>
          <cell r="EH915"/>
          <cell r="EI915"/>
          <cell r="EJ915"/>
          <cell r="EK915"/>
          <cell r="EL915"/>
          <cell r="EM915"/>
        </row>
        <row r="916">
          <cell r="F916"/>
          <cell r="G916"/>
          <cell r="H916"/>
          <cell r="I916"/>
          <cell r="J916"/>
          <cell r="K916"/>
          <cell r="L916"/>
          <cell r="M916"/>
          <cell r="N916"/>
          <cell r="O916"/>
          <cell r="P916"/>
          <cell r="Q916"/>
          <cell r="R916"/>
          <cell r="S916"/>
          <cell r="T916"/>
          <cell r="U916"/>
          <cell r="V916"/>
          <cell r="W916"/>
          <cell r="X916"/>
          <cell r="Y916"/>
          <cell r="Z916"/>
          <cell r="AA916"/>
          <cell r="AB916"/>
          <cell r="AC916"/>
          <cell r="AD916"/>
          <cell r="AE916"/>
          <cell r="AF916"/>
          <cell r="AG916"/>
          <cell r="AH916"/>
          <cell r="AI916"/>
          <cell r="AJ916"/>
          <cell r="AK916"/>
          <cell r="AL916"/>
          <cell r="AM916"/>
          <cell r="AN916"/>
          <cell r="AO916"/>
          <cell r="AP916"/>
          <cell r="AQ916"/>
          <cell r="AR916"/>
          <cell r="AS916"/>
          <cell r="AT916"/>
          <cell r="AU916"/>
          <cell r="AV916"/>
          <cell r="AW916"/>
          <cell r="AX916"/>
          <cell r="AY916"/>
          <cell r="AZ916"/>
          <cell r="BA916"/>
          <cell r="BB916"/>
          <cell r="BC916"/>
          <cell r="BD916"/>
          <cell r="BE916"/>
          <cell r="BF916"/>
          <cell r="BG916"/>
          <cell r="BH916"/>
          <cell r="BI916"/>
          <cell r="BJ916"/>
          <cell r="BK916"/>
          <cell r="BL916"/>
          <cell r="BM916"/>
          <cell r="BN916"/>
          <cell r="BO916"/>
          <cell r="BP916"/>
          <cell r="BQ916"/>
          <cell r="BR916"/>
          <cell r="BS916"/>
          <cell r="BT916"/>
          <cell r="BU916"/>
          <cell r="BV916"/>
          <cell r="BW916"/>
          <cell r="BX916"/>
          <cell r="BY916"/>
          <cell r="BZ916"/>
          <cell r="CA916"/>
          <cell r="CB916"/>
          <cell r="CC916"/>
          <cell r="CD916"/>
          <cell r="CE916"/>
          <cell r="CF916"/>
          <cell r="CG916"/>
          <cell r="CH916"/>
          <cell r="CN916"/>
          <cell r="CO916"/>
          <cell r="CP916"/>
          <cell r="CQ916"/>
          <cell r="CR916"/>
          <cell r="CS916"/>
          <cell r="CT916"/>
          <cell r="CU916"/>
          <cell r="CV916"/>
          <cell r="CW916"/>
          <cell r="EE916"/>
          <cell r="EF916"/>
          <cell r="EG916"/>
          <cell r="EH916"/>
          <cell r="EI916"/>
          <cell r="EJ916"/>
          <cell r="EK916"/>
          <cell r="EL916"/>
          <cell r="EM916"/>
        </row>
        <row r="917">
          <cell r="F917"/>
          <cell r="G917"/>
          <cell r="H917"/>
          <cell r="I917"/>
          <cell r="J917"/>
          <cell r="K917"/>
          <cell r="L917"/>
          <cell r="M917"/>
          <cell r="N917"/>
          <cell r="O917"/>
          <cell r="P917"/>
          <cell r="Q917"/>
          <cell r="R917"/>
          <cell r="S917"/>
          <cell r="T917"/>
          <cell r="U917"/>
          <cell r="V917"/>
          <cell r="W917"/>
          <cell r="X917"/>
          <cell r="Y917"/>
          <cell r="Z917"/>
          <cell r="AA917"/>
          <cell r="AB917"/>
          <cell r="AC917"/>
          <cell r="AD917"/>
          <cell r="AE917"/>
          <cell r="AF917"/>
          <cell r="AG917"/>
          <cell r="AH917"/>
          <cell r="AI917"/>
          <cell r="AJ917"/>
          <cell r="AK917"/>
          <cell r="AL917"/>
          <cell r="AM917"/>
          <cell r="AN917"/>
          <cell r="AO917"/>
          <cell r="AP917"/>
          <cell r="AQ917"/>
          <cell r="AR917"/>
          <cell r="AS917"/>
          <cell r="AT917"/>
          <cell r="AU917"/>
          <cell r="AV917"/>
          <cell r="AW917"/>
          <cell r="AX917"/>
          <cell r="AY917"/>
          <cell r="AZ917"/>
          <cell r="BA917"/>
          <cell r="BB917"/>
          <cell r="BC917"/>
          <cell r="BD917"/>
          <cell r="BE917"/>
          <cell r="BF917"/>
          <cell r="BG917"/>
          <cell r="BH917"/>
          <cell r="BI917"/>
          <cell r="BJ917"/>
          <cell r="BK917"/>
          <cell r="BL917"/>
          <cell r="BM917"/>
          <cell r="BN917"/>
          <cell r="BO917"/>
          <cell r="BP917"/>
          <cell r="BQ917"/>
          <cell r="BR917"/>
          <cell r="BS917"/>
          <cell r="BT917"/>
          <cell r="BU917"/>
          <cell r="BV917"/>
          <cell r="BW917"/>
          <cell r="BX917"/>
          <cell r="BY917"/>
          <cell r="BZ917"/>
          <cell r="CA917"/>
          <cell r="CB917"/>
          <cell r="CC917"/>
          <cell r="CD917"/>
          <cell r="CE917"/>
          <cell r="CF917"/>
          <cell r="CG917"/>
          <cell r="CH917"/>
          <cell r="CN917"/>
          <cell r="CO917"/>
          <cell r="CP917"/>
          <cell r="CQ917"/>
          <cell r="CR917"/>
          <cell r="CS917"/>
          <cell r="CT917"/>
          <cell r="CU917"/>
          <cell r="CV917"/>
          <cell r="CW917"/>
          <cell r="EE917"/>
          <cell r="EF917"/>
          <cell r="EG917"/>
          <cell r="EH917"/>
          <cell r="EI917"/>
          <cell r="EJ917"/>
          <cell r="EK917"/>
          <cell r="EL917"/>
          <cell r="EM917"/>
        </row>
        <row r="918">
          <cell r="F918"/>
          <cell r="G918"/>
          <cell r="H918"/>
          <cell r="I918"/>
          <cell r="J918"/>
          <cell r="K918"/>
          <cell r="L918"/>
          <cell r="M918"/>
          <cell r="N918"/>
          <cell r="O918"/>
          <cell r="P918"/>
          <cell r="Q918"/>
          <cell r="R918"/>
          <cell r="S918"/>
          <cell r="T918"/>
          <cell r="U918"/>
          <cell r="V918"/>
          <cell r="W918"/>
          <cell r="X918"/>
          <cell r="Y918"/>
          <cell r="Z918"/>
          <cell r="AA918"/>
          <cell r="AB918"/>
          <cell r="AC918"/>
          <cell r="AD918"/>
          <cell r="AE918"/>
          <cell r="AF918"/>
          <cell r="AG918"/>
          <cell r="AH918"/>
          <cell r="AI918"/>
          <cell r="AJ918"/>
          <cell r="AK918"/>
          <cell r="AL918"/>
          <cell r="AM918"/>
          <cell r="AN918"/>
          <cell r="AO918"/>
          <cell r="AP918"/>
          <cell r="AQ918"/>
          <cell r="AR918"/>
          <cell r="AS918"/>
          <cell r="AT918"/>
          <cell r="AU918"/>
          <cell r="AV918"/>
          <cell r="AW918"/>
          <cell r="AX918"/>
          <cell r="AY918"/>
          <cell r="AZ918"/>
          <cell r="BA918"/>
          <cell r="BB918"/>
          <cell r="BC918"/>
          <cell r="BD918"/>
          <cell r="BE918"/>
          <cell r="BF918"/>
          <cell r="BG918"/>
          <cell r="BH918"/>
          <cell r="BI918"/>
          <cell r="BJ918"/>
          <cell r="BK918"/>
          <cell r="BL918"/>
          <cell r="BM918"/>
          <cell r="BN918"/>
          <cell r="BO918"/>
          <cell r="BP918"/>
          <cell r="BQ918"/>
          <cell r="BR918"/>
          <cell r="BS918"/>
          <cell r="BT918"/>
          <cell r="BU918"/>
          <cell r="BV918"/>
          <cell r="BW918"/>
          <cell r="BX918"/>
          <cell r="BY918"/>
          <cell r="BZ918"/>
          <cell r="CA918"/>
          <cell r="CB918"/>
          <cell r="CC918"/>
          <cell r="CD918"/>
          <cell r="CE918"/>
          <cell r="CF918"/>
          <cell r="CG918"/>
          <cell r="CH918"/>
          <cell r="CN918"/>
          <cell r="CO918"/>
          <cell r="CP918"/>
          <cell r="CQ918"/>
          <cell r="CR918"/>
          <cell r="CS918"/>
          <cell r="CT918"/>
          <cell r="CU918"/>
          <cell r="CV918"/>
          <cell r="CW918"/>
          <cell r="EE918"/>
          <cell r="EF918"/>
          <cell r="EG918"/>
          <cell r="EH918"/>
          <cell r="EI918"/>
          <cell r="EJ918"/>
          <cell r="EK918"/>
          <cell r="EL918"/>
          <cell r="EM918"/>
        </row>
        <row r="919">
          <cell r="F919"/>
          <cell r="G919"/>
          <cell r="H919"/>
          <cell r="I919"/>
          <cell r="J919"/>
          <cell r="K919"/>
          <cell r="L919"/>
          <cell r="M919"/>
          <cell r="N919"/>
          <cell r="O919"/>
          <cell r="P919"/>
          <cell r="Q919"/>
          <cell r="R919"/>
          <cell r="S919"/>
          <cell r="T919"/>
          <cell r="U919"/>
          <cell r="V919"/>
          <cell r="W919"/>
          <cell r="X919"/>
          <cell r="Y919"/>
          <cell r="Z919"/>
          <cell r="AA919"/>
          <cell r="AB919"/>
          <cell r="AC919"/>
          <cell r="AD919"/>
          <cell r="AE919"/>
          <cell r="AF919"/>
          <cell r="AG919"/>
          <cell r="AH919"/>
          <cell r="AI919"/>
          <cell r="AJ919"/>
          <cell r="AK919"/>
          <cell r="AL919"/>
          <cell r="AM919"/>
          <cell r="AN919"/>
          <cell r="AO919"/>
          <cell r="AP919"/>
          <cell r="AQ919"/>
          <cell r="AR919"/>
          <cell r="AS919"/>
          <cell r="AT919"/>
          <cell r="AU919"/>
          <cell r="AV919"/>
          <cell r="AW919"/>
          <cell r="AX919"/>
          <cell r="AY919"/>
          <cell r="AZ919"/>
          <cell r="BA919"/>
          <cell r="BB919"/>
          <cell r="BC919"/>
          <cell r="BD919"/>
          <cell r="BE919"/>
          <cell r="BF919"/>
          <cell r="BG919"/>
          <cell r="BH919"/>
          <cell r="BI919"/>
          <cell r="BJ919"/>
          <cell r="BK919"/>
          <cell r="BL919"/>
          <cell r="BM919"/>
          <cell r="BN919"/>
          <cell r="BO919"/>
          <cell r="BP919"/>
          <cell r="BQ919"/>
          <cell r="BR919"/>
          <cell r="BS919"/>
          <cell r="BT919"/>
          <cell r="BU919"/>
          <cell r="BV919"/>
          <cell r="BW919"/>
          <cell r="BX919"/>
          <cell r="BY919"/>
          <cell r="BZ919"/>
          <cell r="CA919"/>
          <cell r="CB919"/>
          <cell r="CC919"/>
          <cell r="CD919"/>
          <cell r="CE919"/>
          <cell r="CF919"/>
          <cell r="CG919"/>
          <cell r="CH919"/>
          <cell r="CN919"/>
          <cell r="CO919"/>
          <cell r="CP919"/>
          <cell r="CQ919"/>
          <cell r="CR919"/>
          <cell r="CS919"/>
          <cell r="CT919"/>
          <cell r="CU919"/>
          <cell r="CV919"/>
          <cell r="CW919"/>
          <cell r="EE919"/>
          <cell r="EF919"/>
          <cell r="EG919"/>
          <cell r="EH919"/>
          <cell r="EI919"/>
          <cell r="EJ919"/>
          <cell r="EK919"/>
          <cell r="EL919"/>
          <cell r="EM919"/>
        </row>
        <row r="920">
          <cell r="F920"/>
          <cell r="G920"/>
          <cell r="H920"/>
          <cell r="I920"/>
          <cell r="J920"/>
          <cell r="K920"/>
          <cell r="L920"/>
          <cell r="M920"/>
          <cell r="N920"/>
          <cell r="O920"/>
          <cell r="P920"/>
          <cell r="Q920"/>
          <cell r="R920"/>
          <cell r="S920"/>
          <cell r="T920"/>
          <cell r="U920"/>
          <cell r="V920"/>
          <cell r="W920"/>
          <cell r="X920"/>
          <cell r="Y920"/>
          <cell r="Z920"/>
          <cell r="AA920"/>
          <cell r="AB920"/>
          <cell r="AC920"/>
          <cell r="AD920"/>
          <cell r="AE920"/>
          <cell r="AF920"/>
          <cell r="AG920"/>
          <cell r="AH920"/>
          <cell r="AI920"/>
          <cell r="AJ920"/>
          <cell r="AK920"/>
          <cell r="AL920"/>
          <cell r="AM920"/>
          <cell r="AN920"/>
          <cell r="AO920"/>
          <cell r="AP920"/>
          <cell r="AQ920"/>
          <cell r="AR920"/>
          <cell r="AS920"/>
          <cell r="AT920"/>
          <cell r="AU920"/>
          <cell r="AV920"/>
          <cell r="AW920"/>
          <cell r="AX920"/>
          <cell r="AY920"/>
          <cell r="AZ920"/>
          <cell r="BA920"/>
          <cell r="BB920"/>
          <cell r="BC920"/>
          <cell r="BD920"/>
          <cell r="BE920"/>
          <cell r="BF920"/>
          <cell r="BG920"/>
          <cell r="BH920"/>
          <cell r="BI920"/>
          <cell r="BJ920"/>
          <cell r="BK920"/>
          <cell r="BL920"/>
          <cell r="BM920"/>
          <cell r="BN920"/>
          <cell r="BO920"/>
          <cell r="BP920"/>
          <cell r="BQ920"/>
          <cell r="BR920"/>
          <cell r="BS920"/>
          <cell r="BT920"/>
          <cell r="BU920"/>
          <cell r="BV920"/>
          <cell r="BW920"/>
          <cell r="BX920"/>
          <cell r="BY920"/>
          <cell r="BZ920"/>
          <cell r="CA920"/>
          <cell r="CB920"/>
          <cell r="CC920"/>
          <cell r="CD920"/>
          <cell r="CE920"/>
          <cell r="CF920"/>
          <cell r="CG920"/>
          <cell r="CH920"/>
          <cell r="CN920"/>
          <cell r="CO920"/>
          <cell r="CP920"/>
          <cell r="CQ920"/>
          <cell r="CR920"/>
          <cell r="CS920"/>
          <cell r="CT920"/>
          <cell r="CU920"/>
          <cell r="CV920"/>
          <cell r="CW920"/>
          <cell r="EE920"/>
          <cell r="EF920"/>
          <cell r="EG920"/>
          <cell r="EH920"/>
          <cell r="EI920"/>
          <cell r="EJ920"/>
          <cell r="EK920"/>
          <cell r="EL920"/>
          <cell r="EM920"/>
        </row>
        <row r="921">
          <cell r="F921"/>
          <cell r="G921"/>
          <cell r="H921"/>
          <cell r="I921"/>
          <cell r="J921"/>
          <cell r="K921"/>
          <cell r="L921"/>
          <cell r="M921"/>
          <cell r="N921"/>
          <cell r="O921"/>
          <cell r="P921"/>
          <cell r="Q921"/>
          <cell r="R921"/>
          <cell r="S921"/>
          <cell r="T921"/>
          <cell r="U921"/>
          <cell r="V921"/>
          <cell r="W921"/>
          <cell r="X921"/>
          <cell r="Y921"/>
          <cell r="Z921"/>
          <cell r="AA921"/>
          <cell r="AB921"/>
          <cell r="AC921"/>
          <cell r="AD921"/>
          <cell r="AE921"/>
          <cell r="AF921"/>
          <cell r="AG921"/>
          <cell r="AH921"/>
          <cell r="AI921"/>
          <cell r="AJ921"/>
          <cell r="AK921"/>
          <cell r="AL921"/>
          <cell r="AM921"/>
          <cell r="AN921"/>
          <cell r="AO921"/>
          <cell r="AP921"/>
          <cell r="AQ921"/>
          <cell r="AR921"/>
          <cell r="AS921"/>
          <cell r="AT921"/>
          <cell r="AU921"/>
          <cell r="AV921"/>
          <cell r="AW921"/>
          <cell r="AX921"/>
          <cell r="AY921"/>
          <cell r="AZ921"/>
          <cell r="BA921"/>
          <cell r="BB921"/>
          <cell r="BC921"/>
          <cell r="BD921"/>
          <cell r="BE921"/>
          <cell r="BF921"/>
          <cell r="BG921"/>
          <cell r="BH921"/>
          <cell r="BI921"/>
          <cell r="BJ921"/>
          <cell r="BK921"/>
          <cell r="BL921"/>
          <cell r="BM921"/>
          <cell r="BN921"/>
          <cell r="BO921"/>
          <cell r="BP921"/>
          <cell r="BQ921"/>
          <cell r="BR921"/>
          <cell r="BS921"/>
          <cell r="BT921"/>
          <cell r="BU921"/>
          <cell r="BV921"/>
          <cell r="BW921"/>
          <cell r="BX921"/>
          <cell r="BY921"/>
          <cell r="BZ921"/>
          <cell r="CA921"/>
          <cell r="CB921"/>
          <cell r="CC921"/>
          <cell r="CD921"/>
          <cell r="CE921"/>
          <cell r="CF921"/>
          <cell r="CG921"/>
          <cell r="CH921"/>
          <cell r="CN921"/>
          <cell r="CO921"/>
          <cell r="CP921"/>
          <cell r="CQ921"/>
          <cell r="CR921"/>
          <cell r="CS921"/>
          <cell r="CT921"/>
          <cell r="CU921"/>
          <cell r="CV921"/>
          <cell r="CW921"/>
          <cell r="EE921"/>
          <cell r="EF921"/>
          <cell r="EG921"/>
          <cell r="EH921"/>
          <cell r="EI921"/>
          <cell r="EJ921"/>
          <cell r="EK921"/>
          <cell r="EL921"/>
          <cell r="EM921"/>
        </row>
        <row r="922">
          <cell r="F922"/>
          <cell r="G922"/>
          <cell r="H922"/>
          <cell r="I922"/>
          <cell r="J922"/>
          <cell r="K922"/>
          <cell r="L922"/>
          <cell r="M922"/>
          <cell r="N922"/>
          <cell r="O922"/>
          <cell r="P922"/>
          <cell r="Q922"/>
          <cell r="R922"/>
          <cell r="S922"/>
          <cell r="T922"/>
          <cell r="U922"/>
          <cell r="V922"/>
          <cell r="W922"/>
          <cell r="X922"/>
          <cell r="Y922"/>
          <cell r="Z922"/>
          <cell r="AA922"/>
          <cell r="AB922"/>
          <cell r="AC922"/>
          <cell r="AD922"/>
          <cell r="AE922"/>
          <cell r="AF922"/>
          <cell r="AG922"/>
          <cell r="AH922"/>
          <cell r="AI922"/>
          <cell r="AJ922"/>
          <cell r="AK922"/>
          <cell r="AL922"/>
          <cell r="AM922"/>
          <cell r="AN922"/>
          <cell r="AO922"/>
          <cell r="AP922"/>
          <cell r="AQ922"/>
          <cell r="AR922"/>
          <cell r="AS922"/>
          <cell r="AT922"/>
          <cell r="AU922"/>
          <cell r="AV922"/>
          <cell r="AW922"/>
          <cell r="AX922"/>
          <cell r="AY922"/>
          <cell r="AZ922"/>
          <cell r="BA922"/>
          <cell r="BB922"/>
          <cell r="BC922"/>
          <cell r="BD922"/>
          <cell r="BE922"/>
          <cell r="BF922"/>
          <cell r="BG922"/>
          <cell r="BH922"/>
          <cell r="BI922"/>
          <cell r="BJ922"/>
          <cell r="BK922"/>
          <cell r="BL922"/>
          <cell r="BM922"/>
          <cell r="BN922"/>
          <cell r="BO922"/>
          <cell r="BP922"/>
          <cell r="BQ922"/>
          <cell r="BR922"/>
          <cell r="BS922"/>
          <cell r="BT922"/>
          <cell r="BU922"/>
          <cell r="BV922"/>
          <cell r="BW922"/>
          <cell r="BX922"/>
          <cell r="BY922"/>
          <cell r="BZ922"/>
          <cell r="CA922"/>
          <cell r="CB922"/>
          <cell r="CC922"/>
          <cell r="CD922"/>
          <cell r="CE922"/>
          <cell r="CF922"/>
          <cell r="CG922"/>
          <cell r="CH922"/>
          <cell r="CN922"/>
          <cell r="CO922"/>
          <cell r="CP922"/>
          <cell r="CQ922"/>
          <cell r="CR922"/>
          <cell r="CS922"/>
          <cell r="CT922"/>
          <cell r="CU922"/>
          <cell r="CV922"/>
          <cell r="CW922"/>
          <cell r="EE922"/>
          <cell r="EF922"/>
          <cell r="EG922"/>
          <cell r="EH922"/>
          <cell r="EI922"/>
          <cell r="EJ922"/>
          <cell r="EK922"/>
          <cell r="EL922"/>
          <cell r="EM922"/>
        </row>
        <row r="923">
          <cell r="F923"/>
          <cell r="G923"/>
          <cell r="H923"/>
          <cell r="I923"/>
          <cell r="J923"/>
          <cell r="K923"/>
          <cell r="L923"/>
          <cell r="M923"/>
          <cell r="N923"/>
          <cell r="O923"/>
          <cell r="P923"/>
          <cell r="Q923"/>
          <cell r="R923"/>
          <cell r="S923"/>
          <cell r="T923"/>
          <cell r="U923"/>
          <cell r="V923"/>
          <cell r="W923"/>
          <cell r="X923"/>
          <cell r="Y923"/>
          <cell r="Z923"/>
          <cell r="AA923"/>
          <cell r="AB923"/>
          <cell r="AC923"/>
          <cell r="AD923"/>
          <cell r="AE923"/>
          <cell r="AF923"/>
          <cell r="AG923"/>
          <cell r="AH923"/>
          <cell r="AI923"/>
          <cell r="AJ923"/>
          <cell r="AK923"/>
          <cell r="AL923"/>
          <cell r="AM923"/>
          <cell r="AN923"/>
          <cell r="AO923"/>
          <cell r="AP923"/>
          <cell r="AQ923"/>
          <cell r="AR923"/>
          <cell r="AS923"/>
          <cell r="AT923"/>
          <cell r="AU923"/>
          <cell r="AV923"/>
          <cell r="AW923"/>
          <cell r="AX923"/>
          <cell r="AY923"/>
          <cell r="AZ923"/>
          <cell r="BA923"/>
          <cell r="BB923"/>
          <cell r="BC923"/>
          <cell r="BD923"/>
          <cell r="BE923"/>
          <cell r="BF923"/>
          <cell r="BG923"/>
          <cell r="BH923"/>
          <cell r="BI923"/>
          <cell r="BJ923"/>
          <cell r="BK923"/>
          <cell r="BL923"/>
          <cell r="BM923"/>
          <cell r="BN923"/>
          <cell r="BO923"/>
          <cell r="BP923"/>
          <cell r="BQ923"/>
          <cell r="BR923"/>
          <cell r="BS923"/>
          <cell r="BT923"/>
          <cell r="BU923"/>
          <cell r="BV923"/>
          <cell r="BW923"/>
          <cell r="BX923"/>
          <cell r="BY923"/>
          <cell r="BZ923"/>
          <cell r="CA923"/>
          <cell r="CB923"/>
          <cell r="CC923"/>
          <cell r="CD923"/>
          <cell r="CE923"/>
          <cell r="CF923"/>
          <cell r="CG923"/>
          <cell r="CH923"/>
          <cell r="CN923"/>
          <cell r="CO923"/>
          <cell r="CP923"/>
          <cell r="CQ923"/>
          <cell r="CR923"/>
          <cell r="CS923"/>
          <cell r="CT923"/>
          <cell r="CU923"/>
          <cell r="CV923"/>
          <cell r="CW923"/>
          <cell r="EE923"/>
          <cell r="EF923"/>
          <cell r="EG923"/>
          <cell r="EH923"/>
          <cell r="EI923"/>
          <cell r="EJ923"/>
          <cell r="EK923"/>
          <cell r="EL923"/>
          <cell r="EM923"/>
        </row>
        <row r="924">
          <cell r="F924"/>
          <cell r="G924"/>
          <cell r="H924"/>
          <cell r="I924"/>
          <cell r="J924"/>
          <cell r="K924"/>
          <cell r="L924"/>
          <cell r="M924"/>
          <cell r="N924"/>
          <cell r="O924"/>
          <cell r="P924"/>
          <cell r="Q924"/>
          <cell r="R924"/>
          <cell r="S924"/>
          <cell r="T924"/>
          <cell r="U924"/>
          <cell r="V924"/>
          <cell r="W924"/>
          <cell r="X924"/>
          <cell r="Y924"/>
          <cell r="Z924"/>
          <cell r="AA924"/>
          <cell r="AB924"/>
          <cell r="AC924"/>
          <cell r="AD924"/>
          <cell r="AE924"/>
          <cell r="AF924"/>
          <cell r="AG924"/>
          <cell r="AH924"/>
          <cell r="AI924"/>
          <cell r="AJ924"/>
          <cell r="AK924"/>
          <cell r="AL924"/>
          <cell r="AM924"/>
          <cell r="AN924"/>
          <cell r="AO924"/>
          <cell r="AP924"/>
          <cell r="AQ924"/>
          <cell r="AR924"/>
          <cell r="AS924"/>
          <cell r="AT924"/>
          <cell r="AU924"/>
          <cell r="AV924"/>
          <cell r="AW924"/>
          <cell r="AX924"/>
          <cell r="AY924"/>
          <cell r="AZ924"/>
          <cell r="BA924"/>
          <cell r="BB924"/>
          <cell r="BC924"/>
          <cell r="BD924"/>
          <cell r="BE924"/>
          <cell r="BF924"/>
          <cell r="BG924"/>
          <cell r="BH924"/>
          <cell r="BI924"/>
          <cell r="BJ924"/>
          <cell r="BK924"/>
          <cell r="BL924"/>
          <cell r="BM924"/>
          <cell r="BN924"/>
          <cell r="BO924"/>
          <cell r="BP924"/>
          <cell r="BQ924"/>
          <cell r="BR924"/>
          <cell r="BS924"/>
          <cell r="BT924"/>
          <cell r="BU924"/>
          <cell r="BV924"/>
          <cell r="BW924"/>
          <cell r="BX924"/>
          <cell r="BY924"/>
          <cell r="BZ924"/>
          <cell r="CA924"/>
          <cell r="CB924"/>
          <cell r="CC924"/>
          <cell r="CD924"/>
          <cell r="CE924"/>
          <cell r="CF924"/>
          <cell r="CG924"/>
          <cell r="CH924"/>
          <cell r="CN924"/>
          <cell r="CO924"/>
          <cell r="CP924"/>
          <cell r="CQ924"/>
          <cell r="CR924"/>
          <cell r="CS924"/>
          <cell r="CT924"/>
          <cell r="CU924"/>
          <cell r="CV924"/>
          <cell r="CW924"/>
          <cell r="EE924"/>
          <cell r="EF924"/>
          <cell r="EG924"/>
          <cell r="EH924"/>
          <cell r="EI924"/>
          <cell r="EJ924"/>
          <cell r="EK924"/>
          <cell r="EL924"/>
          <cell r="EM924"/>
        </row>
        <row r="925">
          <cell r="F925"/>
          <cell r="G925"/>
          <cell r="H925"/>
          <cell r="I925"/>
          <cell r="J925"/>
          <cell r="K925"/>
          <cell r="L925"/>
          <cell r="M925"/>
          <cell r="N925"/>
          <cell r="O925"/>
          <cell r="P925"/>
          <cell r="Q925"/>
          <cell r="R925"/>
          <cell r="S925"/>
          <cell r="T925"/>
          <cell r="U925"/>
          <cell r="V925"/>
          <cell r="W925"/>
          <cell r="X925"/>
          <cell r="Y925"/>
          <cell r="Z925"/>
          <cell r="AA925"/>
          <cell r="AB925"/>
          <cell r="AC925"/>
          <cell r="AD925"/>
          <cell r="AE925"/>
          <cell r="AF925"/>
          <cell r="AG925"/>
          <cell r="AH925"/>
          <cell r="AI925"/>
          <cell r="AJ925"/>
          <cell r="AK925"/>
          <cell r="AL925"/>
          <cell r="AM925"/>
          <cell r="AN925"/>
          <cell r="AO925"/>
          <cell r="AP925"/>
          <cell r="AQ925"/>
          <cell r="AR925"/>
          <cell r="AS925"/>
          <cell r="AT925"/>
          <cell r="AU925"/>
          <cell r="AV925"/>
          <cell r="AW925"/>
          <cell r="AX925"/>
          <cell r="AY925"/>
          <cell r="AZ925"/>
          <cell r="BA925"/>
          <cell r="BB925"/>
          <cell r="BC925"/>
          <cell r="BD925"/>
          <cell r="BE925"/>
          <cell r="BF925"/>
          <cell r="BG925"/>
          <cell r="BH925"/>
          <cell r="BI925"/>
          <cell r="BJ925"/>
          <cell r="BK925"/>
          <cell r="BL925"/>
          <cell r="BM925"/>
          <cell r="BN925"/>
          <cell r="BO925"/>
          <cell r="BP925"/>
          <cell r="BQ925"/>
          <cell r="BR925"/>
          <cell r="BS925"/>
          <cell r="BT925"/>
          <cell r="BU925"/>
          <cell r="BV925"/>
          <cell r="BW925"/>
          <cell r="BX925"/>
          <cell r="BY925"/>
          <cell r="BZ925"/>
          <cell r="CA925"/>
          <cell r="CB925"/>
          <cell r="CC925"/>
          <cell r="CD925"/>
          <cell r="CE925"/>
          <cell r="CF925"/>
          <cell r="CG925"/>
          <cell r="CH925"/>
          <cell r="CN925"/>
          <cell r="CO925"/>
          <cell r="CP925"/>
          <cell r="CQ925"/>
          <cell r="CR925"/>
          <cell r="CS925"/>
          <cell r="CT925"/>
          <cell r="CU925"/>
          <cell r="CV925"/>
          <cell r="CW925"/>
          <cell r="EE925"/>
          <cell r="EF925"/>
          <cell r="EG925"/>
          <cell r="EH925"/>
          <cell r="EI925"/>
          <cell r="EJ925"/>
          <cell r="EK925"/>
          <cell r="EL925"/>
          <cell r="EM925"/>
        </row>
        <row r="926">
          <cell r="F926"/>
          <cell r="G926"/>
          <cell r="H926"/>
          <cell r="I926"/>
          <cell r="J926"/>
          <cell r="K926"/>
          <cell r="L926"/>
          <cell r="M926"/>
          <cell r="N926"/>
          <cell r="O926"/>
          <cell r="P926"/>
          <cell r="Q926"/>
          <cell r="R926"/>
          <cell r="S926"/>
          <cell r="T926"/>
          <cell r="U926"/>
          <cell r="V926"/>
          <cell r="W926"/>
          <cell r="X926"/>
          <cell r="Y926"/>
          <cell r="Z926"/>
          <cell r="AA926"/>
          <cell r="AB926"/>
          <cell r="AC926"/>
          <cell r="AD926"/>
          <cell r="AE926"/>
          <cell r="AF926"/>
          <cell r="AG926"/>
          <cell r="AH926"/>
          <cell r="AI926"/>
          <cell r="AJ926"/>
          <cell r="AK926"/>
          <cell r="AL926"/>
          <cell r="AM926"/>
          <cell r="AN926"/>
          <cell r="AO926"/>
          <cell r="AP926"/>
          <cell r="AQ926"/>
          <cell r="AR926"/>
          <cell r="AS926"/>
          <cell r="AT926"/>
          <cell r="AU926"/>
          <cell r="AV926"/>
          <cell r="AW926"/>
          <cell r="AX926"/>
          <cell r="AY926"/>
          <cell r="AZ926"/>
          <cell r="BA926"/>
          <cell r="BB926"/>
          <cell r="BC926"/>
          <cell r="BD926"/>
          <cell r="BE926"/>
          <cell r="BF926"/>
          <cell r="BG926"/>
          <cell r="BH926"/>
          <cell r="BI926"/>
          <cell r="BJ926"/>
          <cell r="BK926"/>
          <cell r="BL926"/>
          <cell r="BM926"/>
          <cell r="BN926"/>
          <cell r="BO926"/>
          <cell r="BP926"/>
          <cell r="BQ926"/>
          <cell r="BR926"/>
          <cell r="BS926"/>
          <cell r="BT926"/>
          <cell r="BU926"/>
          <cell r="BV926"/>
          <cell r="BW926"/>
          <cell r="BX926"/>
          <cell r="BY926"/>
          <cell r="BZ926"/>
          <cell r="CA926"/>
          <cell r="CB926"/>
          <cell r="CC926"/>
          <cell r="CD926"/>
          <cell r="CE926"/>
          <cell r="CF926"/>
          <cell r="CG926"/>
          <cell r="CH926"/>
          <cell r="CN926"/>
          <cell r="CO926"/>
          <cell r="CP926"/>
          <cell r="CQ926"/>
          <cell r="CR926"/>
          <cell r="CS926"/>
          <cell r="CT926"/>
          <cell r="CU926"/>
          <cell r="CV926"/>
          <cell r="CW926"/>
          <cell r="EE926"/>
          <cell r="EF926"/>
          <cell r="EG926"/>
          <cell r="EH926"/>
          <cell r="EI926"/>
          <cell r="EJ926"/>
          <cell r="EK926"/>
          <cell r="EL926"/>
          <cell r="EM926"/>
        </row>
        <row r="927">
          <cell r="F927"/>
          <cell r="G927"/>
          <cell r="H927"/>
          <cell r="I927"/>
          <cell r="J927"/>
          <cell r="K927"/>
          <cell r="L927"/>
          <cell r="M927"/>
          <cell r="N927"/>
          <cell r="O927"/>
          <cell r="P927"/>
          <cell r="Q927"/>
          <cell r="R927"/>
          <cell r="S927"/>
          <cell r="T927"/>
          <cell r="U927"/>
          <cell r="V927"/>
          <cell r="W927"/>
          <cell r="X927"/>
          <cell r="Y927"/>
          <cell r="Z927"/>
          <cell r="AA927"/>
          <cell r="AB927"/>
          <cell r="AC927"/>
          <cell r="AD927"/>
          <cell r="AE927"/>
          <cell r="AF927"/>
          <cell r="AG927"/>
          <cell r="AH927"/>
          <cell r="AI927"/>
          <cell r="AJ927"/>
          <cell r="AK927"/>
          <cell r="AL927"/>
          <cell r="AM927"/>
          <cell r="AN927"/>
          <cell r="AO927"/>
          <cell r="AP927"/>
          <cell r="AQ927"/>
          <cell r="AR927"/>
          <cell r="AS927"/>
          <cell r="AT927"/>
          <cell r="AU927"/>
          <cell r="AV927"/>
          <cell r="AW927"/>
          <cell r="AX927"/>
          <cell r="AY927"/>
          <cell r="AZ927"/>
          <cell r="BA927"/>
          <cell r="BB927"/>
          <cell r="BC927"/>
          <cell r="BD927"/>
          <cell r="BE927"/>
          <cell r="BF927"/>
          <cell r="BG927"/>
          <cell r="BH927"/>
          <cell r="BI927"/>
          <cell r="BJ927"/>
          <cell r="BK927"/>
          <cell r="BL927"/>
          <cell r="BM927"/>
          <cell r="BN927"/>
          <cell r="BO927"/>
          <cell r="BP927"/>
          <cell r="BQ927"/>
          <cell r="BR927"/>
          <cell r="BS927"/>
          <cell r="BT927"/>
          <cell r="BU927"/>
          <cell r="BV927"/>
          <cell r="BW927"/>
          <cell r="BX927"/>
          <cell r="BY927"/>
          <cell r="BZ927"/>
          <cell r="CA927"/>
          <cell r="CB927"/>
          <cell r="CC927"/>
          <cell r="CD927"/>
          <cell r="CE927"/>
          <cell r="CF927"/>
          <cell r="CG927"/>
          <cell r="CH927"/>
          <cell r="CN927"/>
          <cell r="CO927"/>
          <cell r="CP927"/>
          <cell r="CQ927"/>
          <cell r="CR927"/>
          <cell r="CS927"/>
          <cell r="CT927"/>
          <cell r="CU927"/>
          <cell r="CV927"/>
          <cell r="CW927"/>
          <cell r="EE927"/>
          <cell r="EF927"/>
          <cell r="EG927"/>
          <cell r="EH927"/>
          <cell r="EI927"/>
          <cell r="EJ927"/>
          <cell r="EK927"/>
          <cell r="EL927"/>
          <cell r="EM927"/>
        </row>
        <row r="928">
          <cell r="F928"/>
          <cell r="G928"/>
          <cell r="H928"/>
          <cell r="I928"/>
          <cell r="J928"/>
          <cell r="K928"/>
          <cell r="L928"/>
          <cell r="M928"/>
          <cell r="N928"/>
          <cell r="O928"/>
          <cell r="P928"/>
          <cell r="Q928"/>
          <cell r="R928"/>
          <cell r="S928"/>
          <cell r="T928"/>
          <cell r="U928"/>
          <cell r="V928"/>
          <cell r="W928"/>
          <cell r="X928"/>
          <cell r="Y928"/>
          <cell r="Z928"/>
          <cell r="AA928"/>
          <cell r="AB928"/>
          <cell r="AC928"/>
          <cell r="AD928"/>
          <cell r="AE928"/>
          <cell r="AF928"/>
          <cell r="AG928"/>
          <cell r="AH928"/>
          <cell r="AI928"/>
          <cell r="AJ928"/>
          <cell r="AK928"/>
          <cell r="AL928"/>
          <cell r="AM928"/>
          <cell r="AN928"/>
          <cell r="AO928"/>
          <cell r="AP928"/>
          <cell r="AQ928"/>
          <cell r="AR928"/>
          <cell r="AS928"/>
          <cell r="AT928"/>
          <cell r="AU928"/>
          <cell r="AV928"/>
          <cell r="AW928"/>
          <cell r="AX928"/>
          <cell r="AY928"/>
          <cell r="AZ928"/>
          <cell r="BA928"/>
          <cell r="BB928"/>
          <cell r="BC928"/>
          <cell r="BD928"/>
          <cell r="BE928"/>
          <cell r="BF928"/>
          <cell r="BG928"/>
          <cell r="BH928"/>
          <cell r="BI928"/>
          <cell r="BJ928"/>
          <cell r="BK928"/>
          <cell r="BL928"/>
          <cell r="BM928"/>
          <cell r="BN928"/>
          <cell r="BO928"/>
          <cell r="BP928"/>
          <cell r="BQ928"/>
          <cell r="BR928"/>
          <cell r="BS928"/>
          <cell r="BT928"/>
          <cell r="BU928"/>
          <cell r="BV928"/>
          <cell r="BW928"/>
          <cell r="BX928"/>
          <cell r="BY928"/>
          <cell r="BZ928"/>
          <cell r="CA928"/>
          <cell r="CB928"/>
          <cell r="CC928"/>
          <cell r="CD928"/>
          <cell r="CE928"/>
          <cell r="CF928"/>
          <cell r="CG928"/>
          <cell r="CH928"/>
          <cell r="CN928"/>
          <cell r="CO928"/>
          <cell r="CP928"/>
          <cell r="CQ928"/>
          <cell r="CR928"/>
          <cell r="CS928"/>
          <cell r="CT928"/>
          <cell r="CU928"/>
          <cell r="CV928"/>
          <cell r="CW928"/>
          <cell r="EE928"/>
          <cell r="EF928"/>
          <cell r="EG928"/>
          <cell r="EH928"/>
          <cell r="EI928"/>
          <cell r="EJ928"/>
          <cell r="EK928"/>
          <cell r="EL928"/>
          <cell r="EM928"/>
        </row>
        <row r="929">
          <cell r="F929"/>
          <cell r="G929"/>
          <cell r="H929"/>
          <cell r="I929"/>
          <cell r="J929"/>
          <cell r="K929"/>
          <cell r="L929"/>
          <cell r="M929"/>
          <cell r="N929"/>
          <cell r="O929"/>
          <cell r="P929"/>
          <cell r="Q929"/>
          <cell r="R929"/>
          <cell r="S929"/>
          <cell r="T929"/>
          <cell r="U929"/>
          <cell r="V929"/>
          <cell r="W929"/>
          <cell r="X929"/>
          <cell r="Y929"/>
          <cell r="Z929"/>
          <cell r="AA929"/>
          <cell r="AB929"/>
          <cell r="AC929"/>
          <cell r="AD929"/>
          <cell r="AE929"/>
          <cell r="AF929"/>
          <cell r="AG929"/>
          <cell r="AH929"/>
          <cell r="AI929"/>
          <cell r="AJ929"/>
          <cell r="AK929"/>
          <cell r="AL929"/>
          <cell r="AM929"/>
          <cell r="AN929"/>
          <cell r="AO929"/>
          <cell r="AP929"/>
          <cell r="AQ929"/>
          <cell r="AR929"/>
          <cell r="AS929"/>
          <cell r="AT929"/>
          <cell r="AU929"/>
          <cell r="AV929"/>
          <cell r="AW929"/>
          <cell r="AX929"/>
          <cell r="AY929"/>
          <cell r="AZ929"/>
          <cell r="BA929"/>
          <cell r="BB929"/>
          <cell r="BC929"/>
          <cell r="BD929"/>
          <cell r="BE929"/>
          <cell r="BF929"/>
          <cell r="BG929"/>
          <cell r="BH929"/>
          <cell r="BI929"/>
          <cell r="BJ929"/>
          <cell r="BK929"/>
          <cell r="BL929"/>
          <cell r="BM929"/>
          <cell r="BN929"/>
          <cell r="BO929"/>
          <cell r="BP929"/>
          <cell r="BQ929"/>
          <cell r="BR929"/>
          <cell r="BS929"/>
          <cell r="BT929"/>
          <cell r="BU929"/>
          <cell r="BV929"/>
          <cell r="BW929"/>
          <cell r="BX929"/>
          <cell r="BY929"/>
          <cell r="BZ929"/>
          <cell r="CA929"/>
          <cell r="CB929"/>
          <cell r="CC929"/>
          <cell r="CD929"/>
          <cell r="CE929"/>
          <cell r="CF929"/>
          <cell r="CG929"/>
          <cell r="CH929"/>
          <cell r="CN929"/>
          <cell r="CO929"/>
          <cell r="CP929"/>
          <cell r="CQ929"/>
          <cell r="CR929"/>
          <cell r="CS929"/>
          <cell r="CT929"/>
          <cell r="CU929"/>
          <cell r="CV929"/>
          <cell r="CW929"/>
          <cell r="EE929"/>
          <cell r="EF929"/>
          <cell r="EG929"/>
          <cell r="EH929"/>
          <cell r="EI929"/>
          <cell r="EJ929"/>
          <cell r="EK929"/>
          <cell r="EL929"/>
          <cell r="EM929"/>
        </row>
        <row r="930">
          <cell r="F930"/>
          <cell r="G930"/>
          <cell r="H930"/>
          <cell r="I930"/>
          <cell r="J930"/>
          <cell r="K930"/>
          <cell r="L930"/>
          <cell r="M930"/>
          <cell r="N930"/>
          <cell r="O930"/>
          <cell r="P930"/>
          <cell r="Q930"/>
          <cell r="R930"/>
          <cell r="S930"/>
          <cell r="T930"/>
          <cell r="U930"/>
          <cell r="V930"/>
          <cell r="W930"/>
          <cell r="X930"/>
          <cell r="Y930"/>
          <cell r="Z930"/>
          <cell r="AA930"/>
          <cell r="AB930"/>
          <cell r="AC930"/>
          <cell r="AD930"/>
          <cell r="AE930"/>
          <cell r="AF930"/>
          <cell r="AG930"/>
          <cell r="AH930"/>
          <cell r="AI930"/>
          <cell r="AJ930"/>
          <cell r="AK930"/>
          <cell r="AL930"/>
          <cell r="AM930"/>
          <cell r="AN930"/>
          <cell r="AO930"/>
          <cell r="AP930"/>
          <cell r="AQ930"/>
          <cell r="AR930"/>
          <cell r="AS930"/>
          <cell r="AT930"/>
          <cell r="AU930"/>
          <cell r="AV930"/>
          <cell r="AW930"/>
          <cell r="AX930"/>
          <cell r="AY930"/>
          <cell r="AZ930"/>
          <cell r="BA930"/>
          <cell r="BB930"/>
          <cell r="BC930"/>
          <cell r="BD930"/>
          <cell r="BE930"/>
          <cell r="BF930"/>
          <cell r="BG930"/>
          <cell r="BH930"/>
          <cell r="BI930"/>
          <cell r="BJ930"/>
          <cell r="BK930"/>
          <cell r="BL930"/>
          <cell r="BM930"/>
          <cell r="BN930"/>
          <cell r="BO930"/>
          <cell r="BP930"/>
          <cell r="BQ930"/>
          <cell r="BR930"/>
          <cell r="BS930"/>
          <cell r="BT930"/>
          <cell r="BU930"/>
          <cell r="BV930"/>
          <cell r="BW930"/>
          <cell r="BX930"/>
          <cell r="BY930"/>
          <cell r="BZ930"/>
          <cell r="CA930"/>
          <cell r="CB930"/>
          <cell r="CC930"/>
          <cell r="CD930"/>
          <cell r="CE930"/>
          <cell r="CF930"/>
          <cell r="CG930"/>
          <cell r="CH930"/>
          <cell r="CN930"/>
          <cell r="CO930"/>
          <cell r="CP930"/>
          <cell r="CQ930"/>
          <cell r="CR930"/>
          <cell r="CS930"/>
          <cell r="CT930"/>
          <cell r="CU930"/>
          <cell r="CV930"/>
          <cell r="CW930"/>
          <cell r="EE930"/>
          <cell r="EF930"/>
          <cell r="EG930"/>
          <cell r="EH930"/>
          <cell r="EI930"/>
          <cell r="EJ930"/>
          <cell r="EK930"/>
          <cell r="EL930"/>
          <cell r="EM930"/>
        </row>
        <row r="931">
          <cell r="F931"/>
          <cell r="G931"/>
          <cell r="H931"/>
          <cell r="I931"/>
          <cell r="J931"/>
          <cell r="K931"/>
          <cell r="L931"/>
          <cell r="M931"/>
          <cell r="N931"/>
          <cell r="O931"/>
          <cell r="P931"/>
          <cell r="Q931"/>
          <cell r="R931"/>
          <cell r="S931"/>
          <cell r="T931"/>
          <cell r="U931"/>
          <cell r="V931"/>
          <cell r="W931"/>
          <cell r="X931"/>
          <cell r="Y931"/>
          <cell r="Z931"/>
          <cell r="AA931"/>
          <cell r="AB931"/>
          <cell r="AC931"/>
          <cell r="AD931"/>
          <cell r="AE931"/>
          <cell r="AF931"/>
          <cell r="AG931"/>
          <cell r="AH931"/>
          <cell r="AI931"/>
          <cell r="AJ931"/>
          <cell r="AK931"/>
          <cell r="AL931"/>
          <cell r="AM931"/>
          <cell r="AN931"/>
          <cell r="AO931"/>
          <cell r="AP931"/>
          <cell r="AQ931"/>
          <cell r="AR931"/>
          <cell r="AS931"/>
          <cell r="AT931"/>
          <cell r="AU931"/>
          <cell r="AV931"/>
          <cell r="AW931"/>
          <cell r="AX931"/>
          <cell r="AY931"/>
          <cell r="AZ931"/>
          <cell r="BA931"/>
          <cell r="BB931"/>
          <cell r="BC931"/>
          <cell r="BD931"/>
          <cell r="BE931"/>
          <cell r="BF931"/>
          <cell r="BG931"/>
          <cell r="BH931"/>
          <cell r="BI931"/>
          <cell r="BJ931"/>
          <cell r="BK931"/>
          <cell r="BL931"/>
          <cell r="BM931"/>
          <cell r="BN931"/>
          <cell r="BO931"/>
          <cell r="BP931"/>
          <cell r="BQ931"/>
          <cell r="BR931"/>
          <cell r="BS931"/>
          <cell r="BT931"/>
          <cell r="BU931"/>
          <cell r="BV931"/>
          <cell r="BW931"/>
          <cell r="BX931"/>
          <cell r="BY931"/>
          <cell r="BZ931"/>
          <cell r="CA931"/>
          <cell r="CB931"/>
          <cell r="CC931"/>
          <cell r="CD931"/>
          <cell r="CE931"/>
          <cell r="CF931"/>
          <cell r="CG931"/>
          <cell r="CH931"/>
          <cell r="CN931"/>
          <cell r="CO931"/>
          <cell r="CP931"/>
          <cell r="CQ931"/>
          <cell r="CR931"/>
          <cell r="CS931"/>
          <cell r="CT931"/>
          <cell r="CU931"/>
          <cell r="CV931"/>
          <cell r="CW931"/>
          <cell r="EE931"/>
          <cell r="EF931"/>
          <cell r="EG931"/>
          <cell r="EH931"/>
          <cell r="EI931"/>
          <cell r="EJ931"/>
          <cell r="EK931"/>
          <cell r="EL931"/>
          <cell r="EM931"/>
        </row>
        <row r="932">
          <cell r="F932"/>
          <cell r="G932"/>
          <cell r="H932"/>
          <cell r="I932"/>
          <cell r="J932"/>
          <cell r="K932"/>
          <cell r="L932"/>
          <cell r="M932"/>
          <cell r="N932"/>
          <cell r="O932"/>
          <cell r="P932"/>
          <cell r="Q932"/>
          <cell r="R932"/>
          <cell r="S932"/>
          <cell r="T932"/>
          <cell r="U932"/>
          <cell r="V932"/>
          <cell r="W932"/>
          <cell r="X932"/>
          <cell r="Y932"/>
          <cell r="Z932"/>
          <cell r="AA932"/>
          <cell r="AB932"/>
          <cell r="AC932"/>
          <cell r="AD932"/>
          <cell r="AE932"/>
          <cell r="AF932"/>
          <cell r="AG932"/>
          <cell r="AH932"/>
          <cell r="AI932"/>
          <cell r="AJ932"/>
          <cell r="AK932"/>
          <cell r="AL932"/>
          <cell r="AM932"/>
          <cell r="AN932"/>
          <cell r="AO932"/>
          <cell r="AP932"/>
          <cell r="AQ932"/>
          <cell r="AR932"/>
          <cell r="AS932"/>
          <cell r="AT932"/>
          <cell r="AU932"/>
          <cell r="AV932"/>
          <cell r="AW932"/>
          <cell r="AX932"/>
          <cell r="AY932"/>
          <cell r="AZ932"/>
          <cell r="BA932"/>
          <cell r="BB932"/>
          <cell r="BC932"/>
          <cell r="BD932"/>
          <cell r="BE932"/>
          <cell r="BF932"/>
          <cell r="BG932"/>
          <cell r="BH932"/>
          <cell r="BI932"/>
          <cell r="BJ932"/>
          <cell r="BK932"/>
          <cell r="BL932"/>
          <cell r="BM932"/>
          <cell r="BN932"/>
          <cell r="BO932"/>
          <cell r="BP932"/>
          <cell r="BQ932"/>
          <cell r="BR932"/>
          <cell r="BS932"/>
          <cell r="BT932"/>
          <cell r="BU932"/>
          <cell r="BV932"/>
          <cell r="BW932"/>
          <cell r="BX932"/>
          <cell r="BY932"/>
          <cell r="BZ932"/>
          <cell r="CA932"/>
          <cell r="CB932"/>
          <cell r="CC932"/>
          <cell r="CD932"/>
          <cell r="CE932"/>
          <cell r="CF932"/>
          <cell r="CG932"/>
          <cell r="CH932"/>
          <cell r="CN932"/>
          <cell r="CO932"/>
          <cell r="CP932"/>
          <cell r="CQ932"/>
          <cell r="CR932"/>
          <cell r="CS932"/>
          <cell r="CT932"/>
          <cell r="CU932"/>
          <cell r="CV932"/>
          <cell r="CW932"/>
          <cell r="EE932"/>
          <cell r="EF932"/>
          <cell r="EG932"/>
          <cell r="EH932"/>
          <cell r="EI932"/>
          <cell r="EJ932"/>
          <cell r="EK932"/>
          <cell r="EL932"/>
          <cell r="EM932"/>
        </row>
        <row r="933">
          <cell r="F933"/>
          <cell r="G933"/>
          <cell r="H933"/>
          <cell r="I933"/>
          <cell r="J933"/>
          <cell r="K933"/>
          <cell r="L933"/>
          <cell r="M933"/>
          <cell r="N933"/>
          <cell r="O933"/>
          <cell r="P933"/>
          <cell r="Q933"/>
          <cell r="R933"/>
          <cell r="S933"/>
          <cell r="T933"/>
          <cell r="U933"/>
          <cell r="V933"/>
          <cell r="W933"/>
          <cell r="X933"/>
          <cell r="Y933"/>
          <cell r="Z933"/>
          <cell r="AA933"/>
          <cell r="AB933"/>
          <cell r="AC933"/>
          <cell r="AD933"/>
          <cell r="AE933"/>
          <cell r="AF933"/>
          <cell r="AG933"/>
          <cell r="AH933"/>
          <cell r="AI933"/>
          <cell r="AJ933"/>
          <cell r="AK933"/>
          <cell r="AL933"/>
          <cell r="AM933"/>
          <cell r="AN933"/>
          <cell r="AO933"/>
          <cell r="AP933"/>
          <cell r="AQ933"/>
          <cell r="AR933"/>
          <cell r="AS933"/>
          <cell r="AT933"/>
          <cell r="AU933"/>
          <cell r="AV933"/>
          <cell r="AW933"/>
          <cell r="AX933"/>
          <cell r="AY933"/>
          <cell r="AZ933"/>
          <cell r="BA933"/>
          <cell r="BB933"/>
          <cell r="BC933"/>
          <cell r="BD933"/>
          <cell r="BE933"/>
          <cell r="BF933"/>
          <cell r="BG933"/>
          <cell r="BH933"/>
          <cell r="BI933"/>
          <cell r="BJ933"/>
          <cell r="BK933"/>
          <cell r="BL933"/>
          <cell r="BM933"/>
          <cell r="BN933"/>
          <cell r="BO933"/>
          <cell r="BP933"/>
          <cell r="BQ933"/>
          <cell r="BR933"/>
          <cell r="BS933"/>
          <cell r="BT933"/>
          <cell r="BU933"/>
          <cell r="BV933"/>
          <cell r="BW933"/>
          <cell r="BX933"/>
          <cell r="BY933"/>
          <cell r="BZ933"/>
          <cell r="CA933"/>
          <cell r="CB933"/>
          <cell r="CC933"/>
          <cell r="CD933"/>
          <cell r="CE933"/>
          <cell r="CF933"/>
          <cell r="CG933"/>
          <cell r="CH933"/>
          <cell r="CN933"/>
          <cell r="CO933"/>
          <cell r="CP933"/>
          <cell r="CQ933"/>
          <cell r="CR933"/>
          <cell r="CS933"/>
          <cell r="CT933"/>
          <cell r="CU933"/>
          <cell r="CV933"/>
          <cell r="CW933"/>
          <cell r="EE933"/>
          <cell r="EF933"/>
          <cell r="EG933"/>
          <cell r="EH933"/>
          <cell r="EI933"/>
          <cell r="EJ933"/>
          <cell r="EK933"/>
          <cell r="EL933"/>
          <cell r="EM933"/>
        </row>
        <row r="934">
          <cell r="F934"/>
          <cell r="G934"/>
          <cell r="H934"/>
          <cell r="I934"/>
          <cell r="J934"/>
          <cell r="K934"/>
          <cell r="L934"/>
          <cell r="M934"/>
          <cell r="N934"/>
          <cell r="O934"/>
          <cell r="P934"/>
          <cell r="Q934"/>
          <cell r="R934"/>
          <cell r="S934"/>
          <cell r="T934"/>
          <cell r="U934"/>
          <cell r="V934"/>
          <cell r="W934"/>
          <cell r="X934"/>
          <cell r="Y934"/>
          <cell r="Z934"/>
          <cell r="AA934"/>
          <cell r="AB934"/>
          <cell r="AC934"/>
          <cell r="AD934"/>
          <cell r="AE934"/>
          <cell r="AF934"/>
          <cell r="AG934"/>
          <cell r="AH934"/>
          <cell r="AI934"/>
          <cell r="AJ934"/>
          <cell r="AK934"/>
          <cell r="AL934"/>
          <cell r="AM934"/>
          <cell r="AN934"/>
          <cell r="AO934"/>
          <cell r="AP934"/>
          <cell r="AQ934"/>
          <cell r="AR934"/>
          <cell r="AS934"/>
          <cell r="AT934"/>
          <cell r="AU934"/>
          <cell r="AV934"/>
          <cell r="AW934"/>
          <cell r="AX934"/>
          <cell r="AY934"/>
          <cell r="AZ934"/>
          <cell r="BA934"/>
          <cell r="BB934"/>
          <cell r="BC934"/>
          <cell r="BD934"/>
          <cell r="BE934"/>
          <cell r="BF934"/>
          <cell r="BG934"/>
          <cell r="BH934"/>
          <cell r="BI934"/>
          <cell r="BJ934"/>
          <cell r="BK934"/>
          <cell r="BL934"/>
          <cell r="BM934"/>
          <cell r="BN934"/>
          <cell r="BO934"/>
          <cell r="BP934"/>
          <cell r="BQ934"/>
          <cell r="BR934"/>
          <cell r="BS934"/>
          <cell r="BT934"/>
          <cell r="BU934"/>
          <cell r="BV934"/>
          <cell r="BW934"/>
          <cell r="BX934"/>
          <cell r="BY934"/>
          <cell r="BZ934"/>
          <cell r="CA934"/>
          <cell r="CB934"/>
          <cell r="CC934"/>
          <cell r="CD934"/>
          <cell r="CE934"/>
          <cell r="CF934"/>
          <cell r="CG934"/>
          <cell r="CH934"/>
          <cell r="CN934"/>
          <cell r="CO934"/>
          <cell r="CP934"/>
          <cell r="CQ934"/>
          <cell r="CR934"/>
          <cell r="CS934"/>
          <cell r="CT934"/>
          <cell r="CU934"/>
          <cell r="CV934"/>
          <cell r="CW934"/>
          <cell r="EE934"/>
          <cell r="EF934"/>
          <cell r="EG934"/>
          <cell r="EH934"/>
          <cell r="EI934"/>
          <cell r="EJ934"/>
          <cell r="EK934"/>
          <cell r="EL934"/>
          <cell r="EM934"/>
        </row>
        <row r="935">
          <cell r="F935"/>
          <cell r="G935"/>
          <cell r="H935"/>
          <cell r="I935"/>
          <cell r="J935"/>
          <cell r="K935"/>
          <cell r="L935"/>
          <cell r="M935"/>
          <cell r="N935"/>
          <cell r="O935"/>
          <cell r="P935"/>
          <cell r="Q935"/>
          <cell r="R935"/>
          <cell r="S935"/>
          <cell r="T935"/>
          <cell r="U935"/>
          <cell r="V935"/>
          <cell r="W935"/>
          <cell r="X935"/>
          <cell r="Y935"/>
          <cell r="Z935"/>
          <cell r="AA935"/>
          <cell r="AB935"/>
          <cell r="AC935"/>
          <cell r="AD935"/>
          <cell r="AE935"/>
          <cell r="AF935"/>
          <cell r="AG935"/>
          <cell r="AH935"/>
          <cell r="AI935"/>
          <cell r="AJ935"/>
          <cell r="AK935"/>
          <cell r="AL935"/>
          <cell r="AM935"/>
          <cell r="AN935"/>
          <cell r="AO935"/>
          <cell r="AP935"/>
          <cell r="AQ935"/>
          <cell r="AR935"/>
          <cell r="AS935"/>
          <cell r="AT935"/>
          <cell r="AU935"/>
          <cell r="AV935"/>
          <cell r="AW935"/>
          <cell r="AX935"/>
          <cell r="AY935"/>
          <cell r="AZ935"/>
          <cell r="BA935"/>
          <cell r="BB935"/>
          <cell r="BC935"/>
          <cell r="BD935"/>
          <cell r="BE935"/>
          <cell r="BF935"/>
          <cell r="BG935"/>
          <cell r="BH935"/>
          <cell r="BI935"/>
          <cell r="BJ935"/>
          <cell r="BK935"/>
          <cell r="BL935"/>
          <cell r="BM935"/>
          <cell r="BN935"/>
          <cell r="BO935"/>
          <cell r="BP935"/>
          <cell r="BQ935"/>
          <cell r="BR935"/>
          <cell r="BS935"/>
          <cell r="BT935"/>
          <cell r="BU935"/>
          <cell r="BV935"/>
          <cell r="BW935"/>
          <cell r="BX935"/>
          <cell r="BY935"/>
          <cell r="BZ935"/>
          <cell r="CA935"/>
          <cell r="CB935"/>
          <cell r="CC935"/>
          <cell r="CD935"/>
          <cell r="CE935"/>
          <cell r="CF935"/>
          <cell r="CG935"/>
          <cell r="CH935"/>
          <cell r="CN935"/>
          <cell r="CO935"/>
          <cell r="CP935"/>
          <cell r="CQ935"/>
          <cell r="CR935"/>
          <cell r="CS935"/>
          <cell r="CT935"/>
          <cell r="CU935"/>
          <cell r="CV935"/>
          <cell r="CW935"/>
          <cell r="EE935"/>
          <cell r="EF935"/>
          <cell r="EG935"/>
          <cell r="EH935"/>
          <cell r="EI935"/>
          <cell r="EJ935"/>
          <cell r="EK935"/>
          <cell r="EL935"/>
          <cell r="EM935"/>
        </row>
        <row r="936">
          <cell r="F936"/>
          <cell r="G936"/>
          <cell r="H936"/>
          <cell r="I936"/>
          <cell r="J936"/>
          <cell r="K936"/>
          <cell r="L936"/>
          <cell r="M936"/>
          <cell r="N936"/>
          <cell r="O936"/>
          <cell r="P936"/>
          <cell r="Q936"/>
          <cell r="R936"/>
          <cell r="S936"/>
          <cell r="T936"/>
          <cell r="U936"/>
          <cell r="V936"/>
          <cell r="W936"/>
          <cell r="X936"/>
          <cell r="Y936"/>
          <cell r="Z936"/>
          <cell r="AA936"/>
          <cell r="AB936"/>
          <cell r="AC936"/>
          <cell r="AD936"/>
          <cell r="AE936"/>
          <cell r="AF936"/>
          <cell r="AG936"/>
          <cell r="AH936"/>
          <cell r="AI936"/>
          <cell r="AJ936"/>
          <cell r="AK936"/>
          <cell r="AL936"/>
          <cell r="AM936"/>
          <cell r="AN936"/>
          <cell r="AO936"/>
          <cell r="AP936"/>
          <cell r="AQ936"/>
          <cell r="AR936"/>
          <cell r="AS936"/>
          <cell r="AT936"/>
          <cell r="AU936"/>
          <cell r="AV936"/>
          <cell r="AW936"/>
          <cell r="AX936"/>
          <cell r="AY936"/>
          <cell r="AZ936"/>
          <cell r="BA936"/>
          <cell r="BB936"/>
          <cell r="BC936"/>
          <cell r="BD936"/>
          <cell r="BE936"/>
          <cell r="BF936"/>
          <cell r="BG936"/>
          <cell r="BH936"/>
          <cell r="BI936"/>
          <cell r="BJ936"/>
          <cell r="BK936"/>
          <cell r="BL936"/>
          <cell r="BM936"/>
          <cell r="BN936"/>
          <cell r="BO936"/>
          <cell r="BP936"/>
          <cell r="BQ936"/>
          <cell r="BR936"/>
          <cell r="BS936"/>
          <cell r="BT936"/>
          <cell r="BU936"/>
          <cell r="BV936"/>
          <cell r="BW936"/>
          <cell r="BX936"/>
          <cell r="BY936"/>
          <cell r="BZ936"/>
          <cell r="CA936"/>
          <cell r="CB936"/>
          <cell r="CC936"/>
          <cell r="CD936"/>
          <cell r="CE936"/>
          <cell r="CF936"/>
          <cell r="CG936"/>
          <cell r="CH936"/>
          <cell r="CN936"/>
          <cell r="CO936"/>
          <cell r="CP936"/>
          <cell r="CQ936"/>
          <cell r="CR936"/>
          <cell r="CS936"/>
          <cell r="CT936"/>
          <cell r="CU936"/>
          <cell r="CV936"/>
          <cell r="CW936"/>
          <cell r="EE936"/>
          <cell r="EF936"/>
          <cell r="EG936"/>
          <cell r="EH936"/>
          <cell r="EI936"/>
          <cell r="EJ936"/>
          <cell r="EK936"/>
          <cell r="EL936"/>
          <cell r="EM936"/>
        </row>
        <row r="937">
          <cell r="F937"/>
          <cell r="G937"/>
          <cell r="H937"/>
          <cell r="I937"/>
          <cell r="J937"/>
          <cell r="K937"/>
          <cell r="L937"/>
          <cell r="M937"/>
          <cell r="N937"/>
          <cell r="O937"/>
          <cell r="P937"/>
          <cell r="Q937"/>
          <cell r="R937"/>
          <cell r="S937"/>
          <cell r="T937"/>
          <cell r="U937"/>
          <cell r="V937"/>
          <cell r="W937"/>
          <cell r="X937"/>
          <cell r="Y937"/>
          <cell r="Z937"/>
          <cell r="AA937"/>
          <cell r="AB937"/>
          <cell r="AC937"/>
          <cell r="AD937"/>
          <cell r="AE937"/>
          <cell r="AF937"/>
          <cell r="AG937"/>
          <cell r="AH937"/>
          <cell r="AI937"/>
          <cell r="AJ937"/>
          <cell r="AK937"/>
          <cell r="AL937"/>
          <cell r="AM937"/>
          <cell r="AN937"/>
          <cell r="AO937"/>
          <cell r="AP937"/>
          <cell r="AQ937"/>
          <cell r="AR937"/>
          <cell r="AS937"/>
          <cell r="AT937"/>
          <cell r="AU937"/>
          <cell r="AV937"/>
          <cell r="AW937"/>
          <cell r="AX937"/>
          <cell r="AY937"/>
          <cell r="AZ937"/>
          <cell r="BA937"/>
          <cell r="BB937"/>
          <cell r="BC937"/>
          <cell r="BD937"/>
          <cell r="BE937"/>
          <cell r="BF937"/>
          <cell r="BG937"/>
          <cell r="BH937"/>
          <cell r="BI937"/>
          <cell r="BJ937"/>
          <cell r="BK937"/>
          <cell r="BL937"/>
          <cell r="BM937"/>
          <cell r="BN937"/>
          <cell r="BO937"/>
          <cell r="BP937"/>
          <cell r="BQ937"/>
          <cell r="BR937"/>
          <cell r="BS937"/>
          <cell r="BT937"/>
          <cell r="BU937"/>
          <cell r="BV937"/>
          <cell r="BW937"/>
          <cell r="BX937"/>
          <cell r="BY937"/>
          <cell r="BZ937"/>
          <cell r="CA937"/>
          <cell r="CB937"/>
          <cell r="CC937"/>
          <cell r="CD937"/>
          <cell r="CE937"/>
          <cell r="CF937"/>
          <cell r="CG937"/>
          <cell r="CH937"/>
          <cell r="CN937"/>
          <cell r="CO937"/>
          <cell r="CP937"/>
          <cell r="CQ937"/>
          <cell r="CR937"/>
          <cell r="CS937"/>
          <cell r="CT937"/>
          <cell r="CU937"/>
          <cell r="CV937"/>
          <cell r="CW937"/>
          <cell r="EE937"/>
          <cell r="EF937"/>
          <cell r="EG937"/>
          <cell r="EH937"/>
          <cell r="EI937"/>
          <cell r="EJ937"/>
          <cell r="EK937"/>
          <cell r="EL937"/>
          <cell r="EM937"/>
        </row>
        <row r="938">
          <cell r="F938"/>
          <cell r="G938"/>
          <cell r="H938"/>
          <cell r="I938"/>
          <cell r="J938"/>
          <cell r="K938"/>
          <cell r="L938"/>
          <cell r="M938"/>
          <cell r="N938"/>
          <cell r="O938"/>
          <cell r="P938"/>
          <cell r="Q938"/>
          <cell r="R938"/>
          <cell r="S938"/>
          <cell r="T938"/>
          <cell r="U938"/>
          <cell r="V938"/>
          <cell r="W938"/>
          <cell r="X938"/>
          <cell r="Y938"/>
          <cell r="Z938"/>
          <cell r="AA938"/>
          <cell r="AB938"/>
          <cell r="AC938"/>
          <cell r="AD938"/>
          <cell r="AE938"/>
          <cell r="AF938"/>
          <cell r="AG938"/>
          <cell r="AH938"/>
          <cell r="AI938"/>
          <cell r="AJ938"/>
          <cell r="AK938"/>
          <cell r="AL938"/>
          <cell r="AM938"/>
          <cell r="AN938"/>
          <cell r="AO938"/>
          <cell r="AP938"/>
          <cell r="AQ938"/>
          <cell r="AR938"/>
          <cell r="AS938"/>
          <cell r="AT938"/>
          <cell r="AU938"/>
          <cell r="AV938"/>
          <cell r="AW938"/>
          <cell r="AX938"/>
          <cell r="AY938"/>
          <cell r="AZ938"/>
          <cell r="BA938"/>
          <cell r="BB938"/>
          <cell r="BC938"/>
          <cell r="BD938"/>
          <cell r="BE938"/>
          <cell r="BF938"/>
          <cell r="BG938"/>
          <cell r="BH938"/>
          <cell r="BI938"/>
          <cell r="BJ938"/>
          <cell r="BK938"/>
          <cell r="BL938"/>
          <cell r="BM938"/>
          <cell r="BN938"/>
          <cell r="BO938"/>
          <cell r="BP938"/>
          <cell r="BQ938"/>
          <cell r="BR938"/>
          <cell r="BS938"/>
          <cell r="BT938"/>
          <cell r="BU938"/>
          <cell r="BV938"/>
          <cell r="BW938"/>
          <cell r="BX938"/>
          <cell r="BY938"/>
          <cell r="BZ938"/>
          <cell r="CA938"/>
          <cell r="CB938"/>
          <cell r="CC938"/>
          <cell r="CD938"/>
          <cell r="CE938"/>
          <cell r="CF938"/>
          <cell r="CG938"/>
          <cell r="CH938"/>
          <cell r="CN938"/>
          <cell r="CO938"/>
          <cell r="CP938"/>
          <cell r="CQ938"/>
          <cell r="CR938"/>
          <cell r="CS938"/>
          <cell r="CT938"/>
          <cell r="CU938"/>
          <cell r="CV938"/>
          <cell r="CW938"/>
          <cell r="EE938"/>
          <cell r="EF938"/>
          <cell r="EG938"/>
          <cell r="EH938"/>
          <cell r="EI938"/>
          <cell r="EJ938"/>
          <cell r="EK938"/>
          <cell r="EL938"/>
          <cell r="EM938"/>
        </row>
        <row r="939">
          <cell r="F939"/>
          <cell r="G939"/>
          <cell r="H939"/>
          <cell r="I939"/>
          <cell r="J939"/>
          <cell r="K939"/>
          <cell r="L939"/>
          <cell r="M939"/>
          <cell r="N939"/>
          <cell r="O939"/>
          <cell r="P939"/>
          <cell r="Q939"/>
          <cell r="R939"/>
          <cell r="S939"/>
          <cell r="T939"/>
          <cell r="U939"/>
          <cell r="V939"/>
          <cell r="W939"/>
          <cell r="X939"/>
          <cell r="Y939"/>
          <cell r="Z939"/>
          <cell r="AA939"/>
          <cell r="AB939"/>
          <cell r="AC939"/>
          <cell r="AD939"/>
          <cell r="AE939"/>
          <cell r="AF939"/>
          <cell r="AG939"/>
          <cell r="AH939"/>
          <cell r="AI939"/>
          <cell r="AJ939"/>
          <cell r="AK939"/>
          <cell r="AL939"/>
          <cell r="AM939"/>
          <cell r="AN939"/>
          <cell r="AO939"/>
          <cell r="AP939"/>
          <cell r="AQ939"/>
          <cell r="AR939"/>
          <cell r="AS939"/>
          <cell r="AT939"/>
          <cell r="AU939"/>
          <cell r="AV939"/>
          <cell r="AW939"/>
          <cell r="AX939"/>
          <cell r="AY939"/>
          <cell r="AZ939"/>
          <cell r="BA939"/>
          <cell r="BB939"/>
          <cell r="BC939"/>
          <cell r="BD939"/>
          <cell r="BE939"/>
          <cell r="BF939"/>
          <cell r="BG939"/>
          <cell r="BH939"/>
          <cell r="BI939"/>
          <cell r="BJ939"/>
          <cell r="BK939"/>
          <cell r="BL939"/>
          <cell r="BM939"/>
          <cell r="BN939"/>
          <cell r="BO939"/>
          <cell r="BP939"/>
          <cell r="BQ939"/>
          <cell r="BR939"/>
          <cell r="BS939"/>
          <cell r="BT939"/>
          <cell r="BU939"/>
          <cell r="BV939"/>
          <cell r="BW939"/>
          <cell r="BX939"/>
          <cell r="BY939"/>
          <cell r="BZ939"/>
          <cell r="CA939"/>
          <cell r="CB939"/>
          <cell r="CC939"/>
          <cell r="CD939"/>
          <cell r="CE939"/>
          <cell r="CF939"/>
          <cell r="CG939"/>
          <cell r="CH939"/>
          <cell r="CN939"/>
          <cell r="CO939"/>
          <cell r="CP939"/>
          <cell r="CQ939"/>
          <cell r="CR939"/>
          <cell r="CS939"/>
          <cell r="CT939"/>
          <cell r="CU939"/>
          <cell r="CV939"/>
          <cell r="CW939"/>
          <cell r="EE939"/>
          <cell r="EF939"/>
          <cell r="EG939"/>
          <cell r="EH939"/>
          <cell r="EI939"/>
          <cell r="EJ939"/>
          <cell r="EK939"/>
          <cell r="EL939"/>
          <cell r="EM939"/>
        </row>
        <row r="940">
          <cell r="F940"/>
          <cell r="G940"/>
          <cell r="H940"/>
          <cell r="I940"/>
          <cell r="J940"/>
          <cell r="K940"/>
          <cell r="L940"/>
          <cell r="M940"/>
          <cell r="N940"/>
          <cell r="O940"/>
          <cell r="P940"/>
          <cell r="Q940"/>
          <cell r="R940"/>
          <cell r="S940"/>
          <cell r="T940"/>
          <cell r="U940"/>
          <cell r="V940"/>
          <cell r="W940"/>
          <cell r="X940"/>
          <cell r="Y940"/>
          <cell r="Z940"/>
          <cell r="AA940"/>
          <cell r="AB940"/>
          <cell r="AC940"/>
          <cell r="AD940"/>
          <cell r="AE940"/>
          <cell r="AF940"/>
          <cell r="AG940"/>
          <cell r="AH940"/>
          <cell r="AI940"/>
          <cell r="AJ940"/>
          <cell r="AK940"/>
          <cell r="AL940"/>
          <cell r="AM940"/>
          <cell r="AN940"/>
          <cell r="AO940"/>
          <cell r="AP940"/>
          <cell r="AQ940"/>
          <cell r="AR940"/>
          <cell r="AS940"/>
          <cell r="AT940"/>
          <cell r="AU940"/>
          <cell r="AV940"/>
          <cell r="AW940"/>
          <cell r="AX940"/>
          <cell r="AY940"/>
          <cell r="AZ940"/>
          <cell r="BA940"/>
          <cell r="BB940"/>
          <cell r="BC940"/>
          <cell r="BD940"/>
          <cell r="BE940"/>
          <cell r="BF940"/>
          <cell r="BG940"/>
          <cell r="BH940"/>
          <cell r="BI940"/>
          <cell r="BJ940"/>
          <cell r="BK940"/>
          <cell r="BL940"/>
          <cell r="BM940"/>
          <cell r="BN940"/>
          <cell r="BO940"/>
          <cell r="BP940"/>
          <cell r="BQ940"/>
          <cell r="BR940"/>
          <cell r="BS940"/>
          <cell r="BT940"/>
          <cell r="BU940"/>
          <cell r="BV940"/>
          <cell r="BW940"/>
          <cell r="BX940"/>
          <cell r="BY940"/>
          <cell r="BZ940"/>
          <cell r="CA940"/>
          <cell r="CB940"/>
          <cell r="CC940"/>
          <cell r="CD940"/>
          <cell r="CE940"/>
          <cell r="CF940"/>
          <cell r="CG940"/>
          <cell r="CH940"/>
          <cell r="CN940"/>
          <cell r="CO940"/>
          <cell r="CP940"/>
          <cell r="CQ940"/>
          <cell r="CR940"/>
          <cell r="CS940"/>
          <cell r="CT940"/>
          <cell r="CU940"/>
          <cell r="CV940"/>
          <cell r="CW940"/>
          <cell r="EE940"/>
          <cell r="EF940"/>
          <cell r="EG940"/>
          <cell r="EH940"/>
          <cell r="EI940"/>
          <cell r="EJ940"/>
          <cell r="EK940"/>
          <cell r="EL940"/>
          <cell r="EM940"/>
        </row>
        <row r="941">
          <cell r="F941"/>
          <cell r="G941"/>
          <cell r="H941"/>
          <cell r="I941"/>
          <cell r="J941"/>
          <cell r="K941"/>
          <cell r="L941"/>
          <cell r="M941"/>
          <cell r="N941"/>
          <cell r="O941"/>
          <cell r="P941"/>
          <cell r="Q941"/>
          <cell r="R941"/>
          <cell r="S941"/>
          <cell r="T941"/>
          <cell r="U941"/>
          <cell r="V941"/>
          <cell r="W941"/>
          <cell r="X941"/>
          <cell r="Y941"/>
          <cell r="Z941"/>
          <cell r="AA941"/>
          <cell r="AB941"/>
          <cell r="AC941"/>
          <cell r="AD941"/>
          <cell r="AE941"/>
          <cell r="AF941"/>
          <cell r="AG941"/>
          <cell r="AH941"/>
          <cell r="AI941"/>
          <cell r="AJ941"/>
          <cell r="AK941"/>
          <cell r="AL941"/>
          <cell r="AM941"/>
          <cell r="AN941"/>
          <cell r="AO941"/>
          <cell r="AP941"/>
          <cell r="AQ941"/>
          <cell r="AR941"/>
          <cell r="AS941"/>
          <cell r="AT941"/>
          <cell r="AU941"/>
          <cell r="AV941"/>
          <cell r="AW941"/>
          <cell r="AX941"/>
          <cell r="AY941"/>
          <cell r="AZ941"/>
          <cell r="BA941"/>
          <cell r="BB941"/>
          <cell r="BC941"/>
          <cell r="BD941"/>
          <cell r="BE941"/>
          <cell r="BF941"/>
          <cell r="BG941"/>
          <cell r="BH941"/>
          <cell r="BI941"/>
          <cell r="BJ941"/>
          <cell r="BK941"/>
          <cell r="BL941"/>
          <cell r="BM941"/>
          <cell r="BN941"/>
          <cell r="BO941"/>
          <cell r="BP941"/>
          <cell r="BQ941"/>
          <cell r="BR941"/>
          <cell r="BS941"/>
          <cell r="BT941"/>
          <cell r="BU941"/>
          <cell r="BV941"/>
          <cell r="BW941"/>
          <cell r="BX941"/>
          <cell r="BY941"/>
          <cell r="BZ941"/>
          <cell r="CA941"/>
          <cell r="CB941"/>
          <cell r="CC941"/>
          <cell r="CD941"/>
          <cell r="CE941"/>
          <cell r="CF941"/>
          <cell r="CG941"/>
          <cell r="CH941"/>
          <cell r="CN941"/>
          <cell r="CO941"/>
          <cell r="CP941"/>
          <cell r="CQ941"/>
          <cell r="CR941"/>
          <cell r="CS941"/>
          <cell r="CT941"/>
          <cell r="CU941"/>
          <cell r="CV941"/>
          <cell r="CW941"/>
          <cell r="EE941"/>
          <cell r="EF941"/>
          <cell r="EG941"/>
          <cell r="EH941"/>
          <cell r="EI941"/>
          <cell r="EJ941"/>
          <cell r="EK941"/>
          <cell r="EL941"/>
          <cell r="EM941"/>
        </row>
        <row r="942">
          <cell r="F942"/>
          <cell r="G942"/>
          <cell r="H942"/>
          <cell r="I942"/>
          <cell r="J942"/>
          <cell r="K942"/>
          <cell r="L942"/>
          <cell r="M942"/>
          <cell r="N942"/>
          <cell r="O942"/>
          <cell r="P942"/>
          <cell r="Q942"/>
          <cell r="R942"/>
          <cell r="S942"/>
          <cell r="T942"/>
          <cell r="U942"/>
          <cell r="V942"/>
          <cell r="W942"/>
          <cell r="X942"/>
          <cell r="Y942"/>
          <cell r="Z942"/>
          <cell r="AA942"/>
          <cell r="AB942"/>
          <cell r="AC942"/>
          <cell r="AD942"/>
          <cell r="AE942"/>
          <cell r="AF942"/>
          <cell r="AG942"/>
          <cell r="AH942"/>
          <cell r="AI942"/>
          <cell r="AJ942"/>
          <cell r="AK942"/>
          <cell r="AL942"/>
          <cell r="AM942"/>
          <cell r="AN942"/>
          <cell r="AO942"/>
          <cell r="AP942"/>
          <cell r="AQ942"/>
          <cell r="AR942"/>
          <cell r="AS942"/>
          <cell r="AT942"/>
          <cell r="AU942"/>
          <cell r="AV942"/>
          <cell r="AW942"/>
          <cell r="AX942"/>
          <cell r="AY942"/>
          <cell r="AZ942"/>
          <cell r="BA942"/>
          <cell r="BB942"/>
          <cell r="BC942"/>
          <cell r="BD942"/>
          <cell r="BE942"/>
          <cell r="BF942"/>
          <cell r="BG942"/>
          <cell r="BH942"/>
          <cell r="BI942"/>
          <cell r="BJ942"/>
          <cell r="BK942"/>
          <cell r="BL942"/>
          <cell r="BM942"/>
          <cell r="BN942"/>
          <cell r="BO942"/>
          <cell r="BP942"/>
          <cell r="BQ942"/>
          <cell r="BR942"/>
          <cell r="BS942"/>
          <cell r="BT942"/>
          <cell r="BU942"/>
          <cell r="BV942"/>
          <cell r="BW942"/>
          <cell r="BX942"/>
          <cell r="BY942"/>
          <cell r="BZ942"/>
          <cell r="CA942"/>
          <cell r="CB942"/>
          <cell r="CC942"/>
          <cell r="CD942"/>
          <cell r="CE942"/>
          <cell r="CF942"/>
          <cell r="CG942"/>
          <cell r="CH942"/>
          <cell r="CN942"/>
          <cell r="CO942"/>
          <cell r="CP942"/>
          <cell r="CQ942"/>
          <cell r="CR942"/>
          <cell r="CS942"/>
          <cell r="CT942"/>
          <cell r="CU942"/>
          <cell r="CV942"/>
          <cell r="CW942"/>
          <cell r="EE942"/>
          <cell r="EF942"/>
          <cell r="EG942"/>
          <cell r="EH942"/>
          <cell r="EI942"/>
          <cell r="EJ942"/>
          <cell r="EK942"/>
          <cell r="EL942"/>
          <cell r="EM942"/>
        </row>
        <row r="943">
          <cell r="F943"/>
          <cell r="G943"/>
          <cell r="H943"/>
          <cell r="I943"/>
          <cell r="J943"/>
          <cell r="K943"/>
          <cell r="L943"/>
          <cell r="M943"/>
          <cell r="N943"/>
          <cell r="O943"/>
          <cell r="P943"/>
          <cell r="Q943"/>
          <cell r="R943"/>
          <cell r="S943"/>
          <cell r="T943"/>
          <cell r="U943"/>
          <cell r="V943"/>
          <cell r="W943"/>
          <cell r="X943"/>
          <cell r="Y943"/>
          <cell r="Z943"/>
          <cell r="AA943"/>
          <cell r="AB943"/>
          <cell r="AC943"/>
          <cell r="AD943"/>
          <cell r="AE943"/>
          <cell r="AF943"/>
          <cell r="AG943"/>
          <cell r="AH943"/>
          <cell r="AI943"/>
          <cell r="AJ943"/>
          <cell r="AK943"/>
          <cell r="AL943"/>
          <cell r="AM943"/>
          <cell r="AN943"/>
          <cell r="AO943"/>
          <cell r="AP943"/>
          <cell r="AQ943"/>
          <cell r="AR943"/>
          <cell r="AS943"/>
          <cell r="AT943"/>
          <cell r="AU943"/>
          <cell r="AV943"/>
          <cell r="AW943"/>
          <cell r="AX943"/>
          <cell r="AY943"/>
          <cell r="AZ943"/>
          <cell r="BA943"/>
          <cell r="BB943"/>
          <cell r="BC943"/>
          <cell r="BD943"/>
          <cell r="BE943"/>
          <cell r="BF943"/>
          <cell r="BG943"/>
          <cell r="BH943"/>
          <cell r="BI943"/>
          <cell r="BJ943"/>
          <cell r="BK943"/>
          <cell r="BL943"/>
          <cell r="BM943"/>
          <cell r="BN943"/>
          <cell r="BO943"/>
          <cell r="BP943"/>
          <cell r="BQ943"/>
          <cell r="BR943"/>
          <cell r="BS943"/>
          <cell r="BT943"/>
          <cell r="BU943"/>
          <cell r="BV943"/>
          <cell r="BW943"/>
          <cell r="BX943"/>
          <cell r="BY943"/>
          <cell r="BZ943"/>
          <cell r="CA943"/>
          <cell r="CB943"/>
          <cell r="CC943"/>
          <cell r="CD943"/>
          <cell r="CE943"/>
          <cell r="CF943"/>
          <cell r="CG943"/>
          <cell r="CH943"/>
          <cell r="CN943"/>
          <cell r="CO943"/>
          <cell r="CP943"/>
          <cell r="CQ943"/>
          <cell r="CR943"/>
          <cell r="CS943"/>
          <cell r="CT943"/>
          <cell r="CU943"/>
          <cell r="CV943"/>
          <cell r="CW943"/>
          <cell r="EE943"/>
          <cell r="EF943"/>
          <cell r="EG943"/>
          <cell r="EH943"/>
          <cell r="EI943"/>
          <cell r="EJ943"/>
          <cell r="EK943"/>
          <cell r="EL943"/>
          <cell r="EM943"/>
        </row>
        <row r="944">
          <cell r="F944"/>
          <cell r="G944"/>
          <cell r="H944"/>
          <cell r="I944"/>
          <cell r="J944"/>
          <cell r="K944"/>
          <cell r="L944"/>
          <cell r="M944"/>
          <cell r="N944"/>
          <cell r="O944"/>
          <cell r="P944"/>
          <cell r="Q944"/>
          <cell r="R944"/>
          <cell r="S944"/>
          <cell r="T944"/>
          <cell r="U944"/>
          <cell r="V944"/>
          <cell r="W944"/>
          <cell r="X944"/>
          <cell r="Y944"/>
          <cell r="Z944"/>
          <cell r="AA944"/>
          <cell r="AB944"/>
          <cell r="AC944"/>
          <cell r="AD944"/>
          <cell r="AE944"/>
          <cell r="AF944"/>
          <cell r="AG944"/>
          <cell r="AH944"/>
          <cell r="AI944"/>
          <cell r="AJ944"/>
          <cell r="AK944"/>
          <cell r="AL944"/>
          <cell r="AM944"/>
          <cell r="AN944"/>
          <cell r="AO944"/>
          <cell r="AP944"/>
          <cell r="AQ944"/>
          <cell r="AR944"/>
          <cell r="AS944"/>
          <cell r="AT944"/>
          <cell r="AU944"/>
          <cell r="AV944"/>
          <cell r="AW944"/>
          <cell r="AX944"/>
          <cell r="AY944"/>
          <cell r="AZ944"/>
          <cell r="BA944"/>
          <cell r="BB944"/>
          <cell r="BC944"/>
          <cell r="BD944"/>
          <cell r="BE944"/>
          <cell r="BF944"/>
          <cell r="BG944"/>
          <cell r="BH944"/>
          <cell r="BI944"/>
          <cell r="BJ944"/>
          <cell r="BK944"/>
          <cell r="BL944"/>
          <cell r="BM944"/>
          <cell r="BN944"/>
          <cell r="BO944"/>
          <cell r="BP944"/>
          <cell r="BQ944"/>
          <cell r="BR944"/>
          <cell r="BS944"/>
          <cell r="BT944"/>
          <cell r="BU944"/>
          <cell r="BV944"/>
          <cell r="BW944"/>
          <cell r="BX944"/>
          <cell r="BY944"/>
          <cell r="BZ944"/>
          <cell r="CA944"/>
          <cell r="CB944"/>
          <cell r="CC944"/>
          <cell r="CD944"/>
          <cell r="CE944"/>
          <cell r="CF944"/>
          <cell r="CG944"/>
          <cell r="CH944"/>
          <cell r="CN944"/>
          <cell r="CO944"/>
          <cell r="CP944"/>
          <cell r="CQ944"/>
          <cell r="CR944"/>
          <cell r="CS944"/>
          <cell r="CT944"/>
          <cell r="CU944"/>
          <cell r="CV944"/>
          <cell r="CW944"/>
          <cell r="EE944"/>
          <cell r="EF944"/>
          <cell r="EG944"/>
          <cell r="EH944"/>
          <cell r="EI944"/>
          <cell r="EJ944"/>
          <cell r="EK944"/>
          <cell r="EL944"/>
          <cell r="EM944"/>
        </row>
        <row r="945">
          <cell r="F945"/>
          <cell r="G945"/>
          <cell r="H945"/>
          <cell r="I945"/>
          <cell r="J945"/>
          <cell r="K945"/>
          <cell r="L945"/>
          <cell r="M945"/>
          <cell r="N945"/>
          <cell r="O945"/>
          <cell r="P945"/>
          <cell r="Q945"/>
          <cell r="R945"/>
          <cell r="S945"/>
          <cell r="T945"/>
          <cell r="U945"/>
          <cell r="V945"/>
          <cell r="W945"/>
          <cell r="X945"/>
          <cell r="Y945"/>
          <cell r="Z945"/>
          <cell r="AA945"/>
          <cell r="AB945"/>
          <cell r="AC945"/>
          <cell r="AD945"/>
          <cell r="AE945"/>
          <cell r="AF945"/>
          <cell r="AG945"/>
          <cell r="AH945"/>
          <cell r="AI945"/>
          <cell r="AJ945"/>
          <cell r="AK945"/>
          <cell r="AL945"/>
          <cell r="AM945"/>
          <cell r="AN945"/>
          <cell r="AO945"/>
          <cell r="AP945"/>
          <cell r="AQ945"/>
          <cell r="AR945"/>
          <cell r="AS945"/>
          <cell r="AT945"/>
          <cell r="AU945"/>
          <cell r="AV945"/>
          <cell r="AW945"/>
          <cell r="AX945"/>
          <cell r="AY945"/>
          <cell r="AZ945"/>
          <cell r="BA945"/>
          <cell r="BB945"/>
          <cell r="BC945"/>
          <cell r="BD945"/>
          <cell r="BE945"/>
          <cell r="BF945"/>
          <cell r="BG945"/>
          <cell r="BH945"/>
          <cell r="BI945"/>
          <cell r="BJ945"/>
          <cell r="BK945"/>
          <cell r="BL945"/>
          <cell r="BM945"/>
          <cell r="BN945"/>
          <cell r="BO945"/>
          <cell r="BP945"/>
          <cell r="BQ945"/>
          <cell r="BR945"/>
          <cell r="BS945"/>
          <cell r="BT945"/>
          <cell r="BU945"/>
          <cell r="BV945"/>
          <cell r="BW945"/>
          <cell r="BX945"/>
          <cell r="BY945"/>
          <cell r="BZ945"/>
          <cell r="CA945"/>
          <cell r="CB945"/>
          <cell r="CC945"/>
          <cell r="CD945"/>
          <cell r="CE945"/>
          <cell r="CF945"/>
          <cell r="CG945"/>
          <cell r="CH945"/>
          <cell r="CN945"/>
          <cell r="CO945"/>
          <cell r="CP945"/>
          <cell r="CQ945"/>
          <cell r="CR945"/>
          <cell r="CS945"/>
          <cell r="CT945"/>
          <cell r="CU945"/>
          <cell r="CV945"/>
          <cell r="CW945"/>
          <cell r="EE945"/>
          <cell r="EF945"/>
          <cell r="EG945"/>
          <cell r="EH945"/>
          <cell r="EI945"/>
          <cell r="EJ945"/>
          <cell r="EK945"/>
          <cell r="EL945"/>
          <cell r="EM945"/>
        </row>
        <row r="946">
          <cell r="F946"/>
          <cell r="G946"/>
          <cell r="H946"/>
          <cell r="I946"/>
          <cell r="J946"/>
          <cell r="K946"/>
          <cell r="L946"/>
          <cell r="M946"/>
          <cell r="N946"/>
          <cell r="O946"/>
          <cell r="P946"/>
          <cell r="Q946"/>
          <cell r="R946"/>
          <cell r="S946"/>
          <cell r="T946"/>
          <cell r="U946"/>
          <cell r="V946"/>
          <cell r="W946"/>
          <cell r="X946"/>
          <cell r="Y946"/>
          <cell r="Z946"/>
          <cell r="AA946"/>
          <cell r="AB946"/>
          <cell r="AC946"/>
          <cell r="AD946"/>
          <cell r="AE946"/>
          <cell r="AF946"/>
          <cell r="AG946"/>
          <cell r="AH946"/>
          <cell r="AI946"/>
          <cell r="AJ946"/>
          <cell r="AK946"/>
          <cell r="AL946"/>
          <cell r="AM946"/>
          <cell r="AN946"/>
          <cell r="AO946"/>
          <cell r="AP946"/>
          <cell r="AQ946"/>
          <cell r="AR946"/>
          <cell r="AS946"/>
          <cell r="AT946"/>
          <cell r="AU946"/>
          <cell r="AV946"/>
          <cell r="AW946"/>
          <cell r="AX946"/>
          <cell r="AY946"/>
          <cell r="AZ946"/>
          <cell r="BA946"/>
          <cell r="BB946"/>
          <cell r="BC946"/>
          <cell r="BD946"/>
          <cell r="BE946"/>
          <cell r="BF946"/>
          <cell r="BG946"/>
          <cell r="BH946"/>
          <cell r="BI946"/>
          <cell r="BJ946"/>
          <cell r="BK946"/>
          <cell r="BL946"/>
          <cell r="BM946"/>
          <cell r="BN946"/>
          <cell r="BO946"/>
          <cell r="BP946"/>
          <cell r="BQ946"/>
          <cell r="BR946"/>
          <cell r="BS946"/>
          <cell r="BT946"/>
          <cell r="BU946"/>
          <cell r="BV946"/>
          <cell r="BW946"/>
          <cell r="BX946"/>
          <cell r="BY946"/>
          <cell r="BZ946"/>
          <cell r="CA946"/>
          <cell r="CB946"/>
          <cell r="CC946"/>
          <cell r="CD946"/>
          <cell r="CE946"/>
          <cell r="CF946"/>
          <cell r="CG946"/>
          <cell r="CH946"/>
          <cell r="CN946"/>
          <cell r="CO946"/>
          <cell r="CP946"/>
          <cell r="CQ946"/>
          <cell r="CR946"/>
          <cell r="CS946"/>
          <cell r="CT946"/>
          <cell r="CU946"/>
          <cell r="CV946"/>
          <cell r="CW946"/>
          <cell r="EE946"/>
          <cell r="EF946"/>
          <cell r="EG946"/>
          <cell r="EH946"/>
          <cell r="EI946"/>
          <cell r="EJ946"/>
          <cell r="EK946"/>
          <cell r="EL946"/>
          <cell r="EM946"/>
        </row>
        <row r="947">
          <cell r="F947"/>
          <cell r="G947"/>
          <cell r="H947"/>
          <cell r="I947"/>
          <cell r="J947"/>
          <cell r="K947"/>
          <cell r="L947"/>
          <cell r="M947"/>
          <cell r="N947"/>
          <cell r="O947"/>
          <cell r="P947"/>
          <cell r="Q947"/>
          <cell r="R947"/>
          <cell r="S947"/>
          <cell r="T947"/>
          <cell r="U947"/>
          <cell r="V947"/>
          <cell r="W947"/>
          <cell r="X947"/>
          <cell r="Y947"/>
          <cell r="Z947"/>
          <cell r="AA947"/>
          <cell r="AB947"/>
          <cell r="AC947"/>
          <cell r="AD947"/>
          <cell r="AE947"/>
          <cell r="AF947"/>
          <cell r="AG947"/>
          <cell r="AH947"/>
          <cell r="AI947"/>
          <cell r="AJ947"/>
          <cell r="AK947"/>
          <cell r="AL947"/>
          <cell r="AM947"/>
          <cell r="AN947"/>
          <cell r="AO947"/>
          <cell r="AP947"/>
          <cell r="AQ947"/>
          <cell r="AR947"/>
          <cell r="AS947"/>
          <cell r="AT947"/>
          <cell r="AU947"/>
          <cell r="AV947"/>
          <cell r="AW947"/>
          <cell r="AX947"/>
          <cell r="AY947"/>
          <cell r="AZ947"/>
          <cell r="BA947"/>
          <cell r="BB947"/>
          <cell r="BC947"/>
          <cell r="BD947"/>
          <cell r="BE947"/>
          <cell r="BF947"/>
          <cell r="BG947"/>
          <cell r="BH947"/>
          <cell r="BI947"/>
          <cell r="BJ947"/>
          <cell r="BK947"/>
          <cell r="BL947"/>
          <cell r="BM947"/>
          <cell r="BN947"/>
          <cell r="BO947"/>
          <cell r="BP947"/>
          <cell r="BQ947"/>
          <cell r="BR947"/>
          <cell r="BS947"/>
          <cell r="BT947"/>
          <cell r="BU947"/>
          <cell r="BV947"/>
          <cell r="BW947"/>
          <cell r="BX947"/>
          <cell r="BY947"/>
          <cell r="BZ947"/>
          <cell r="CA947"/>
          <cell r="CB947"/>
          <cell r="CC947"/>
          <cell r="CD947"/>
          <cell r="CE947"/>
          <cell r="CF947"/>
          <cell r="CG947"/>
          <cell r="CH947"/>
          <cell r="CN947"/>
          <cell r="CO947"/>
          <cell r="CP947"/>
          <cell r="CQ947"/>
          <cell r="CR947"/>
          <cell r="CS947"/>
          <cell r="CT947"/>
          <cell r="CU947"/>
          <cell r="CV947"/>
          <cell r="CW947"/>
          <cell r="EE947"/>
          <cell r="EF947"/>
          <cell r="EG947"/>
          <cell r="EH947"/>
          <cell r="EI947"/>
          <cell r="EJ947"/>
          <cell r="EK947"/>
          <cell r="EL947"/>
          <cell r="EM947"/>
        </row>
        <row r="948">
          <cell r="F948"/>
          <cell r="G948"/>
          <cell r="H948"/>
          <cell r="I948"/>
          <cell r="J948"/>
          <cell r="K948"/>
          <cell r="L948"/>
          <cell r="M948"/>
          <cell r="N948"/>
          <cell r="O948"/>
          <cell r="P948"/>
          <cell r="Q948"/>
          <cell r="R948"/>
          <cell r="S948"/>
          <cell r="T948"/>
          <cell r="U948"/>
          <cell r="V948"/>
          <cell r="W948"/>
          <cell r="X948"/>
          <cell r="Y948"/>
          <cell r="Z948"/>
          <cell r="AA948"/>
          <cell r="AB948"/>
          <cell r="AC948"/>
          <cell r="AD948"/>
          <cell r="AE948"/>
          <cell r="AF948"/>
          <cell r="AG948"/>
          <cell r="AH948"/>
          <cell r="AI948"/>
          <cell r="AJ948"/>
          <cell r="AK948"/>
          <cell r="AL948"/>
          <cell r="AM948"/>
          <cell r="AN948"/>
          <cell r="AO948"/>
          <cell r="AP948"/>
          <cell r="AQ948"/>
          <cell r="AR948"/>
          <cell r="AS948"/>
          <cell r="AT948"/>
          <cell r="AU948"/>
          <cell r="AV948"/>
          <cell r="AW948"/>
          <cell r="AX948"/>
          <cell r="AY948"/>
          <cell r="AZ948"/>
          <cell r="BA948"/>
          <cell r="BB948"/>
          <cell r="BC948"/>
          <cell r="BD948"/>
          <cell r="BE948"/>
          <cell r="BF948"/>
          <cell r="BG948"/>
          <cell r="BH948"/>
          <cell r="BI948"/>
          <cell r="BJ948"/>
          <cell r="BK948"/>
          <cell r="BL948"/>
          <cell r="BM948"/>
          <cell r="BN948"/>
          <cell r="BO948"/>
          <cell r="BP948"/>
          <cell r="BQ948"/>
          <cell r="BR948"/>
          <cell r="BS948"/>
          <cell r="BT948"/>
          <cell r="BU948"/>
          <cell r="BV948"/>
          <cell r="BW948"/>
          <cell r="BX948"/>
          <cell r="BY948"/>
          <cell r="BZ948"/>
          <cell r="CA948"/>
          <cell r="CB948"/>
          <cell r="CC948"/>
          <cell r="CD948"/>
          <cell r="CE948"/>
          <cell r="CF948"/>
          <cell r="CG948"/>
          <cell r="CH948"/>
          <cell r="CN948"/>
          <cell r="CO948"/>
          <cell r="CP948"/>
          <cell r="CQ948"/>
          <cell r="CR948"/>
          <cell r="CS948"/>
          <cell r="CT948"/>
          <cell r="CU948"/>
          <cell r="CV948"/>
          <cell r="CW948"/>
          <cell r="EE948"/>
          <cell r="EF948"/>
          <cell r="EG948"/>
          <cell r="EH948"/>
          <cell r="EI948"/>
          <cell r="EJ948"/>
          <cell r="EK948"/>
          <cell r="EL948"/>
          <cell r="EM948"/>
        </row>
        <row r="949">
          <cell r="F949"/>
          <cell r="G949"/>
          <cell r="H949"/>
          <cell r="I949"/>
          <cell r="J949"/>
          <cell r="K949"/>
          <cell r="L949"/>
          <cell r="M949"/>
          <cell r="N949"/>
          <cell r="O949"/>
          <cell r="P949"/>
          <cell r="Q949"/>
          <cell r="R949"/>
          <cell r="S949"/>
          <cell r="T949"/>
          <cell r="U949"/>
          <cell r="V949"/>
          <cell r="W949"/>
          <cell r="X949"/>
          <cell r="Y949"/>
          <cell r="Z949"/>
          <cell r="AA949"/>
          <cell r="AB949"/>
          <cell r="AC949"/>
          <cell r="AD949"/>
          <cell r="AE949"/>
          <cell r="AF949"/>
          <cell r="AG949"/>
          <cell r="AH949"/>
          <cell r="AI949"/>
          <cell r="AJ949"/>
          <cell r="AK949"/>
          <cell r="AL949"/>
          <cell r="AM949"/>
          <cell r="AN949"/>
          <cell r="AO949"/>
          <cell r="AP949"/>
          <cell r="AQ949"/>
          <cell r="AR949"/>
          <cell r="AS949"/>
          <cell r="AT949"/>
          <cell r="AU949"/>
          <cell r="AV949"/>
          <cell r="AW949"/>
          <cell r="AX949"/>
          <cell r="AY949"/>
          <cell r="AZ949"/>
          <cell r="BA949"/>
          <cell r="BB949"/>
          <cell r="BC949"/>
          <cell r="BD949"/>
          <cell r="BE949"/>
          <cell r="BF949"/>
          <cell r="BG949"/>
          <cell r="BH949"/>
          <cell r="BI949"/>
          <cell r="BJ949"/>
          <cell r="BK949"/>
          <cell r="BL949"/>
          <cell r="BM949"/>
          <cell r="BN949"/>
          <cell r="BO949"/>
          <cell r="BP949"/>
          <cell r="BQ949"/>
          <cell r="BR949"/>
          <cell r="BS949"/>
          <cell r="BT949"/>
          <cell r="BU949"/>
          <cell r="BV949"/>
          <cell r="BW949"/>
          <cell r="BX949"/>
          <cell r="BY949"/>
          <cell r="BZ949"/>
          <cell r="CA949"/>
          <cell r="CB949"/>
          <cell r="CC949"/>
          <cell r="CD949"/>
          <cell r="CE949"/>
          <cell r="CF949"/>
          <cell r="CG949"/>
          <cell r="CH949"/>
          <cell r="CN949"/>
          <cell r="CO949"/>
          <cell r="CP949"/>
          <cell r="CQ949"/>
          <cell r="CR949"/>
          <cell r="CS949"/>
          <cell r="CT949"/>
          <cell r="CU949"/>
          <cell r="CV949"/>
          <cell r="CW949"/>
          <cell r="EE949"/>
          <cell r="EF949"/>
          <cell r="EG949"/>
          <cell r="EH949"/>
          <cell r="EI949"/>
          <cell r="EJ949"/>
          <cell r="EK949"/>
          <cell r="EL949"/>
          <cell r="EM949"/>
        </row>
        <row r="950">
          <cell r="F950"/>
          <cell r="G950"/>
          <cell r="H950"/>
          <cell r="I950"/>
          <cell r="J950"/>
          <cell r="K950"/>
          <cell r="L950"/>
          <cell r="M950"/>
          <cell r="N950"/>
          <cell r="O950"/>
          <cell r="P950"/>
          <cell r="Q950"/>
          <cell r="R950"/>
          <cell r="S950"/>
          <cell r="T950"/>
          <cell r="U950"/>
          <cell r="V950"/>
          <cell r="W950"/>
          <cell r="X950"/>
          <cell r="Y950"/>
          <cell r="Z950"/>
          <cell r="AA950"/>
          <cell r="AB950"/>
          <cell r="AC950"/>
          <cell r="AD950"/>
          <cell r="AE950"/>
          <cell r="AF950"/>
          <cell r="AG950"/>
          <cell r="AH950"/>
          <cell r="AI950"/>
          <cell r="AJ950"/>
          <cell r="AK950"/>
          <cell r="AL950"/>
          <cell r="AM950"/>
          <cell r="AN950"/>
          <cell r="AO950"/>
          <cell r="AP950"/>
          <cell r="AQ950"/>
          <cell r="AR950"/>
          <cell r="AS950"/>
          <cell r="AT950"/>
          <cell r="AU950"/>
          <cell r="AV950"/>
          <cell r="AW950"/>
          <cell r="AX950"/>
          <cell r="AY950"/>
          <cell r="AZ950"/>
          <cell r="BA950"/>
          <cell r="BB950"/>
          <cell r="BC950"/>
          <cell r="BD950"/>
          <cell r="BE950"/>
          <cell r="BF950"/>
          <cell r="BG950"/>
          <cell r="BH950"/>
          <cell r="BI950"/>
          <cell r="BJ950"/>
          <cell r="BK950"/>
          <cell r="BL950"/>
          <cell r="BM950"/>
          <cell r="BN950"/>
          <cell r="BO950"/>
          <cell r="BP950"/>
          <cell r="BQ950"/>
          <cell r="BR950"/>
          <cell r="BS950"/>
          <cell r="BT950"/>
          <cell r="BU950"/>
          <cell r="BV950"/>
          <cell r="BW950"/>
          <cell r="BX950"/>
          <cell r="BY950"/>
          <cell r="BZ950"/>
          <cell r="CA950"/>
          <cell r="CB950"/>
          <cell r="CC950"/>
          <cell r="CD950"/>
          <cell r="CE950"/>
          <cell r="CF950"/>
          <cell r="CG950"/>
          <cell r="CH950"/>
          <cell r="CN950"/>
          <cell r="CO950"/>
          <cell r="CP950"/>
          <cell r="CQ950"/>
          <cell r="CR950"/>
          <cell r="CS950"/>
          <cell r="CT950"/>
          <cell r="CU950"/>
          <cell r="CV950"/>
          <cell r="CW950"/>
          <cell r="EE950"/>
          <cell r="EF950"/>
          <cell r="EG950"/>
          <cell r="EH950"/>
          <cell r="EI950"/>
          <cell r="EJ950"/>
          <cell r="EK950"/>
          <cell r="EL950"/>
          <cell r="EM950"/>
        </row>
        <row r="951">
          <cell r="F951"/>
          <cell r="G951"/>
          <cell r="H951"/>
          <cell r="I951"/>
          <cell r="J951"/>
          <cell r="K951"/>
          <cell r="L951"/>
          <cell r="M951"/>
          <cell r="N951"/>
          <cell r="O951"/>
          <cell r="P951"/>
          <cell r="Q951"/>
          <cell r="R951"/>
          <cell r="S951"/>
          <cell r="T951"/>
          <cell r="U951"/>
          <cell r="V951"/>
          <cell r="W951"/>
          <cell r="X951"/>
          <cell r="Y951"/>
          <cell r="Z951"/>
          <cell r="AA951"/>
          <cell r="AB951"/>
          <cell r="AC951"/>
          <cell r="AD951"/>
          <cell r="AE951"/>
          <cell r="AF951"/>
          <cell r="AG951"/>
          <cell r="AH951"/>
          <cell r="AI951"/>
          <cell r="AJ951"/>
          <cell r="AK951"/>
          <cell r="AL951"/>
          <cell r="AM951"/>
          <cell r="AN951"/>
          <cell r="AO951"/>
          <cell r="AP951"/>
          <cell r="AQ951"/>
          <cell r="AR951"/>
          <cell r="AS951"/>
          <cell r="AT951"/>
          <cell r="AU951"/>
          <cell r="AV951"/>
          <cell r="AW951"/>
          <cell r="AX951"/>
          <cell r="AY951"/>
          <cell r="AZ951"/>
          <cell r="BA951"/>
          <cell r="BB951"/>
          <cell r="BC951"/>
          <cell r="BD951"/>
          <cell r="BE951"/>
          <cell r="BF951"/>
          <cell r="BG951"/>
          <cell r="BH951"/>
          <cell r="BI951"/>
          <cell r="BJ951"/>
          <cell r="BK951"/>
          <cell r="BL951"/>
          <cell r="BM951"/>
          <cell r="BN951"/>
          <cell r="BO951"/>
          <cell r="BP951"/>
          <cell r="BQ951"/>
          <cell r="BR951"/>
          <cell r="BS951"/>
          <cell r="BT951"/>
          <cell r="BU951"/>
          <cell r="BV951"/>
          <cell r="BW951"/>
          <cell r="BX951"/>
          <cell r="BY951"/>
          <cell r="BZ951"/>
          <cell r="CA951"/>
          <cell r="CB951"/>
          <cell r="CC951"/>
          <cell r="CD951"/>
          <cell r="CE951"/>
          <cell r="CF951"/>
          <cell r="CG951"/>
          <cell r="CH951"/>
          <cell r="CN951"/>
          <cell r="CO951"/>
          <cell r="CP951"/>
          <cell r="CQ951"/>
          <cell r="CR951"/>
          <cell r="CS951"/>
          <cell r="CT951"/>
          <cell r="CU951"/>
          <cell r="CV951"/>
          <cell r="CW951"/>
          <cell r="EE951"/>
          <cell r="EF951"/>
          <cell r="EG951"/>
          <cell r="EH951"/>
          <cell r="EI951"/>
          <cell r="EJ951"/>
          <cell r="EK951"/>
          <cell r="EL951"/>
          <cell r="EM951"/>
        </row>
        <row r="952">
          <cell r="F952"/>
          <cell r="G952"/>
          <cell r="H952"/>
          <cell r="I952"/>
          <cell r="J952"/>
          <cell r="K952"/>
          <cell r="L952"/>
          <cell r="M952"/>
          <cell r="N952"/>
          <cell r="O952"/>
          <cell r="P952"/>
          <cell r="Q952"/>
          <cell r="R952"/>
          <cell r="S952"/>
          <cell r="T952"/>
          <cell r="U952"/>
          <cell r="V952"/>
          <cell r="W952"/>
          <cell r="X952"/>
          <cell r="Y952"/>
          <cell r="Z952"/>
          <cell r="AA952"/>
          <cell r="AB952"/>
          <cell r="AC952"/>
          <cell r="AD952"/>
          <cell r="AE952"/>
          <cell r="AF952"/>
          <cell r="AG952"/>
          <cell r="AH952"/>
          <cell r="AI952"/>
          <cell r="AJ952"/>
          <cell r="AK952"/>
          <cell r="AL952"/>
          <cell r="AM952"/>
          <cell r="AN952"/>
          <cell r="AO952"/>
          <cell r="AP952"/>
          <cell r="AQ952"/>
          <cell r="AR952"/>
          <cell r="AS952"/>
          <cell r="AT952"/>
          <cell r="AU952"/>
          <cell r="AV952"/>
          <cell r="AW952"/>
          <cell r="AX952"/>
          <cell r="AY952"/>
          <cell r="AZ952"/>
          <cell r="BA952"/>
          <cell r="BB952"/>
          <cell r="BC952"/>
          <cell r="BD952"/>
          <cell r="BE952"/>
          <cell r="BF952"/>
          <cell r="BG952"/>
          <cell r="BH952"/>
          <cell r="BI952"/>
          <cell r="BJ952"/>
          <cell r="BK952"/>
          <cell r="BL952"/>
          <cell r="BM952"/>
          <cell r="BN952"/>
          <cell r="BO952"/>
          <cell r="BP952"/>
          <cell r="BQ952"/>
          <cell r="BR952"/>
          <cell r="BS952"/>
          <cell r="BT952"/>
          <cell r="BU952"/>
          <cell r="BV952"/>
          <cell r="BW952"/>
          <cell r="BX952"/>
          <cell r="BY952"/>
          <cell r="BZ952"/>
          <cell r="CA952"/>
          <cell r="CB952"/>
          <cell r="CC952"/>
          <cell r="CD952"/>
          <cell r="CE952"/>
          <cell r="CF952"/>
          <cell r="CG952"/>
          <cell r="CH952"/>
          <cell r="CN952"/>
          <cell r="CO952"/>
          <cell r="CP952"/>
          <cell r="CQ952"/>
          <cell r="CR952"/>
          <cell r="CS952"/>
          <cell r="CT952"/>
          <cell r="CU952"/>
          <cell r="CV952"/>
          <cell r="CW952"/>
          <cell r="EE952"/>
          <cell r="EF952"/>
          <cell r="EG952"/>
          <cell r="EH952"/>
          <cell r="EI952"/>
          <cell r="EJ952"/>
          <cell r="EK952"/>
          <cell r="EL952"/>
          <cell r="EM952"/>
        </row>
        <row r="953">
          <cell r="F953"/>
          <cell r="G953"/>
          <cell r="H953"/>
          <cell r="I953"/>
          <cell r="J953"/>
          <cell r="K953"/>
          <cell r="L953"/>
          <cell r="M953"/>
          <cell r="N953"/>
          <cell r="O953"/>
          <cell r="P953"/>
          <cell r="Q953"/>
          <cell r="R953"/>
          <cell r="S953"/>
          <cell r="T953"/>
          <cell r="U953"/>
          <cell r="V953"/>
          <cell r="W953"/>
          <cell r="X953"/>
          <cell r="Y953"/>
          <cell r="Z953"/>
          <cell r="AA953"/>
          <cell r="AB953"/>
          <cell r="AC953"/>
          <cell r="AD953"/>
          <cell r="AE953"/>
          <cell r="AF953"/>
          <cell r="AG953"/>
          <cell r="AH953"/>
          <cell r="AI953"/>
          <cell r="AJ953"/>
          <cell r="AK953"/>
          <cell r="AL953"/>
          <cell r="AM953"/>
          <cell r="AN953"/>
          <cell r="AO953"/>
          <cell r="AP953"/>
          <cell r="AQ953"/>
          <cell r="AR953"/>
          <cell r="AS953"/>
          <cell r="AT953"/>
          <cell r="AU953"/>
          <cell r="AV953"/>
          <cell r="AW953"/>
          <cell r="AX953"/>
          <cell r="AY953"/>
          <cell r="AZ953"/>
          <cell r="BA953"/>
          <cell r="BB953"/>
          <cell r="BC953"/>
          <cell r="BD953"/>
          <cell r="BE953"/>
          <cell r="BF953"/>
          <cell r="BG953"/>
          <cell r="BH953"/>
          <cell r="BI953"/>
          <cell r="BJ953"/>
          <cell r="BK953"/>
          <cell r="BL953"/>
          <cell r="BM953"/>
          <cell r="BN953"/>
          <cell r="BO953"/>
          <cell r="BP953"/>
          <cell r="BQ953"/>
          <cell r="BR953"/>
          <cell r="BS953"/>
          <cell r="BT953"/>
          <cell r="BU953"/>
          <cell r="BV953"/>
          <cell r="BW953"/>
          <cell r="BX953"/>
          <cell r="BY953"/>
          <cell r="BZ953"/>
          <cell r="CA953"/>
          <cell r="CB953"/>
          <cell r="CC953"/>
          <cell r="CD953"/>
          <cell r="CE953"/>
          <cell r="CF953"/>
          <cell r="CG953"/>
          <cell r="CH953"/>
          <cell r="CN953"/>
          <cell r="CO953"/>
          <cell r="CP953"/>
          <cell r="CQ953"/>
          <cell r="CR953"/>
          <cell r="CS953"/>
          <cell r="CT953"/>
          <cell r="CU953"/>
          <cell r="CV953"/>
          <cell r="CW953"/>
          <cell r="EE953"/>
          <cell r="EF953"/>
          <cell r="EG953"/>
          <cell r="EH953"/>
          <cell r="EI953"/>
          <cell r="EJ953"/>
          <cell r="EK953"/>
          <cell r="EL953"/>
          <cell r="EM953"/>
        </row>
        <row r="954">
          <cell r="F954"/>
          <cell r="G954"/>
          <cell r="H954"/>
          <cell r="I954"/>
          <cell r="J954"/>
          <cell r="K954"/>
          <cell r="L954"/>
          <cell r="M954"/>
          <cell r="N954"/>
          <cell r="O954"/>
          <cell r="P954"/>
          <cell r="Q954"/>
          <cell r="R954"/>
          <cell r="S954"/>
          <cell r="T954"/>
          <cell r="U954"/>
          <cell r="V954"/>
          <cell r="W954"/>
          <cell r="X954"/>
          <cell r="Y954"/>
          <cell r="Z954"/>
          <cell r="AA954"/>
          <cell r="AB954"/>
          <cell r="AC954"/>
          <cell r="AD954"/>
          <cell r="AE954"/>
          <cell r="AF954"/>
          <cell r="AG954"/>
          <cell r="AH954"/>
          <cell r="AI954"/>
          <cell r="AJ954"/>
          <cell r="AK954"/>
          <cell r="AL954"/>
          <cell r="AM954"/>
          <cell r="AN954"/>
          <cell r="AO954"/>
          <cell r="AP954"/>
          <cell r="AQ954"/>
          <cell r="AR954"/>
          <cell r="AS954"/>
          <cell r="AT954"/>
          <cell r="AU954"/>
          <cell r="AV954"/>
          <cell r="AW954"/>
          <cell r="AX954"/>
          <cell r="AY954"/>
          <cell r="AZ954"/>
          <cell r="BA954"/>
          <cell r="BB954"/>
          <cell r="BC954"/>
          <cell r="BD954"/>
          <cell r="BE954"/>
          <cell r="BF954"/>
          <cell r="BG954"/>
          <cell r="BH954"/>
          <cell r="BI954"/>
          <cell r="BJ954"/>
          <cell r="BK954"/>
          <cell r="BL954"/>
          <cell r="BM954"/>
          <cell r="BN954"/>
          <cell r="BO954"/>
          <cell r="BP954"/>
          <cell r="BQ954"/>
          <cell r="BR954"/>
          <cell r="BS954"/>
          <cell r="BT954"/>
          <cell r="BU954"/>
          <cell r="BV954"/>
          <cell r="BW954"/>
          <cell r="BX954"/>
          <cell r="BY954"/>
          <cell r="BZ954"/>
          <cell r="CA954"/>
          <cell r="CB954"/>
          <cell r="CC954"/>
          <cell r="CD954"/>
          <cell r="CE954"/>
          <cell r="CF954"/>
          <cell r="CG954"/>
          <cell r="CH954"/>
          <cell r="CN954"/>
          <cell r="CO954"/>
          <cell r="CP954"/>
          <cell r="CQ954"/>
          <cell r="CR954"/>
          <cell r="CS954"/>
          <cell r="CT954"/>
          <cell r="CU954"/>
          <cell r="CV954"/>
          <cell r="CW954"/>
          <cell r="EE954"/>
          <cell r="EF954"/>
          <cell r="EG954"/>
          <cell r="EH954"/>
          <cell r="EI954"/>
          <cell r="EJ954"/>
          <cell r="EK954"/>
          <cell r="EL954"/>
          <cell r="EM954"/>
        </row>
        <row r="955">
          <cell r="F955"/>
          <cell r="G955"/>
          <cell r="H955"/>
          <cell r="I955"/>
          <cell r="J955"/>
          <cell r="K955"/>
          <cell r="L955"/>
          <cell r="M955"/>
          <cell r="N955"/>
          <cell r="O955"/>
          <cell r="P955"/>
          <cell r="Q955"/>
          <cell r="R955"/>
          <cell r="S955"/>
          <cell r="T955"/>
          <cell r="U955"/>
          <cell r="V955"/>
          <cell r="W955"/>
          <cell r="X955"/>
          <cell r="Y955"/>
          <cell r="Z955"/>
          <cell r="AA955"/>
          <cell r="AB955"/>
          <cell r="AC955"/>
          <cell r="AD955"/>
          <cell r="AE955"/>
          <cell r="AF955"/>
          <cell r="AG955"/>
          <cell r="AH955"/>
          <cell r="AI955"/>
          <cell r="AJ955"/>
          <cell r="AK955"/>
          <cell r="AL955"/>
          <cell r="AM955"/>
          <cell r="AN955"/>
          <cell r="AO955"/>
          <cell r="AP955"/>
          <cell r="AQ955"/>
          <cell r="AR955"/>
          <cell r="AS955"/>
          <cell r="AT955"/>
          <cell r="AU955"/>
          <cell r="AV955"/>
          <cell r="AW955"/>
          <cell r="AX955"/>
          <cell r="AY955"/>
          <cell r="AZ955"/>
          <cell r="BA955"/>
          <cell r="BB955"/>
          <cell r="BC955"/>
          <cell r="BD955"/>
          <cell r="BE955"/>
          <cell r="BF955"/>
          <cell r="BG955"/>
          <cell r="BH955"/>
          <cell r="BI955"/>
          <cell r="BJ955"/>
          <cell r="BK955"/>
          <cell r="BL955"/>
          <cell r="BM955"/>
          <cell r="BN955"/>
          <cell r="BO955"/>
          <cell r="BP955"/>
          <cell r="BQ955"/>
          <cell r="BR955"/>
          <cell r="BS955"/>
          <cell r="BT955"/>
          <cell r="BU955"/>
          <cell r="BV955"/>
          <cell r="BW955"/>
          <cell r="BX955"/>
          <cell r="BY955"/>
          <cell r="BZ955"/>
          <cell r="CA955"/>
          <cell r="CB955"/>
          <cell r="CC955"/>
          <cell r="CD955"/>
          <cell r="CE955"/>
          <cell r="CF955"/>
          <cell r="CG955"/>
          <cell r="CH955"/>
          <cell r="CN955"/>
          <cell r="CO955"/>
          <cell r="CP955"/>
          <cell r="CQ955"/>
          <cell r="CR955"/>
          <cell r="CS955"/>
          <cell r="CT955"/>
          <cell r="CU955"/>
          <cell r="CV955"/>
          <cell r="CW955"/>
          <cell r="EE955"/>
          <cell r="EF955"/>
          <cell r="EG955"/>
          <cell r="EH955"/>
          <cell r="EI955"/>
          <cell r="EJ955"/>
          <cell r="EK955"/>
          <cell r="EL955"/>
          <cell r="EM955"/>
        </row>
        <row r="956">
          <cell r="F956"/>
          <cell r="G956"/>
          <cell r="H956"/>
          <cell r="I956"/>
          <cell r="J956"/>
          <cell r="K956"/>
          <cell r="L956"/>
          <cell r="M956"/>
          <cell r="N956"/>
          <cell r="O956"/>
          <cell r="P956"/>
          <cell r="Q956"/>
          <cell r="R956"/>
          <cell r="S956"/>
          <cell r="T956"/>
          <cell r="U956"/>
          <cell r="V956"/>
          <cell r="W956"/>
          <cell r="X956"/>
          <cell r="Y956"/>
          <cell r="Z956"/>
          <cell r="AA956"/>
          <cell r="AB956"/>
          <cell r="AC956"/>
          <cell r="AD956"/>
          <cell r="AE956"/>
          <cell r="AF956"/>
          <cell r="AG956"/>
          <cell r="AH956"/>
          <cell r="AI956"/>
          <cell r="AJ956"/>
          <cell r="AK956"/>
          <cell r="AL956"/>
          <cell r="AM956"/>
          <cell r="AN956"/>
          <cell r="AO956"/>
          <cell r="AP956"/>
          <cell r="AQ956"/>
          <cell r="AR956"/>
          <cell r="AS956"/>
          <cell r="AT956"/>
          <cell r="AU956"/>
          <cell r="AV956"/>
          <cell r="AW956"/>
          <cell r="AX956"/>
          <cell r="AY956"/>
          <cell r="AZ956"/>
          <cell r="BA956"/>
          <cell r="BB956"/>
          <cell r="BC956"/>
          <cell r="BD956"/>
          <cell r="BE956"/>
          <cell r="BF956"/>
          <cell r="BG956"/>
          <cell r="BH956"/>
          <cell r="BI956"/>
          <cell r="BJ956"/>
          <cell r="BK956"/>
          <cell r="BL956"/>
          <cell r="BM956"/>
          <cell r="BN956"/>
          <cell r="BO956"/>
          <cell r="BP956"/>
          <cell r="BQ956"/>
          <cell r="BR956"/>
          <cell r="BS956"/>
          <cell r="BT956"/>
          <cell r="BU956"/>
          <cell r="BV956"/>
          <cell r="BW956"/>
          <cell r="BX956"/>
          <cell r="BY956"/>
          <cell r="BZ956"/>
          <cell r="CA956"/>
          <cell r="CB956"/>
          <cell r="CC956"/>
          <cell r="CD956"/>
          <cell r="CE956"/>
          <cell r="CF956"/>
          <cell r="CG956"/>
          <cell r="CH956"/>
          <cell r="CN956"/>
          <cell r="CO956"/>
          <cell r="CP956"/>
          <cell r="CQ956"/>
          <cell r="CR956"/>
          <cell r="CS956"/>
          <cell r="CT956"/>
          <cell r="CU956"/>
          <cell r="CV956"/>
          <cell r="CW956"/>
          <cell r="EE956"/>
          <cell r="EF956"/>
          <cell r="EG956"/>
          <cell r="EH956"/>
          <cell r="EI956"/>
          <cell r="EJ956"/>
          <cell r="EK956"/>
          <cell r="EL956"/>
          <cell r="EM956"/>
        </row>
        <row r="957">
          <cell r="F957"/>
          <cell r="G957"/>
          <cell r="H957"/>
          <cell r="I957"/>
          <cell r="J957"/>
          <cell r="K957"/>
          <cell r="L957"/>
          <cell r="M957"/>
          <cell r="N957"/>
          <cell r="O957"/>
          <cell r="P957"/>
          <cell r="Q957"/>
          <cell r="R957"/>
          <cell r="S957"/>
          <cell r="T957"/>
          <cell r="U957"/>
          <cell r="V957"/>
          <cell r="W957"/>
          <cell r="X957"/>
          <cell r="Y957"/>
          <cell r="Z957"/>
          <cell r="AA957"/>
          <cell r="AB957"/>
          <cell r="AC957"/>
          <cell r="AD957"/>
          <cell r="AE957"/>
          <cell r="AF957"/>
          <cell r="AG957"/>
          <cell r="AH957"/>
          <cell r="AI957"/>
          <cell r="AJ957"/>
          <cell r="AK957"/>
          <cell r="AL957"/>
          <cell r="AM957"/>
          <cell r="AN957"/>
          <cell r="AO957"/>
          <cell r="AP957"/>
          <cell r="AQ957"/>
          <cell r="AR957"/>
          <cell r="AS957"/>
          <cell r="AT957"/>
          <cell r="AU957"/>
          <cell r="AV957"/>
          <cell r="AW957"/>
          <cell r="AX957"/>
          <cell r="AY957"/>
          <cell r="AZ957"/>
          <cell r="BA957"/>
          <cell r="BB957"/>
          <cell r="BC957"/>
          <cell r="BD957"/>
          <cell r="BE957"/>
          <cell r="BF957"/>
          <cell r="BG957"/>
          <cell r="BH957"/>
          <cell r="BI957"/>
          <cell r="BJ957"/>
          <cell r="BK957"/>
          <cell r="BL957"/>
          <cell r="BM957"/>
          <cell r="BN957"/>
          <cell r="BO957"/>
          <cell r="BP957"/>
          <cell r="BQ957"/>
          <cell r="BR957"/>
          <cell r="BS957"/>
          <cell r="BT957"/>
          <cell r="BU957"/>
          <cell r="BV957"/>
          <cell r="BW957"/>
          <cell r="BX957"/>
          <cell r="BY957"/>
          <cell r="BZ957"/>
          <cell r="CA957"/>
          <cell r="CB957"/>
          <cell r="CC957"/>
          <cell r="CD957"/>
          <cell r="CE957"/>
          <cell r="CF957"/>
          <cell r="CG957"/>
          <cell r="CH957"/>
          <cell r="CN957"/>
          <cell r="CO957"/>
          <cell r="CP957"/>
          <cell r="CQ957"/>
          <cell r="CR957"/>
          <cell r="CS957"/>
          <cell r="CT957"/>
          <cell r="CU957"/>
          <cell r="CV957"/>
          <cell r="CW957"/>
          <cell r="EE957"/>
          <cell r="EF957"/>
          <cell r="EG957"/>
          <cell r="EH957"/>
          <cell r="EI957"/>
          <cell r="EJ957"/>
          <cell r="EK957"/>
          <cell r="EL957"/>
          <cell r="EM957"/>
        </row>
        <row r="958">
          <cell r="F958"/>
          <cell r="G958"/>
          <cell r="H958"/>
          <cell r="I958"/>
          <cell r="J958"/>
          <cell r="K958"/>
          <cell r="L958"/>
          <cell r="M958"/>
          <cell r="N958"/>
          <cell r="O958"/>
          <cell r="P958"/>
          <cell r="Q958"/>
          <cell r="R958"/>
          <cell r="S958"/>
          <cell r="T958"/>
          <cell r="U958"/>
          <cell r="V958"/>
          <cell r="W958"/>
          <cell r="X958"/>
          <cell r="Y958"/>
          <cell r="Z958"/>
          <cell r="AA958"/>
          <cell r="AB958"/>
          <cell r="AC958"/>
          <cell r="AD958"/>
          <cell r="AE958"/>
          <cell r="AF958"/>
          <cell r="AG958"/>
          <cell r="AH958"/>
          <cell r="AI958"/>
          <cell r="AJ958"/>
          <cell r="AK958"/>
          <cell r="AL958"/>
          <cell r="AM958"/>
          <cell r="AN958"/>
          <cell r="AO958"/>
          <cell r="AP958"/>
          <cell r="AQ958"/>
          <cell r="AR958"/>
          <cell r="AS958"/>
          <cell r="AT958"/>
          <cell r="AU958"/>
          <cell r="AV958"/>
          <cell r="AW958"/>
          <cell r="AX958"/>
          <cell r="AY958"/>
          <cell r="AZ958"/>
          <cell r="BA958"/>
          <cell r="BB958"/>
          <cell r="BC958"/>
          <cell r="BD958"/>
          <cell r="BE958"/>
          <cell r="BF958"/>
          <cell r="BG958"/>
          <cell r="BH958"/>
          <cell r="BI958"/>
          <cell r="BJ958"/>
          <cell r="BK958"/>
          <cell r="BL958"/>
          <cell r="BM958"/>
          <cell r="BN958"/>
          <cell r="BO958"/>
          <cell r="BP958"/>
          <cell r="BQ958"/>
          <cell r="BR958"/>
          <cell r="BS958"/>
          <cell r="BT958"/>
          <cell r="BU958"/>
          <cell r="BV958"/>
          <cell r="BW958"/>
          <cell r="BX958"/>
          <cell r="BY958"/>
          <cell r="BZ958"/>
          <cell r="CA958"/>
          <cell r="CB958"/>
          <cell r="CC958"/>
          <cell r="CD958"/>
          <cell r="CE958"/>
          <cell r="CF958"/>
          <cell r="CG958"/>
          <cell r="CH958"/>
          <cell r="CN958"/>
          <cell r="CO958"/>
          <cell r="CP958"/>
          <cell r="CQ958"/>
          <cell r="CR958"/>
          <cell r="CS958"/>
          <cell r="CT958"/>
          <cell r="CU958"/>
          <cell r="CV958"/>
          <cell r="CW958"/>
          <cell r="EE958"/>
          <cell r="EF958"/>
          <cell r="EG958"/>
          <cell r="EH958"/>
          <cell r="EI958"/>
          <cell r="EJ958"/>
          <cell r="EK958"/>
          <cell r="EL958"/>
          <cell r="EM958"/>
        </row>
        <row r="959">
          <cell r="F959"/>
          <cell r="G959"/>
          <cell r="H959"/>
          <cell r="I959"/>
          <cell r="J959"/>
          <cell r="K959"/>
          <cell r="L959"/>
          <cell r="M959"/>
          <cell r="N959"/>
          <cell r="O959"/>
          <cell r="P959"/>
          <cell r="Q959"/>
          <cell r="R959"/>
          <cell r="S959"/>
          <cell r="T959"/>
          <cell r="U959"/>
          <cell r="V959"/>
          <cell r="W959"/>
          <cell r="X959"/>
          <cell r="Y959"/>
          <cell r="Z959"/>
          <cell r="AA959"/>
          <cell r="AB959"/>
          <cell r="AC959"/>
          <cell r="AD959"/>
          <cell r="AE959"/>
          <cell r="AF959"/>
          <cell r="AG959"/>
          <cell r="AH959"/>
          <cell r="AI959"/>
          <cell r="AJ959"/>
          <cell r="AK959"/>
          <cell r="AL959"/>
          <cell r="AM959"/>
          <cell r="AN959"/>
          <cell r="AO959"/>
          <cell r="AP959"/>
          <cell r="AQ959"/>
          <cell r="AR959"/>
          <cell r="AS959"/>
          <cell r="AT959"/>
          <cell r="AU959"/>
          <cell r="AV959"/>
          <cell r="AW959"/>
          <cell r="AX959"/>
          <cell r="AY959"/>
          <cell r="AZ959"/>
          <cell r="BA959"/>
          <cell r="BB959"/>
          <cell r="BC959"/>
          <cell r="BD959"/>
          <cell r="BE959"/>
          <cell r="BF959"/>
          <cell r="BG959"/>
          <cell r="BH959"/>
          <cell r="BI959"/>
          <cell r="BJ959"/>
          <cell r="BK959"/>
          <cell r="BL959"/>
          <cell r="BM959"/>
          <cell r="BN959"/>
          <cell r="BO959"/>
          <cell r="BP959"/>
          <cell r="BQ959"/>
          <cell r="BR959"/>
          <cell r="BS959"/>
          <cell r="BT959"/>
          <cell r="BU959"/>
          <cell r="BV959"/>
          <cell r="BW959"/>
          <cell r="BX959"/>
          <cell r="BY959"/>
          <cell r="BZ959"/>
          <cell r="CA959"/>
          <cell r="CB959"/>
          <cell r="CC959"/>
          <cell r="CD959"/>
          <cell r="CE959"/>
          <cell r="CF959"/>
          <cell r="CG959"/>
          <cell r="CH959"/>
          <cell r="CN959"/>
          <cell r="CO959"/>
          <cell r="CP959"/>
          <cell r="CQ959"/>
          <cell r="CR959"/>
          <cell r="CS959"/>
          <cell r="CT959"/>
          <cell r="CU959"/>
          <cell r="CV959"/>
          <cell r="CW959"/>
          <cell r="EE959"/>
          <cell r="EF959"/>
          <cell r="EG959"/>
          <cell r="EH959"/>
          <cell r="EI959"/>
          <cell r="EJ959"/>
          <cell r="EK959"/>
          <cell r="EL959"/>
          <cell r="EM959"/>
        </row>
        <row r="960">
          <cell r="F960"/>
          <cell r="G960"/>
          <cell r="H960"/>
          <cell r="I960"/>
          <cell r="J960"/>
          <cell r="K960"/>
          <cell r="L960"/>
          <cell r="M960"/>
          <cell r="N960"/>
          <cell r="O960"/>
          <cell r="P960"/>
          <cell r="Q960"/>
          <cell r="R960"/>
          <cell r="S960"/>
          <cell r="T960"/>
          <cell r="U960"/>
          <cell r="V960"/>
          <cell r="W960"/>
          <cell r="X960"/>
          <cell r="Y960"/>
          <cell r="Z960"/>
          <cell r="AA960"/>
          <cell r="AB960"/>
          <cell r="AC960"/>
          <cell r="AD960"/>
          <cell r="AE960"/>
          <cell r="AF960"/>
          <cell r="AG960"/>
          <cell r="AH960"/>
          <cell r="AI960"/>
          <cell r="AJ960"/>
          <cell r="AK960"/>
          <cell r="AL960"/>
          <cell r="AM960"/>
          <cell r="AN960"/>
          <cell r="AO960"/>
          <cell r="AP960"/>
          <cell r="AQ960"/>
          <cell r="AR960"/>
          <cell r="AS960"/>
          <cell r="AT960"/>
          <cell r="AU960"/>
          <cell r="AV960"/>
          <cell r="AW960"/>
          <cell r="AX960"/>
          <cell r="AY960"/>
          <cell r="AZ960"/>
          <cell r="BA960"/>
          <cell r="BB960"/>
          <cell r="BC960"/>
          <cell r="BD960"/>
          <cell r="BE960"/>
          <cell r="BF960"/>
          <cell r="BG960"/>
          <cell r="BH960"/>
          <cell r="BI960"/>
          <cell r="BJ960"/>
          <cell r="BK960"/>
          <cell r="BL960"/>
          <cell r="BM960"/>
          <cell r="BN960"/>
          <cell r="BO960"/>
          <cell r="BP960"/>
          <cell r="BQ960"/>
          <cell r="BR960"/>
          <cell r="BS960"/>
          <cell r="BT960"/>
          <cell r="BU960"/>
          <cell r="BV960"/>
          <cell r="BW960"/>
          <cell r="BX960"/>
          <cell r="BY960"/>
          <cell r="BZ960"/>
          <cell r="CA960"/>
          <cell r="CB960"/>
          <cell r="CC960"/>
          <cell r="CD960"/>
          <cell r="CE960"/>
          <cell r="CF960"/>
          <cell r="CG960"/>
          <cell r="CH960"/>
          <cell r="CN960"/>
          <cell r="CO960"/>
          <cell r="CP960"/>
          <cell r="CQ960"/>
          <cell r="CR960"/>
          <cell r="CS960"/>
          <cell r="CT960"/>
          <cell r="CU960"/>
          <cell r="CV960"/>
          <cell r="CW960"/>
          <cell r="EE960"/>
          <cell r="EF960"/>
          <cell r="EG960"/>
          <cell r="EH960"/>
          <cell r="EI960"/>
          <cell r="EJ960"/>
          <cell r="EK960"/>
          <cell r="EL960"/>
          <cell r="EM960"/>
        </row>
        <row r="961">
          <cell r="F961"/>
          <cell r="G961"/>
          <cell r="H961"/>
          <cell r="I961"/>
          <cell r="J961"/>
          <cell r="K961"/>
          <cell r="L961"/>
          <cell r="M961"/>
          <cell r="N961"/>
          <cell r="O961"/>
          <cell r="P961"/>
          <cell r="Q961"/>
          <cell r="R961"/>
          <cell r="S961"/>
          <cell r="T961"/>
          <cell r="U961"/>
          <cell r="V961"/>
          <cell r="W961"/>
          <cell r="X961"/>
          <cell r="Y961"/>
          <cell r="Z961"/>
          <cell r="AA961"/>
          <cell r="AB961"/>
          <cell r="AC961"/>
          <cell r="AD961"/>
          <cell r="AE961"/>
          <cell r="AF961"/>
          <cell r="AG961"/>
          <cell r="AH961"/>
          <cell r="AI961"/>
          <cell r="AJ961"/>
          <cell r="AK961"/>
          <cell r="AL961"/>
          <cell r="AM961"/>
          <cell r="AN961"/>
          <cell r="AO961"/>
          <cell r="AP961"/>
          <cell r="AQ961"/>
          <cell r="AR961"/>
          <cell r="AS961"/>
          <cell r="AT961"/>
          <cell r="AU961"/>
          <cell r="AV961"/>
          <cell r="AW961"/>
          <cell r="AX961"/>
          <cell r="AY961"/>
          <cell r="AZ961"/>
          <cell r="BA961"/>
          <cell r="BB961"/>
          <cell r="BC961"/>
          <cell r="BD961"/>
          <cell r="BE961"/>
          <cell r="BF961"/>
          <cell r="BG961"/>
          <cell r="BH961"/>
          <cell r="BI961"/>
          <cell r="BJ961"/>
          <cell r="BK961"/>
          <cell r="BL961"/>
          <cell r="BM961"/>
          <cell r="BN961"/>
          <cell r="BO961"/>
          <cell r="BP961"/>
          <cell r="BQ961"/>
          <cell r="BR961"/>
          <cell r="BS961"/>
          <cell r="BT961"/>
          <cell r="BU961"/>
          <cell r="BV961"/>
          <cell r="BW961"/>
          <cell r="BX961"/>
          <cell r="BY961"/>
          <cell r="BZ961"/>
          <cell r="CA961"/>
          <cell r="CB961"/>
          <cell r="CC961"/>
          <cell r="CD961"/>
          <cell r="CE961"/>
          <cell r="CF961"/>
          <cell r="CG961"/>
          <cell r="CH961"/>
          <cell r="CN961"/>
          <cell r="CO961"/>
          <cell r="CP961"/>
          <cell r="CQ961"/>
          <cell r="CR961"/>
          <cell r="CS961"/>
          <cell r="CT961"/>
          <cell r="CU961"/>
          <cell r="CV961"/>
          <cell r="CW961"/>
          <cell r="EE961"/>
          <cell r="EF961"/>
          <cell r="EG961"/>
          <cell r="EH961"/>
          <cell r="EI961"/>
          <cell r="EJ961"/>
          <cell r="EK961"/>
          <cell r="EL961"/>
          <cell r="EM961"/>
        </row>
        <row r="962">
          <cell r="F962"/>
          <cell r="G962"/>
          <cell r="H962"/>
          <cell r="I962"/>
          <cell r="J962"/>
          <cell r="K962"/>
          <cell r="L962"/>
          <cell r="M962"/>
          <cell r="N962"/>
          <cell r="O962"/>
          <cell r="P962"/>
          <cell r="Q962"/>
          <cell r="R962"/>
          <cell r="S962"/>
          <cell r="T962"/>
          <cell r="U962"/>
          <cell r="V962"/>
          <cell r="W962"/>
          <cell r="X962"/>
          <cell r="Y962"/>
          <cell r="Z962"/>
          <cell r="AA962"/>
          <cell r="AB962"/>
          <cell r="AC962"/>
          <cell r="AD962"/>
          <cell r="AE962"/>
          <cell r="AF962"/>
          <cell r="AG962"/>
          <cell r="AH962"/>
          <cell r="AI962"/>
          <cell r="AJ962"/>
          <cell r="AK962"/>
          <cell r="AL962"/>
          <cell r="AM962"/>
          <cell r="AN962"/>
          <cell r="AO962"/>
          <cell r="AP962"/>
          <cell r="AQ962"/>
          <cell r="AR962"/>
          <cell r="AS962"/>
          <cell r="AT962"/>
          <cell r="AU962"/>
          <cell r="AV962"/>
          <cell r="AW962"/>
          <cell r="AX962"/>
          <cell r="AY962"/>
          <cell r="AZ962"/>
          <cell r="BA962"/>
          <cell r="BB962"/>
          <cell r="BC962"/>
          <cell r="BD962"/>
          <cell r="BE962"/>
          <cell r="BF962"/>
          <cell r="BG962"/>
          <cell r="BH962"/>
          <cell r="BI962"/>
          <cell r="BJ962"/>
          <cell r="BK962"/>
          <cell r="BL962"/>
          <cell r="BM962"/>
          <cell r="BN962"/>
          <cell r="BO962"/>
          <cell r="BP962"/>
          <cell r="BQ962"/>
          <cell r="BR962"/>
          <cell r="BS962"/>
          <cell r="BT962"/>
          <cell r="BU962"/>
          <cell r="BV962"/>
          <cell r="BW962"/>
          <cell r="BX962"/>
          <cell r="BY962"/>
          <cell r="BZ962"/>
          <cell r="CA962"/>
          <cell r="CB962"/>
          <cell r="CC962"/>
          <cell r="CD962"/>
          <cell r="CE962"/>
          <cell r="CF962"/>
          <cell r="CG962"/>
          <cell r="CH962"/>
          <cell r="CN962"/>
          <cell r="CO962"/>
          <cell r="CP962"/>
          <cell r="CQ962"/>
          <cell r="CR962"/>
          <cell r="CS962"/>
          <cell r="CT962"/>
          <cell r="CU962"/>
          <cell r="CV962"/>
          <cell r="CW962"/>
          <cell r="EE962"/>
          <cell r="EF962"/>
          <cell r="EG962"/>
          <cell r="EH962"/>
          <cell r="EI962"/>
          <cell r="EJ962"/>
          <cell r="EK962"/>
          <cell r="EL962"/>
          <cell r="EM962"/>
        </row>
        <row r="963">
          <cell r="F963"/>
          <cell r="G963"/>
          <cell r="H963"/>
          <cell r="I963"/>
          <cell r="J963"/>
          <cell r="K963"/>
          <cell r="L963"/>
          <cell r="M963"/>
          <cell r="N963"/>
          <cell r="O963"/>
          <cell r="P963"/>
          <cell r="Q963"/>
          <cell r="R963"/>
          <cell r="S963"/>
          <cell r="T963"/>
          <cell r="U963"/>
          <cell r="V963"/>
          <cell r="W963"/>
          <cell r="X963"/>
          <cell r="Y963"/>
          <cell r="Z963"/>
          <cell r="AA963"/>
          <cell r="AB963"/>
          <cell r="AC963"/>
          <cell r="AD963"/>
          <cell r="AE963"/>
          <cell r="AF963"/>
          <cell r="AG963"/>
          <cell r="AH963"/>
          <cell r="AI963"/>
          <cell r="AJ963"/>
          <cell r="AK963"/>
          <cell r="AL963"/>
          <cell r="AM963"/>
          <cell r="AN963"/>
          <cell r="AO963"/>
          <cell r="AP963"/>
          <cell r="AQ963"/>
          <cell r="AR963"/>
          <cell r="AS963"/>
          <cell r="AT963"/>
          <cell r="AU963"/>
          <cell r="AV963"/>
          <cell r="AW963"/>
          <cell r="AX963"/>
          <cell r="AY963"/>
          <cell r="AZ963"/>
          <cell r="BA963"/>
          <cell r="BB963"/>
          <cell r="BC963"/>
          <cell r="BD963"/>
          <cell r="BE963"/>
          <cell r="BF963"/>
          <cell r="BG963"/>
          <cell r="BH963"/>
          <cell r="BI963"/>
          <cell r="BJ963"/>
          <cell r="BK963"/>
          <cell r="BL963"/>
          <cell r="BM963"/>
          <cell r="BN963"/>
          <cell r="BO963"/>
          <cell r="BP963"/>
          <cell r="BQ963"/>
          <cell r="BR963"/>
          <cell r="BS963"/>
          <cell r="BT963"/>
          <cell r="BU963"/>
          <cell r="BV963"/>
          <cell r="BW963"/>
          <cell r="BX963"/>
          <cell r="BY963"/>
          <cell r="BZ963"/>
          <cell r="CA963"/>
          <cell r="CB963"/>
          <cell r="CC963"/>
          <cell r="CD963"/>
          <cell r="CE963"/>
          <cell r="CF963"/>
          <cell r="CG963"/>
          <cell r="CH963"/>
          <cell r="CN963"/>
          <cell r="CO963"/>
          <cell r="CP963"/>
          <cell r="CQ963"/>
          <cell r="CR963"/>
          <cell r="CS963"/>
          <cell r="CT963"/>
          <cell r="CU963"/>
          <cell r="CV963"/>
          <cell r="CW963"/>
          <cell r="EE963"/>
          <cell r="EF963"/>
          <cell r="EG963"/>
          <cell r="EH963"/>
          <cell r="EI963"/>
          <cell r="EJ963"/>
          <cell r="EK963"/>
          <cell r="EL963"/>
          <cell r="EM963"/>
        </row>
        <row r="964">
          <cell r="F964"/>
          <cell r="G964"/>
          <cell r="H964"/>
          <cell r="I964"/>
          <cell r="J964"/>
          <cell r="K964"/>
          <cell r="L964"/>
          <cell r="M964"/>
          <cell r="N964"/>
          <cell r="O964"/>
          <cell r="P964"/>
          <cell r="Q964"/>
          <cell r="R964"/>
          <cell r="S964"/>
          <cell r="T964"/>
          <cell r="U964"/>
          <cell r="V964"/>
          <cell r="W964"/>
          <cell r="X964"/>
          <cell r="Y964"/>
          <cell r="Z964"/>
          <cell r="AA964"/>
          <cell r="AB964"/>
          <cell r="AC964"/>
          <cell r="AD964"/>
          <cell r="AE964"/>
          <cell r="AF964"/>
          <cell r="AG964"/>
          <cell r="AH964"/>
          <cell r="AI964"/>
          <cell r="AJ964"/>
          <cell r="AK964"/>
          <cell r="AL964"/>
          <cell r="AM964"/>
          <cell r="AN964"/>
          <cell r="AO964"/>
          <cell r="AP964"/>
          <cell r="AQ964"/>
          <cell r="AR964"/>
          <cell r="AS964"/>
          <cell r="AT964"/>
          <cell r="AU964"/>
          <cell r="AV964"/>
          <cell r="AW964"/>
          <cell r="AX964"/>
          <cell r="AY964"/>
          <cell r="AZ964"/>
          <cell r="BA964"/>
          <cell r="BB964"/>
          <cell r="BC964"/>
          <cell r="BD964"/>
          <cell r="BE964"/>
          <cell r="BF964"/>
          <cell r="BG964"/>
          <cell r="BH964"/>
          <cell r="BI964"/>
          <cell r="BJ964"/>
          <cell r="BK964"/>
          <cell r="BL964"/>
          <cell r="BM964"/>
          <cell r="BN964"/>
          <cell r="BO964"/>
          <cell r="BP964"/>
          <cell r="BQ964"/>
          <cell r="BR964"/>
          <cell r="BS964"/>
          <cell r="BT964"/>
          <cell r="BU964"/>
          <cell r="BV964"/>
          <cell r="BW964"/>
          <cell r="BX964"/>
          <cell r="BY964"/>
          <cell r="BZ964"/>
          <cell r="CA964"/>
          <cell r="CB964"/>
          <cell r="CC964"/>
          <cell r="CD964"/>
          <cell r="CE964"/>
          <cell r="CF964"/>
          <cell r="CG964"/>
          <cell r="CH964"/>
          <cell r="CN964"/>
          <cell r="CO964"/>
          <cell r="CP964"/>
          <cell r="CQ964"/>
          <cell r="CR964"/>
          <cell r="CS964"/>
          <cell r="CT964"/>
          <cell r="CU964"/>
          <cell r="CV964"/>
          <cell r="CW964"/>
          <cell r="EE964"/>
          <cell r="EF964"/>
          <cell r="EG964"/>
          <cell r="EH964"/>
          <cell r="EI964"/>
          <cell r="EJ964"/>
          <cell r="EK964"/>
          <cell r="EL964"/>
          <cell r="EM964"/>
        </row>
        <row r="965">
          <cell r="F965"/>
          <cell r="G965"/>
          <cell r="H965"/>
          <cell r="I965"/>
          <cell r="J965"/>
          <cell r="K965"/>
          <cell r="L965"/>
          <cell r="M965"/>
          <cell r="N965"/>
          <cell r="O965"/>
          <cell r="P965"/>
          <cell r="Q965"/>
          <cell r="R965"/>
          <cell r="S965"/>
          <cell r="T965"/>
          <cell r="U965"/>
          <cell r="V965"/>
          <cell r="W965"/>
          <cell r="X965"/>
          <cell r="Y965"/>
          <cell r="Z965"/>
          <cell r="AA965"/>
          <cell r="AB965"/>
          <cell r="AC965"/>
          <cell r="AD965"/>
          <cell r="AE965"/>
          <cell r="AF965"/>
          <cell r="AG965"/>
          <cell r="AH965"/>
          <cell r="AI965"/>
          <cell r="AJ965"/>
          <cell r="AK965"/>
          <cell r="AL965"/>
          <cell r="AM965"/>
          <cell r="AN965"/>
          <cell r="AO965"/>
          <cell r="AP965"/>
          <cell r="AQ965"/>
          <cell r="AR965"/>
          <cell r="AS965"/>
          <cell r="AT965"/>
          <cell r="AU965"/>
          <cell r="AV965"/>
          <cell r="AW965"/>
          <cell r="AX965"/>
          <cell r="AY965"/>
          <cell r="AZ965"/>
          <cell r="BA965"/>
          <cell r="BB965"/>
          <cell r="BC965"/>
          <cell r="BD965"/>
          <cell r="BE965"/>
          <cell r="BF965"/>
          <cell r="BG965"/>
          <cell r="BH965"/>
          <cell r="BI965"/>
          <cell r="BJ965"/>
          <cell r="BK965"/>
          <cell r="BL965"/>
          <cell r="BM965"/>
          <cell r="BN965"/>
          <cell r="BO965"/>
          <cell r="BP965"/>
          <cell r="BQ965"/>
          <cell r="BR965"/>
          <cell r="BS965"/>
          <cell r="BT965"/>
          <cell r="BU965"/>
          <cell r="BV965"/>
          <cell r="BW965"/>
          <cell r="BX965"/>
          <cell r="BY965"/>
          <cell r="BZ965"/>
          <cell r="CA965"/>
          <cell r="CB965"/>
          <cell r="CC965"/>
          <cell r="CD965"/>
          <cell r="CE965"/>
          <cell r="CF965"/>
          <cell r="CG965"/>
          <cell r="CH965"/>
          <cell r="CN965"/>
          <cell r="CO965"/>
          <cell r="CP965"/>
          <cell r="CQ965"/>
          <cell r="CR965"/>
          <cell r="CS965"/>
          <cell r="CT965"/>
          <cell r="CU965"/>
          <cell r="CV965"/>
          <cell r="CW965"/>
          <cell r="EE965"/>
          <cell r="EF965"/>
          <cell r="EG965"/>
          <cell r="EH965"/>
          <cell r="EI965"/>
          <cell r="EJ965"/>
          <cell r="EK965"/>
          <cell r="EL965"/>
          <cell r="EM965"/>
        </row>
        <row r="966">
          <cell r="F966"/>
          <cell r="G966"/>
          <cell r="H966"/>
          <cell r="I966"/>
          <cell r="J966"/>
          <cell r="K966"/>
          <cell r="L966"/>
          <cell r="M966"/>
          <cell r="N966"/>
          <cell r="O966"/>
          <cell r="P966"/>
          <cell r="Q966"/>
          <cell r="R966"/>
          <cell r="S966"/>
          <cell r="T966"/>
          <cell r="U966"/>
          <cell r="V966"/>
          <cell r="W966"/>
          <cell r="X966"/>
          <cell r="Y966"/>
          <cell r="Z966"/>
          <cell r="AA966"/>
          <cell r="AB966"/>
          <cell r="AC966"/>
          <cell r="AD966"/>
          <cell r="AE966"/>
          <cell r="AF966"/>
          <cell r="AG966"/>
          <cell r="AH966"/>
          <cell r="AI966"/>
          <cell r="AJ966"/>
          <cell r="AK966"/>
          <cell r="AL966"/>
          <cell r="AM966"/>
          <cell r="AN966"/>
          <cell r="AO966"/>
          <cell r="AP966"/>
          <cell r="AQ966"/>
          <cell r="AR966"/>
          <cell r="AS966"/>
          <cell r="AT966"/>
          <cell r="AU966"/>
          <cell r="AV966"/>
          <cell r="AW966"/>
          <cell r="AX966"/>
          <cell r="AY966"/>
          <cell r="AZ966"/>
          <cell r="BA966"/>
          <cell r="BB966"/>
          <cell r="BC966"/>
          <cell r="BD966"/>
          <cell r="BE966"/>
          <cell r="BF966"/>
          <cell r="BG966"/>
          <cell r="BH966"/>
          <cell r="BI966"/>
          <cell r="BJ966"/>
          <cell r="BK966"/>
          <cell r="BL966"/>
          <cell r="BM966"/>
          <cell r="BN966"/>
          <cell r="BO966"/>
          <cell r="BP966"/>
          <cell r="BQ966"/>
          <cell r="BR966"/>
          <cell r="BS966"/>
          <cell r="BT966"/>
          <cell r="BU966"/>
          <cell r="BV966"/>
          <cell r="BW966"/>
          <cell r="BX966"/>
          <cell r="BY966"/>
          <cell r="BZ966"/>
          <cell r="CA966"/>
          <cell r="CB966"/>
          <cell r="CC966"/>
          <cell r="CD966"/>
          <cell r="CE966"/>
          <cell r="CF966"/>
          <cell r="CG966"/>
          <cell r="CH966"/>
          <cell r="CN966"/>
          <cell r="CO966"/>
          <cell r="CP966"/>
          <cell r="CQ966"/>
          <cell r="CR966"/>
          <cell r="CS966"/>
          <cell r="CT966"/>
          <cell r="CU966"/>
          <cell r="CV966"/>
          <cell r="CW966"/>
          <cell r="EE966"/>
          <cell r="EF966"/>
          <cell r="EG966"/>
          <cell r="EH966"/>
          <cell r="EI966"/>
          <cell r="EJ966"/>
          <cell r="EK966"/>
          <cell r="EL966"/>
          <cell r="EM966"/>
        </row>
        <row r="967">
          <cell r="F967"/>
          <cell r="G967"/>
          <cell r="H967"/>
          <cell r="I967"/>
          <cell r="J967"/>
          <cell r="K967"/>
          <cell r="L967"/>
          <cell r="M967"/>
          <cell r="N967"/>
          <cell r="O967"/>
          <cell r="P967"/>
          <cell r="Q967"/>
          <cell r="R967"/>
          <cell r="S967"/>
          <cell r="T967"/>
          <cell r="U967"/>
          <cell r="V967"/>
          <cell r="W967"/>
          <cell r="X967"/>
          <cell r="Y967"/>
          <cell r="Z967"/>
          <cell r="AA967"/>
          <cell r="AB967"/>
          <cell r="AC967"/>
          <cell r="AD967"/>
          <cell r="AE967"/>
          <cell r="AF967"/>
          <cell r="AG967"/>
          <cell r="AH967"/>
          <cell r="AI967"/>
          <cell r="AJ967"/>
          <cell r="AK967"/>
          <cell r="AL967"/>
          <cell r="AM967"/>
          <cell r="AN967"/>
          <cell r="AO967"/>
          <cell r="AP967"/>
          <cell r="AQ967"/>
          <cell r="AR967"/>
          <cell r="AS967"/>
          <cell r="AT967"/>
          <cell r="AU967"/>
          <cell r="AV967"/>
          <cell r="AW967"/>
          <cell r="AX967"/>
          <cell r="AY967"/>
          <cell r="AZ967"/>
          <cell r="BA967"/>
          <cell r="BB967"/>
          <cell r="BC967"/>
          <cell r="BD967"/>
          <cell r="BE967"/>
          <cell r="BF967"/>
          <cell r="BG967"/>
          <cell r="BH967"/>
          <cell r="BI967"/>
          <cell r="BJ967"/>
          <cell r="BK967"/>
          <cell r="BL967"/>
          <cell r="BM967"/>
          <cell r="BN967"/>
          <cell r="BO967"/>
          <cell r="BP967"/>
          <cell r="BQ967"/>
          <cell r="BR967"/>
          <cell r="BS967"/>
          <cell r="BT967"/>
          <cell r="BU967"/>
          <cell r="BV967"/>
          <cell r="BW967"/>
          <cell r="BX967"/>
          <cell r="BY967"/>
          <cell r="BZ967"/>
          <cell r="CA967"/>
          <cell r="CB967"/>
          <cell r="CC967"/>
          <cell r="CD967"/>
          <cell r="CE967"/>
          <cell r="CF967"/>
          <cell r="CG967"/>
          <cell r="CH967"/>
          <cell r="CN967"/>
          <cell r="CO967"/>
          <cell r="CP967"/>
          <cell r="CQ967"/>
          <cell r="CR967"/>
          <cell r="CS967"/>
          <cell r="CT967"/>
          <cell r="CU967"/>
          <cell r="CV967"/>
          <cell r="CW967"/>
          <cell r="EE967"/>
          <cell r="EF967"/>
          <cell r="EG967"/>
          <cell r="EH967"/>
          <cell r="EI967"/>
          <cell r="EJ967"/>
          <cell r="EK967"/>
          <cell r="EL967"/>
          <cell r="EM967"/>
        </row>
        <row r="968">
          <cell r="F968"/>
          <cell r="G968"/>
          <cell r="H968"/>
          <cell r="I968"/>
          <cell r="J968"/>
          <cell r="K968"/>
          <cell r="L968"/>
          <cell r="M968"/>
          <cell r="N968"/>
          <cell r="O968"/>
          <cell r="P968"/>
          <cell r="Q968"/>
          <cell r="R968"/>
          <cell r="S968"/>
          <cell r="T968"/>
          <cell r="U968"/>
          <cell r="V968"/>
          <cell r="W968"/>
          <cell r="X968"/>
          <cell r="Y968"/>
          <cell r="Z968"/>
          <cell r="AA968"/>
          <cell r="AB968"/>
          <cell r="AC968"/>
          <cell r="AD968"/>
          <cell r="AE968"/>
          <cell r="AF968"/>
          <cell r="AG968"/>
          <cell r="AH968"/>
          <cell r="AI968"/>
          <cell r="AJ968"/>
          <cell r="AK968"/>
          <cell r="AL968"/>
          <cell r="AM968"/>
          <cell r="AN968"/>
          <cell r="AO968"/>
          <cell r="AP968"/>
          <cell r="AQ968"/>
          <cell r="AR968"/>
          <cell r="AS968"/>
          <cell r="AT968"/>
          <cell r="AU968"/>
          <cell r="AV968"/>
          <cell r="AW968"/>
          <cell r="AX968"/>
          <cell r="AY968"/>
          <cell r="AZ968"/>
          <cell r="BA968"/>
          <cell r="BB968"/>
          <cell r="BC968"/>
          <cell r="BD968"/>
          <cell r="BE968"/>
          <cell r="BF968"/>
          <cell r="BG968"/>
          <cell r="BH968"/>
          <cell r="BI968"/>
          <cell r="BJ968"/>
          <cell r="BK968"/>
          <cell r="BL968"/>
          <cell r="BM968"/>
          <cell r="BN968"/>
          <cell r="BO968"/>
          <cell r="BP968"/>
          <cell r="BQ968"/>
          <cell r="BR968"/>
          <cell r="BS968"/>
          <cell r="BT968"/>
          <cell r="BU968"/>
          <cell r="BV968"/>
          <cell r="BW968"/>
          <cell r="BX968"/>
          <cell r="BY968"/>
          <cell r="BZ968"/>
          <cell r="CA968"/>
          <cell r="CB968"/>
          <cell r="CC968"/>
          <cell r="CD968"/>
          <cell r="CE968"/>
          <cell r="CF968"/>
          <cell r="CG968"/>
          <cell r="CH968"/>
          <cell r="CN968"/>
          <cell r="CO968"/>
          <cell r="CP968"/>
          <cell r="CQ968"/>
          <cell r="CR968"/>
          <cell r="CS968"/>
          <cell r="CT968"/>
          <cell r="CU968"/>
          <cell r="CV968"/>
          <cell r="CW968"/>
          <cell r="EE968"/>
          <cell r="EF968"/>
          <cell r="EG968"/>
          <cell r="EH968"/>
          <cell r="EI968"/>
          <cell r="EJ968"/>
          <cell r="EK968"/>
          <cell r="EL968"/>
          <cell r="EM968"/>
        </row>
        <row r="969">
          <cell r="F969"/>
          <cell r="G969"/>
          <cell r="H969"/>
          <cell r="I969"/>
          <cell r="J969"/>
          <cell r="K969"/>
          <cell r="L969"/>
          <cell r="M969"/>
          <cell r="N969"/>
          <cell r="O969"/>
          <cell r="P969"/>
          <cell r="Q969"/>
          <cell r="R969"/>
          <cell r="S969"/>
          <cell r="T969"/>
          <cell r="U969"/>
          <cell r="V969"/>
          <cell r="W969"/>
          <cell r="X969"/>
          <cell r="Y969"/>
          <cell r="Z969"/>
          <cell r="AA969"/>
          <cell r="AB969"/>
          <cell r="AC969"/>
          <cell r="AD969"/>
          <cell r="AE969"/>
          <cell r="AF969"/>
          <cell r="AG969"/>
          <cell r="AH969"/>
          <cell r="AI969"/>
          <cell r="AJ969"/>
          <cell r="AK969"/>
          <cell r="AL969"/>
          <cell r="AM969"/>
          <cell r="AN969"/>
          <cell r="AO969"/>
          <cell r="AP969"/>
          <cell r="AQ969"/>
          <cell r="AR969"/>
          <cell r="AS969"/>
          <cell r="AT969"/>
          <cell r="AU969"/>
          <cell r="AV969"/>
          <cell r="AW969"/>
          <cell r="AX969"/>
          <cell r="AY969"/>
          <cell r="AZ969"/>
          <cell r="BA969"/>
          <cell r="BB969"/>
          <cell r="BC969"/>
          <cell r="BD969"/>
          <cell r="BE969"/>
          <cell r="BF969"/>
          <cell r="BG969"/>
          <cell r="BH969"/>
          <cell r="BI969"/>
          <cell r="BJ969"/>
          <cell r="BK969"/>
          <cell r="BL969"/>
          <cell r="BM969"/>
          <cell r="BN969"/>
          <cell r="BO969"/>
          <cell r="BP969"/>
          <cell r="BQ969"/>
          <cell r="BR969"/>
          <cell r="BS969"/>
          <cell r="BT969"/>
          <cell r="BU969"/>
          <cell r="BV969"/>
          <cell r="BW969"/>
          <cell r="BX969"/>
          <cell r="BY969"/>
          <cell r="BZ969"/>
          <cell r="CA969"/>
          <cell r="CB969"/>
          <cell r="CC969"/>
          <cell r="CD969"/>
          <cell r="CE969"/>
          <cell r="CF969"/>
          <cell r="CG969"/>
          <cell r="CH969"/>
          <cell r="CN969"/>
          <cell r="CO969"/>
          <cell r="CP969"/>
          <cell r="CQ969"/>
          <cell r="CR969"/>
          <cell r="CS969"/>
          <cell r="CT969"/>
          <cell r="CU969"/>
          <cell r="CV969"/>
          <cell r="CW969"/>
          <cell r="EE969"/>
          <cell r="EF969"/>
          <cell r="EG969"/>
          <cell r="EH969"/>
          <cell r="EI969"/>
          <cell r="EJ969"/>
          <cell r="EK969"/>
          <cell r="EL969"/>
          <cell r="EM969"/>
        </row>
        <row r="970">
          <cell r="F970"/>
          <cell r="G970"/>
          <cell r="H970"/>
          <cell r="I970"/>
          <cell r="J970"/>
          <cell r="K970"/>
          <cell r="L970"/>
          <cell r="M970"/>
          <cell r="N970"/>
          <cell r="O970"/>
          <cell r="P970"/>
          <cell r="Q970"/>
          <cell r="R970"/>
          <cell r="S970"/>
          <cell r="T970"/>
          <cell r="U970"/>
          <cell r="V970"/>
          <cell r="W970"/>
          <cell r="X970"/>
          <cell r="Y970"/>
          <cell r="Z970"/>
          <cell r="AA970"/>
          <cell r="AB970"/>
          <cell r="AC970"/>
          <cell r="AD970"/>
          <cell r="AE970"/>
          <cell r="AF970"/>
          <cell r="AG970"/>
          <cell r="AH970"/>
          <cell r="AI970"/>
          <cell r="AJ970"/>
          <cell r="AK970"/>
          <cell r="AL970"/>
          <cell r="AM970"/>
          <cell r="AN970"/>
          <cell r="AO970"/>
          <cell r="AP970"/>
          <cell r="AQ970"/>
          <cell r="AR970"/>
          <cell r="AS970"/>
          <cell r="AT970"/>
          <cell r="AU970"/>
          <cell r="AV970"/>
          <cell r="AW970"/>
          <cell r="AX970"/>
          <cell r="AY970"/>
          <cell r="AZ970"/>
          <cell r="BA970"/>
          <cell r="BB970"/>
          <cell r="BC970"/>
          <cell r="BD970"/>
          <cell r="BE970"/>
          <cell r="BF970"/>
          <cell r="BG970"/>
          <cell r="BH970"/>
          <cell r="BI970"/>
          <cell r="BJ970"/>
          <cell r="BK970"/>
          <cell r="BL970"/>
          <cell r="BM970"/>
          <cell r="BN970"/>
          <cell r="BO970"/>
          <cell r="BP970"/>
          <cell r="BQ970"/>
          <cell r="BR970"/>
          <cell r="BS970"/>
          <cell r="BT970"/>
          <cell r="BU970"/>
          <cell r="BV970"/>
          <cell r="BW970"/>
          <cell r="BX970"/>
          <cell r="BY970"/>
          <cell r="BZ970"/>
          <cell r="CA970"/>
          <cell r="CB970"/>
          <cell r="CC970"/>
          <cell r="CD970"/>
          <cell r="CE970"/>
          <cell r="CF970"/>
          <cell r="CG970"/>
          <cell r="CH970"/>
          <cell r="CN970"/>
          <cell r="CO970"/>
          <cell r="CP970"/>
          <cell r="CQ970"/>
          <cell r="CR970"/>
          <cell r="CS970"/>
          <cell r="CT970"/>
          <cell r="CU970"/>
          <cell r="CV970"/>
          <cell r="CW970"/>
          <cell r="EE970"/>
          <cell r="EF970"/>
          <cell r="EG970"/>
          <cell r="EH970"/>
          <cell r="EI970"/>
          <cell r="EJ970"/>
          <cell r="EK970"/>
          <cell r="EL970"/>
          <cell r="EM970"/>
        </row>
        <row r="971">
          <cell r="F971"/>
          <cell r="G971"/>
          <cell r="H971"/>
          <cell r="I971"/>
          <cell r="J971"/>
          <cell r="K971"/>
          <cell r="L971"/>
          <cell r="M971"/>
          <cell r="N971"/>
          <cell r="O971"/>
          <cell r="P971"/>
          <cell r="Q971"/>
          <cell r="R971"/>
          <cell r="S971"/>
          <cell r="T971"/>
          <cell r="U971"/>
          <cell r="V971"/>
          <cell r="W971"/>
          <cell r="X971"/>
          <cell r="Y971"/>
          <cell r="Z971"/>
          <cell r="AA971"/>
          <cell r="AB971"/>
          <cell r="AC971"/>
          <cell r="AD971"/>
          <cell r="AE971"/>
          <cell r="AF971"/>
          <cell r="AG971"/>
          <cell r="AH971"/>
          <cell r="AI971"/>
          <cell r="AJ971"/>
          <cell r="AK971"/>
          <cell r="AL971"/>
          <cell r="AM971"/>
          <cell r="AN971"/>
          <cell r="AO971"/>
          <cell r="AP971"/>
          <cell r="AQ971"/>
          <cell r="AR971"/>
          <cell r="AS971"/>
          <cell r="AT971"/>
          <cell r="AU971"/>
          <cell r="AV971"/>
          <cell r="AW971"/>
          <cell r="AX971"/>
          <cell r="AY971"/>
          <cell r="AZ971"/>
          <cell r="BA971"/>
          <cell r="BB971"/>
          <cell r="BC971"/>
          <cell r="BD971"/>
          <cell r="BE971"/>
          <cell r="BF971"/>
          <cell r="BG971"/>
          <cell r="BH971"/>
          <cell r="BI971"/>
          <cell r="BJ971"/>
          <cell r="BK971"/>
          <cell r="BL971"/>
          <cell r="BM971"/>
          <cell r="BN971"/>
          <cell r="BO971"/>
          <cell r="BP971"/>
          <cell r="BQ971"/>
          <cell r="BR971"/>
          <cell r="BS971"/>
          <cell r="BT971"/>
          <cell r="BU971"/>
          <cell r="BV971"/>
          <cell r="BW971"/>
          <cell r="BX971"/>
          <cell r="BY971"/>
          <cell r="BZ971"/>
          <cell r="CA971"/>
          <cell r="CB971"/>
          <cell r="CC971"/>
          <cell r="CD971"/>
          <cell r="CE971"/>
          <cell r="CF971"/>
          <cell r="CG971"/>
          <cell r="CH971"/>
          <cell r="CN971"/>
          <cell r="CO971"/>
          <cell r="CP971"/>
          <cell r="CQ971"/>
          <cell r="CR971"/>
          <cell r="CS971"/>
          <cell r="CT971"/>
          <cell r="CU971"/>
          <cell r="CV971"/>
          <cell r="CW971"/>
          <cell r="EE971"/>
          <cell r="EF971"/>
          <cell r="EG971"/>
          <cell r="EH971"/>
          <cell r="EI971"/>
          <cell r="EJ971"/>
          <cell r="EK971"/>
          <cell r="EL971"/>
          <cell r="EM971"/>
        </row>
        <row r="972">
          <cell r="F972"/>
          <cell r="G972"/>
          <cell r="H972"/>
          <cell r="I972"/>
          <cell r="J972"/>
          <cell r="K972"/>
          <cell r="L972"/>
          <cell r="M972"/>
          <cell r="N972"/>
          <cell r="O972"/>
          <cell r="P972"/>
          <cell r="Q972"/>
          <cell r="R972"/>
          <cell r="S972"/>
          <cell r="T972"/>
          <cell r="U972"/>
          <cell r="V972"/>
          <cell r="W972"/>
          <cell r="X972"/>
          <cell r="Y972"/>
          <cell r="Z972"/>
          <cell r="AA972"/>
          <cell r="AB972"/>
          <cell r="AC972"/>
          <cell r="AD972"/>
          <cell r="AE972"/>
          <cell r="AF972"/>
          <cell r="AG972"/>
          <cell r="AH972"/>
          <cell r="AI972"/>
          <cell r="AJ972"/>
          <cell r="AK972"/>
          <cell r="AL972"/>
          <cell r="AM972"/>
          <cell r="AN972"/>
          <cell r="AO972"/>
          <cell r="AP972"/>
          <cell r="AQ972"/>
          <cell r="AR972"/>
          <cell r="AS972"/>
          <cell r="AT972"/>
          <cell r="AU972"/>
          <cell r="AV972"/>
          <cell r="AW972"/>
          <cell r="AX972"/>
          <cell r="AY972"/>
          <cell r="AZ972"/>
          <cell r="BA972"/>
          <cell r="BB972"/>
          <cell r="BC972"/>
          <cell r="BD972"/>
          <cell r="BE972"/>
          <cell r="BF972"/>
          <cell r="BG972"/>
          <cell r="BH972"/>
          <cell r="BI972"/>
          <cell r="BJ972"/>
          <cell r="BK972"/>
          <cell r="BL972"/>
          <cell r="BM972"/>
          <cell r="BN972"/>
          <cell r="BO972"/>
          <cell r="BP972"/>
          <cell r="BQ972"/>
          <cell r="BR972"/>
          <cell r="BS972"/>
          <cell r="BT972"/>
          <cell r="BU972"/>
          <cell r="BV972"/>
          <cell r="BW972"/>
          <cell r="BX972"/>
          <cell r="BY972"/>
          <cell r="BZ972"/>
          <cell r="CA972"/>
          <cell r="CB972"/>
          <cell r="CC972"/>
          <cell r="CD972"/>
          <cell r="CE972"/>
          <cell r="CF972"/>
          <cell r="CG972"/>
          <cell r="CH972"/>
          <cell r="CN972"/>
          <cell r="CO972"/>
          <cell r="CP972"/>
          <cell r="CQ972"/>
          <cell r="CR972"/>
          <cell r="CS972"/>
          <cell r="CT972"/>
          <cell r="CU972"/>
          <cell r="CV972"/>
          <cell r="CW972"/>
          <cell r="EE972"/>
          <cell r="EF972"/>
          <cell r="EG972"/>
          <cell r="EH972"/>
          <cell r="EI972"/>
          <cell r="EJ972"/>
          <cell r="EK972"/>
          <cell r="EL972"/>
          <cell r="EM972"/>
        </row>
        <row r="973">
          <cell r="F973"/>
          <cell r="G973"/>
          <cell r="H973"/>
          <cell r="I973"/>
          <cell r="J973"/>
          <cell r="K973"/>
          <cell r="L973"/>
          <cell r="M973"/>
          <cell r="N973"/>
          <cell r="O973"/>
          <cell r="P973"/>
          <cell r="Q973"/>
          <cell r="R973"/>
          <cell r="S973"/>
          <cell r="T973"/>
          <cell r="U973"/>
          <cell r="V973"/>
          <cell r="W973"/>
          <cell r="X973"/>
          <cell r="Y973"/>
          <cell r="Z973"/>
          <cell r="AA973"/>
          <cell r="AB973"/>
          <cell r="AC973"/>
          <cell r="AD973"/>
          <cell r="AE973"/>
          <cell r="AF973"/>
          <cell r="AG973"/>
          <cell r="AH973"/>
          <cell r="AI973"/>
          <cell r="AJ973"/>
          <cell r="AK973"/>
          <cell r="AL973"/>
          <cell r="AM973"/>
          <cell r="AN973"/>
          <cell r="AO973"/>
          <cell r="AP973"/>
          <cell r="AQ973"/>
          <cell r="AR973"/>
          <cell r="AS973"/>
          <cell r="AT973"/>
          <cell r="AU973"/>
          <cell r="AV973"/>
          <cell r="AW973"/>
          <cell r="AX973"/>
          <cell r="AY973"/>
          <cell r="AZ973"/>
          <cell r="BA973"/>
          <cell r="BB973"/>
          <cell r="BC973"/>
          <cell r="BD973"/>
          <cell r="BE973"/>
          <cell r="BF973"/>
          <cell r="BG973"/>
          <cell r="BH973"/>
          <cell r="BI973"/>
          <cell r="BJ973"/>
          <cell r="BK973"/>
          <cell r="BL973"/>
          <cell r="BM973"/>
          <cell r="BN973"/>
          <cell r="BO973"/>
          <cell r="BP973"/>
          <cell r="BQ973"/>
          <cell r="BR973"/>
          <cell r="BS973"/>
          <cell r="BT973"/>
          <cell r="BU973"/>
          <cell r="BV973"/>
          <cell r="BW973"/>
          <cell r="BX973"/>
          <cell r="BY973"/>
          <cell r="BZ973"/>
          <cell r="CA973"/>
          <cell r="CB973"/>
          <cell r="CC973"/>
          <cell r="CD973"/>
          <cell r="CE973"/>
          <cell r="CF973"/>
          <cell r="CG973"/>
          <cell r="CH973"/>
          <cell r="CN973"/>
          <cell r="CO973"/>
          <cell r="CP973"/>
          <cell r="CQ973"/>
          <cell r="CR973"/>
          <cell r="CS973"/>
          <cell r="CT973"/>
          <cell r="CU973"/>
          <cell r="CV973"/>
          <cell r="CW973"/>
          <cell r="EE973"/>
          <cell r="EF973"/>
          <cell r="EG973"/>
          <cell r="EH973"/>
          <cell r="EI973"/>
          <cell r="EJ973"/>
          <cell r="EK973"/>
          <cell r="EL973"/>
          <cell r="EM973"/>
        </row>
        <row r="974">
          <cell r="EM974"/>
        </row>
        <row r="975">
          <cell r="EM975"/>
        </row>
        <row r="976">
          <cell r="EM976"/>
        </row>
        <row r="977">
          <cell r="EM977"/>
        </row>
        <row r="978">
          <cell r="EM978"/>
        </row>
        <row r="979">
          <cell r="EM979"/>
        </row>
        <row r="980">
          <cell r="EM980"/>
        </row>
        <row r="981">
          <cell r="EM981"/>
        </row>
        <row r="982">
          <cell r="EM982"/>
        </row>
        <row r="983">
          <cell r="EM983"/>
        </row>
        <row r="984">
          <cell r="EM984"/>
        </row>
        <row r="985">
          <cell r="EM985"/>
        </row>
        <row r="986">
          <cell r="EM986"/>
        </row>
        <row r="987">
          <cell r="EM987"/>
        </row>
        <row r="988">
          <cell r="EM988"/>
        </row>
        <row r="989">
          <cell r="EM989"/>
        </row>
        <row r="990">
          <cell r="EM990"/>
        </row>
        <row r="991">
          <cell r="EM991"/>
        </row>
        <row r="992">
          <cell r="EM992"/>
        </row>
        <row r="993">
          <cell r="EM993"/>
        </row>
        <row r="994">
          <cell r="EM994"/>
        </row>
        <row r="995">
          <cell r="EM995"/>
        </row>
        <row r="996">
          <cell r="EM996"/>
        </row>
        <row r="997">
          <cell r="EM997"/>
        </row>
        <row r="998">
          <cell r="EM998"/>
        </row>
        <row r="999">
          <cell r="EM999"/>
        </row>
        <row r="1000">
          <cell r="EM1000"/>
        </row>
        <row r="1001">
          <cell r="EM1001"/>
        </row>
        <row r="1002">
          <cell r="EM1002"/>
        </row>
        <row r="1003">
          <cell r="EM1003"/>
        </row>
        <row r="1004">
          <cell r="EM1004"/>
        </row>
        <row r="1005">
          <cell r="EM1005"/>
        </row>
        <row r="1006">
          <cell r="EM1006"/>
        </row>
        <row r="1007">
          <cell r="EM1007"/>
        </row>
        <row r="1008">
          <cell r="EM1008"/>
        </row>
        <row r="1009">
          <cell r="EM1009"/>
        </row>
        <row r="1010">
          <cell r="EM1010"/>
        </row>
        <row r="1011">
          <cell r="EM1011"/>
        </row>
        <row r="1012">
          <cell r="EM1012"/>
        </row>
        <row r="1013">
          <cell r="EM1013"/>
        </row>
        <row r="1014">
          <cell r="EM1014"/>
        </row>
        <row r="1015">
          <cell r="EM1015"/>
        </row>
        <row r="1016">
          <cell r="EM1016"/>
        </row>
        <row r="1017">
          <cell r="EM1017"/>
        </row>
        <row r="1018">
          <cell r="EM1018"/>
        </row>
        <row r="1019">
          <cell r="EM1019"/>
        </row>
        <row r="1020">
          <cell r="EM1020"/>
        </row>
        <row r="1021">
          <cell r="EM1021"/>
        </row>
        <row r="1022">
          <cell r="EM1022"/>
        </row>
        <row r="1023">
          <cell r="EM1023"/>
        </row>
        <row r="1024">
          <cell r="EM1024"/>
        </row>
        <row r="1025">
          <cell r="EM1025"/>
        </row>
        <row r="1026">
          <cell r="EM1026"/>
        </row>
        <row r="1027">
          <cell r="EM1027"/>
        </row>
        <row r="1028">
          <cell r="EM1028"/>
        </row>
        <row r="1029">
          <cell r="EM1029"/>
        </row>
        <row r="1030">
          <cell r="EM1030"/>
        </row>
        <row r="1031">
          <cell r="EM1031"/>
        </row>
        <row r="1032">
          <cell r="EM1032"/>
        </row>
        <row r="1033">
          <cell r="EM1033"/>
        </row>
        <row r="1034">
          <cell r="EM1034"/>
        </row>
        <row r="1035">
          <cell r="EM1035"/>
        </row>
        <row r="1036">
          <cell r="EM1036"/>
        </row>
        <row r="1037">
          <cell r="EM1037"/>
        </row>
        <row r="1038">
          <cell r="EM1038"/>
        </row>
        <row r="1039">
          <cell r="EM1039"/>
        </row>
        <row r="1040">
          <cell r="EM1040"/>
        </row>
        <row r="1041">
          <cell r="EM1041"/>
        </row>
        <row r="1042">
          <cell r="EM1042"/>
        </row>
        <row r="1043">
          <cell r="EM1043"/>
        </row>
        <row r="1044">
          <cell r="EM1044"/>
        </row>
        <row r="1045">
          <cell r="EM1045"/>
        </row>
        <row r="1046">
          <cell r="EM1046"/>
        </row>
        <row r="1047">
          <cell r="EM1047"/>
        </row>
        <row r="1048">
          <cell r="EM1048"/>
        </row>
        <row r="1049">
          <cell r="EM1049"/>
        </row>
        <row r="1050">
          <cell r="EM1050"/>
        </row>
        <row r="1051">
          <cell r="EM1051"/>
        </row>
        <row r="1052">
          <cell r="EM1052"/>
        </row>
        <row r="1053">
          <cell r="EM1053"/>
        </row>
        <row r="1054">
          <cell r="EM1054"/>
        </row>
        <row r="1055">
          <cell r="EM1055"/>
        </row>
        <row r="1056">
          <cell r="EM1056"/>
        </row>
        <row r="1057">
          <cell r="EM1057"/>
        </row>
        <row r="1058">
          <cell r="EM1058"/>
        </row>
        <row r="1059">
          <cell r="EM1059"/>
        </row>
        <row r="1060">
          <cell r="EM1060"/>
        </row>
        <row r="1061">
          <cell r="EM1061"/>
        </row>
        <row r="1062">
          <cell r="EM1062"/>
        </row>
        <row r="1063">
          <cell r="EM1063"/>
        </row>
        <row r="1064">
          <cell r="EM1064"/>
        </row>
        <row r="1065">
          <cell r="EM1065"/>
        </row>
        <row r="1066">
          <cell r="EM1066"/>
        </row>
        <row r="1067">
          <cell r="EM1067"/>
        </row>
        <row r="1068">
          <cell r="EM1068"/>
        </row>
        <row r="1069">
          <cell r="EM1069"/>
        </row>
        <row r="1070">
          <cell r="EM1070"/>
        </row>
        <row r="1071">
          <cell r="EM1071"/>
        </row>
        <row r="1072">
          <cell r="EM1072"/>
        </row>
        <row r="1073">
          <cell r="EM1073"/>
        </row>
        <row r="1074">
          <cell r="EM1074"/>
        </row>
        <row r="1075">
          <cell r="EM1075"/>
        </row>
        <row r="1076">
          <cell r="EM1076"/>
        </row>
        <row r="1077">
          <cell r="EM1077"/>
        </row>
        <row r="1078">
          <cell r="EM1078"/>
        </row>
        <row r="1079">
          <cell r="EM1079"/>
        </row>
        <row r="1080">
          <cell r="EM1080"/>
        </row>
        <row r="1081">
          <cell r="EM1081"/>
        </row>
        <row r="1082">
          <cell r="EM1082"/>
        </row>
        <row r="1083">
          <cell r="EM1083"/>
        </row>
        <row r="1084">
          <cell r="EM1084"/>
        </row>
        <row r="1085">
          <cell r="EM1085"/>
        </row>
        <row r="1086">
          <cell r="EM1086"/>
        </row>
        <row r="1087">
          <cell r="EM1087"/>
        </row>
        <row r="1088">
          <cell r="EM1088"/>
        </row>
        <row r="1089">
          <cell r="EM1089"/>
        </row>
        <row r="1090">
          <cell r="EM1090"/>
        </row>
        <row r="1091">
          <cell r="EM1091"/>
        </row>
        <row r="1092">
          <cell r="EM1092"/>
        </row>
        <row r="1093">
          <cell r="EM1093"/>
        </row>
        <row r="1094">
          <cell r="EM1094"/>
        </row>
        <row r="1095">
          <cell r="EM1095"/>
        </row>
        <row r="1096">
          <cell r="EM1096"/>
        </row>
        <row r="1097">
          <cell r="EM1097"/>
        </row>
        <row r="1098">
          <cell r="EM1098"/>
        </row>
        <row r="1099">
          <cell r="EM1099"/>
        </row>
        <row r="1100">
          <cell r="EM1100"/>
        </row>
        <row r="1101">
          <cell r="EM1101"/>
        </row>
        <row r="1102">
          <cell r="EM1102"/>
        </row>
        <row r="1103">
          <cell r="EM1103"/>
        </row>
        <row r="1104">
          <cell r="EM1104"/>
        </row>
        <row r="1105">
          <cell r="EM1105"/>
        </row>
        <row r="1106">
          <cell r="EM1106"/>
        </row>
        <row r="1107">
          <cell r="EM1107"/>
        </row>
        <row r="1108">
          <cell r="EM1108"/>
        </row>
        <row r="1109">
          <cell r="EM1109"/>
        </row>
        <row r="1110">
          <cell r="EM1110"/>
        </row>
        <row r="1111">
          <cell r="EM1111"/>
        </row>
        <row r="1112">
          <cell r="EM1112"/>
        </row>
        <row r="1113">
          <cell r="EM1113"/>
        </row>
        <row r="1114">
          <cell r="EM1114"/>
        </row>
        <row r="1115">
          <cell r="EM1115"/>
        </row>
        <row r="1116">
          <cell r="EM1116"/>
        </row>
        <row r="1117">
          <cell r="EM1117"/>
        </row>
        <row r="1118">
          <cell r="EM1118"/>
        </row>
        <row r="1119">
          <cell r="EM1119"/>
        </row>
        <row r="1120">
          <cell r="EM1120"/>
        </row>
        <row r="1121">
          <cell r="EM1121"/>
        </row>
        <row r="1122">
          <cell r="EM1122"/>
        </row>
        <row r="1123">
          <cell r="EM1123"/>
        </row>
        <row r="1124">
          <cell r="EM1124"/>
        </row>
        <row r="1125">
          <cell r="EM1125"/>
        </row>
        <row r="1126">
          <cell r="EM1126"/>
        </row>
        <row r="1127">
          <cell r="EM1127"/>
        </row>
        <row r="1128">
          <cell r="EM1128"/>
        </row>
        <row r="1129">
          <cell r="EM1129"/>
        </row>
        <row r="1130">
          <cell r="EM1130"/>
        </row>
        <row r="1131">
          <cell r="EM1131"/>
        </row>
        <row r="1132">
          <cell r="EM1132"/>
        </row>
        <row r="1133">
          <cell r="EM1133"/>
        </row>
        <row r="1134">
          <cell r="EM1134"/>
        </row>
        <row r="1135">
          <cell r="EM1135"/>
        </row>
        <row r="1136">
          <cell r="EM1136"/>
        </row>
        <row r="1137">
          <cell r="EM1137"/>
        </row>
        <row r="1138">
          <cell r="EM1138"/>
        </row>
        <row r="1139">
          <cell r="EM1139"/>
        </row>
        <row r="1140">
          <cell r="EM1140"/>
        </row>
        <row r="1141">
          <cell r="EM1141"/>
        </row>
        <row r="1142">
          <cell r="EM1142"/>
        </row>
        <row r="1143">
          <cell r="EM1143"/>
        </row>
        <row r="1144">
          <cell r="EM1144"/>
        </row>
        <row r="1145">
          <cell r="EM1145"/>
        </row>
        <row r="1146">
          <cell r="EM1146"/>
        </row>
        <row r="1147">
          <cell r="EM1147"/>
        </row>
        <row r="1148">
          <cell r="EM1148"/>
        </row>
        <row r="1149">
          <cell r="EM1149"/>
        </row>
        <row r="1150">
          <cell r="EM1150"/>
        </row>
        <row r="1151">
          <cell r="EM1151"/>
        </row>
        <row r="1152">
          <cell r="EM1152"/>
        </row>
        <row r="1153">
          <cell r="EM1153"/>
        </row>
        <row r="1154">
          <cell r="EM1154"/>
        </row>
        <row r="1155">
          <cell r="EM1155"/>
        </row>
        <row r="1156">
          <cell r="EM1156"/>
        </row>
        <row r="1157">
          <cell r="EM1157"/>
        </row>
        <row r="1158">
          <cell r="EM1158"/>
        </row>
        <row r="1159">
          <cell r="EM1159"/>
        </row>
        <row r="1160">
          <cell r="EM1160"/>
        </row>
        <row r="1161">
          <cell r="EM1161"/>
        </row>
        <row r="1162">
          <cell r="EM1162"/>
        </row>
        <row r="1163">
          <cell r="EM1163"/>
        </row>
        <row r="1164">
          <cell r="EM1164"/>
        </row>
        <row r="1165">
          <cell r="EM1165"/>
        </row>
        <row r="1166">
          <cell r="EM1166"/>
        </row>
        <row r="1167">
          <cell r="EM1167"/>
        </row>
        <row r="1168">
          <cell r="EM1168"/>
        </row>
        <row r="1169">
          <cell r="EM1169"/>
        </row>
        <row r="1170">
          <cell r="EM1170"/>
        </row>
        <row r="1171">
          <cell r="EM1171"/>
        </row>
        <row r="1172">
          <cell r="EM1172"/>
        </row>
        <row r="1173">
          <cell r="EM1173"/>
        </row>
        <row r="1174">
          <cell r="EM1174"/>
        </row>
        <row r="1175">
          <cell r="EM1175"/>
        </row>
        <row r="1176">
          <cell r="EM1176"/>
        </row>
        <row r="1177">
          <cell r="EM1177"/>
        </row>
        <row r="1178">
          <cell r="EM1178"/>
        </row>
        <row r="1179">
          <cell r="EM1179"/>
        </row>
        <row r="1180">
          <cell r="EM1180"/>
        </row>
        <row r="1181">
          <cell r="EM1181"/>
        </row>
        <row r="1182">
          <cell r="EM1182"/>
        </row>
        <row r="1183">
          <cell r="EM1183"/>
        </row>
        <row r="1184">
          <cell r="EM1184"/>
        </row>
        <row r="1185">
          <cell r="EM1185"/>
        </row>
        <row r="1186">
          <cell r="EM1186"/>
        </row>
        <row r="1187">
          <cell r="EM1187"/>
        </row>
        <row r="1188">
          <cell r="EM1188"/>
        </row>
        <row r="1189">
          <cell r="EM1189"/>
        </row>
        <row r="1190">
          <cell r="EM1190"/>
        </row>
        <row r="1191">
          <cell r="EM1191"/>
        </row>
        <row r="1192">
          <cell r="EM1192"/>
        </row>
        <row r="1193">
          <cell r="EM1193"/>
        </row>
        <row r="1194">
          <cell r="EM1194"/>
        </row>
        <row r="1195">
          <cell r="EM1195"/>
        </row>
        <row r="1196">
          <cell r="EM1196"/>
        </row>
        <row r="1197">
          <cell r="EM1197"/>
        </row>
        <row r="1198">
          <cell r="EM1198"/>
        </row>
        <row r="1199">
          <cell r="EM1199"/>
        </row>
        <row r="1200">
          <cell r="EM1200"/>
        </row>
        <row r="1201">
          <cell r="EM1201"/>
        </row>
        <row r="1202">
          <cell r="EM1202"/>
        </row>
        <row r="1203">
          <cell r="EM1203"/>
        </row>
        <row r="1204">
          <cell r="EM1204"/>
        </row>
        <row r="1205">
          <cell r="EM1205"/>
        </row>
        <row r="1206">
          <cell r="EM1206"/>
        </row>
        <row r="1207">
          <cell r="EM1207"/>
        </row>
        <row r="1208">
          <cell r="EM1208"/>
        </row>
        <row r="1209">
          <cell r="EM1209"/>
        </row>
        <row r="1210">
          <cell r="EM1210"/>
        </row>
        <row r="1211">
          <cell r="EM1211"/>
        </row>
        <row r="1212">
          <cell r="EM1212"/>
        </row>
        <row r="1213">
          <cell r="EM1213"/>
        </row>
        <row r="1214">
          <cell r="EM1214"/>
        </row>
        <row r="1215">
          <cell r="EM1215"/>
        </row>
        <row r="1216">
          <cell r="EM1216"/>
        </row>
        <row r="1217">
          <cell r="EM1217"/>
        </row>
        <row r="1218">
          <cell r="EM1218"/>
        </row>
        <row r="1219">
          <cell r="EM1219"/>
        </row>
        <row r="1220">
          <cell r="EM1220"/>
        </row>
        <row r="1221">
          <cell r="EM1221"/>
        </row>
        <row r="1222">
          <cell r="EM1222"/>
        </row>
        <row r="1223">
          <cell r="EM1223"/>
        </row>
        <row r="1224">
          <cell r="EM1224"/>
        </row>
        <row r="1225">
          <cell r="EM1225"/>
        </row>
        <row r="1226">
          <cell r="EM1226"/>
        </row>
        <row r="1227">
          <cell r="EM1227"/>
        </row>
        <row r="1228">
          <cell r="EM1228"/>
        </row>
        <row r="1229">
          <cell r="EM1229"/>
        </row>
        <row r="1230">
          <cell r="EM1230"/>
        </row>
        <row r="1231">
          <cell r="EM1231"/>
        </row>
        <row r="1232">
          <cell r="EM1232"/>
        </row>
        <row r="1233">
          <cell r="EM1233"/>
        </row>
        <row r="1234">
          <cell r="EM1234"/>
        </row>
        <row r="1235">
          <cell r="EM1235"/>
        </row>
        <row r="1236">
          <cell r="EM1236"/>
        </row>
        <row r="1237">
          <cell r="EM1237"/>
        </row>
        <row r="1238">
          <cell r="EM1238"/>
        </row>
        <row r="1239">
          <cell r="EM1239"/>
        </row>
        <row r="1240">
          <cell r="EM1240"/>
        </row>
        <row r="1241">
          <cell r="EM1241"/>
        </row>
        <row r="1242">
          <cell r="EM1242"/>
        </row>
        <row r="1243">
          <cell r="EM1243"/>
        </row>
        <row r="1244">
          <cell r="EM1244"/>
        </row>
        <row r="1245">
          <cell r="EM1245"/>
        </row>
        <row r="1246">
          <cell r="EM1246"/>
        </row>
        <row r="1247">
          <cell r="EM1247"/>
        </row>
        <row r="1248">
          <cell r="EM1248"/>
        </row>
        <row r="1249">
          <cell r="EM1249"/>
        </row>
        <row r="1250">
          <cell r="EM1250"/>
        </row>
        <row r="1251">
          <cell r="EM1251"/>
        </row>
        <row r="1252">
          <cell r="EM1252"/>
        </row>
        <row r="1253">
          <cell r="EM1253"/>
        </row>
        <row r="1254">
          <cell r="EM1254"/>
        </row>
        <row r="1255">
          <cell r="EM1255"/>
        </row>
        <row r="1256">
          <cell r="EM1256"/>
        </row>
        <row r="1257">
          <cell r="EM1257"/>
        </row>
        <row r="1258">
          <cell r="EM1258"/>
        </row>
        <row r="1259">
          <cell r="EM1259"/>
        </row>
        <row r="1260">
          <cell r="EM1260"/>
        </row>
        <row r="1261">
          <cell r="EM1261"/>
        </row>
        <row r="1262">
          <cell r="EM1262"/>
        </row>
        <row r="1263">
          <cell r="EM1263"/>
        </row>
        <row r="1264">
          <cell r="EM1264"/>
        </row>
        <row r="1265">
          <cell r="EM1265"/>
        </row>
        <row r="1266">
          <cell r="EM1266"/>
        </row>
        <row r="1267">
          <cell r="EM1267"/>
        </row>
        <row r="1268">
          <cell r="EM1268"/>
        </row>
        <row r="1269">
          <cell r="EM1269"/>
        </row>
        <row r="1270">
          <cell r="EM1270"/>
        </row>
        <row r="1271">
          <cell r="EM1271"/>
        </row>
        <row r="1272">
          <cell r="EM1272"/>
        </row>
        <row r="1273">
          <cell r="EM1273"/>
        </row>
        <row r="1274">
          <cell r="EM1274"/>
        </row>
        <row r="1275">
          <cell r="EM1275"/>
        </row>
        <row r="1276">
          <cell r="EM1276"/>
        </row>
        <row r="1277">
          <cell r="EM1277"/>
        </row>
        <row r="1278">
          <cell r="EM1278"/>
        </row>
        <row r="1279">
          <cell r="EM1279"/>
        </row>
        <row r="1280">
          <cell r="EM1280"/>
        </row>
        <row r="1281">
          <cell r="EM1281"/>
        </row>
        <row r="1282">
          <cell r="EM1282"/>
        </row>
        <row r="1283">
          <cell r="EM1283"/>
        </row>
        <row r="1284">
          <cell r="EM1284"/>
        </row>
        <row r="1285">
          <cell r="EM1285"/>
        </row>
        <row r="1286">
          <cell r="EM1286"/>
        </row>
        <row r="1287">
          <cell r="EM1287"/>
        </row>
        <row r="1288">
          <cell r="EM1288"/>
        </row>
        <row r="1289">
          <cell r="EM1289"/>
        </row>
        <row r="1290">
          <cell r="EM1290"/>
        </row>
        <row r="1291">
          <cell r="EM1291"/>
        </row>
        <row r="1292">
          <cell r="EM1292"/>
        </row>
        <row r="1293">
          <cell r="EM1293"/>
        </row>
        <row r="1294">
          <cell r="EM1294"/>
        </row>
        <row r="1295">
          <cell r="EM1295"/>
        </row>
        <row r="1296">
          <cell r="EM1296"/>
        </row>
        <row r="1297">
          <cell r="EM1297"/>
        </row>
        <row r="1298">
          <cell r="EM1298"/>
        </row>
        <row r="1299">
          <cell r="EM1299"/>
        </row>
        <row r="1300">
          <cell r="EM1300"/>
        </row>
        <row r="1301">
          <cell r="EM1301"/>
        </row>
        <row r="1302">
          <cell r="EM1302"/>
        </row>
        <row r="1303">
          <cell r="EM1303"/>
        </row>
        <row r="1304">
          <cell r="EM1304"/>
        </row>
        <row r="1305">
          <cell r="EM1305"/>
        </row>
        <row r="1306">
          <cell r="EM1306"/>
        </row>
        <row r="1307">
          <cell r="EM1307"/>
        </row>
        <row r="1308">
          <cell r="EM1308"/>
        </row>
        <row r="1309">
          <cell r="EM1309"/>
        </row>
        <row r="1310">
          <cell r="EM1310"/>
        </row>
        <row r="1311">
          <cell r="EM1311"/>
        </row>
        <row r="1312">
          <cell r="EM1312"/>
        </row>
        <row r="1313">
          <cell r="EM1313"/>
        </row>
        <row r="1314">
          <cell r="EM1314"/>
        </row>
        <row r="1315">
          <cell r="EM1315"/>
        </row>
        <row r="1316">
          <cell r="EM1316"/>
        </row>
        <row r="1317">
          <cell r="EM1317"/>
        </row>
        <row r="1318">
          <cell r="EM1318"/>
        </row>
        <row r="1319">
          <cell r="EM1319"/>
        </row>
        <row r="1320">
          <cell r="EM1320"/>
        </row>
        <row r="1321">
          <cell r="EM1321"/>
        </row>
        <row r="1322">
          <cell r="EM1322"/>
        </row>
        <row r="1323">
          <cell r="EM1323"/>
        </row>
        <row r="1324">
          <cell r="EM1324"/>
        </row>
        <row r="1325">
          <cell r="EM1325"/>
        </row>
        <row r="1326">
          <cell r="EM1326"/>
        </row>
        <row r="1327">
          <cell r="EM1327"/>
        </row>
        <row r="1328">
          <cell r="EM1328"/>
        </row>
        <row r="1329">
          <cell r="EM1329"/>
        </row>
        <row r="1330">
          <cell r="EM1330"/>
        </row>
        <row r="1331">
          <cell r="EM1331"/>
        </row>
        <row r="1332">
          <cell r="EM1332"/>
        </row>
        <row r="1333">
          <cell r="EM1333"/>
        </row>
        <row r="1334">
          <cell r="EM1334"/>
        </row>
        <row r="1335">
          <cell r="EM1335"/>
        </row>
        <row r="1336">
          <cell r="EM1336"/>
        </row>
        <row r="1337">
          <cell r="EM1337"/>
        </row>
        <row r="1338">
          <cell r="EM1338"/>
        </row>
        <row r="1339">
          <cell r="EM1339"/>
        </row>
        <row r="1340">
          <cell r="EM1340"/>
        </row>
        <row r="1341">
          <cell r="EM1341"/>
        </row>
        <row r="1342">
          <cell r="EM1342"/>
        </row>
        <row r="1343">
          <cell r="EM1343"/>
        </row>
        <row r="1344">
          <cell r="EM1344"/>
        </row>
        <row r="1345">
          <cell r="EM1345"/>
        </row>
        <row r="1346">
          <cell r="EM1346"/>
        </row>
        <row r="1347">
          <cell r="EM1347"/>
        </row>
        <row r="1348">
          <cell r="EM1348"/>
        </row>
        <row r="1349">
          <cell r="EM1349"/>
        </row>
        <row r="1350">
          <cell r="EM1350"/>
        </row>
        <row r="1351">
          <cell r="EM1351"/>
        </row>
        <row r="1352">
          <cell r="EM1352"/>
        </row>
        <row r="1353">
          <cell r="EM1353"/>
        </row>
        <row r="1354">
          <cell r="EM1354"/>
        </row>
        <row r="1355">
          <cell r="EM1355"/>
        </row>
        <row r="1356">
          <cell r="EM1356"/>
        </row>
        <row r="1357">
          <cell r="EM1357"/>
        </row>
        <row r="1358">
          <cell r="EM1358"/>
        </row>
        <row r="1359">
          <cell r="EM1359"/>
        </row>
        <row r="1360">
          <cell r="EM1360"/>
        </row>
        <row r="1361">
          <cell r="EM1361"/>
        </row>
        <row r="1362">
          <cell r="EM1362"/>
        </row>
        <row r="1363">
          <cell r="EM1363"/>
        </row>
        <row r="1364">
          <cell r="EM1364"/>
        </row>
        <row r="1365">
          <cell r="EM1365"/>
        </row>
        <row r="1366">
          <cell r="EM1366"/>
        </row>
        <row r="1367">
          <cell r="EM1367"/>
        </row>
        <row r="1368">
          <cell r="EM1368"/>
        </row>
        <row r="1369">
          <cell r="EM1369"/>
        </row>
        <row r="1370">
          <cell r="EM1370"/>
        </row>
        <row r="1371">
          <cell r="EM1371"/>
        </row>
        <row r="1372">
          <cell r="EM1372"/>
        </row>
        <row r="1373">
          <cell r="EM1373"/>
        </row>
        <row r="1374">
          <cell r="EM1374"/>
        </row>
        <row r="1375">
          <cell r="EM1375"/>
        </row>
        <row r="1376">
          <cell r="EM1376"/>
        </row>
        <row r="1377">
          <cell r="EM1377"/>
        </row>
        <row r="1378">
          <cell r="EM1378"/>
        </row>
        <row r="1379">
          <cell r="EM1379"/>
        </row>
        <row r="1380">
          <cell r="EM1380"/>
        </row>
        <row r="1381">
          <cell r="EM1381"/>
        </row>
        <row r="1382">
          <cell r="EM1382"/>
        </row>
        <row r="1383">
          <cell r="EM1383"/>
        </row>
        <row r="1384">
          <cell r="EM1384"/>
        </row>
        <row r="1385">
          <cell r="EM1385"/>
        </row>
        <row r="1386">
          <cell r="EM1386"/>
        </row>
        <row r="1387">
          <cell r="EM1387"/>
        </row>
        <row r="1388">
          <cell r="EM1388"/>
        </row>
        <row r="1389">
          <cell r="EM1389"/>
        </row>
        <row r="1390">
          <cell r="EM1390"/>
        </row>
        <row r="1391">
          <cell r="EM1391"/>
        </row>
        <row r="1392">
          <cell r="EM1392"/>
        </row>
        <row r="1393">
          <cell r="EM1393"/>
        </row>
        <row r="1394">
          <cell r="EM1394"/>
        </row>
        <row r="1395">
          <cell r="EM1395"/>
        </row>
        <row r="1396">
          <cell r="EM1396"/>
        </row>
        <row r="1397">
          <cell r="EM1397"/>
        </row>
        <row r="1398">
          <cell r="EM1398"/>
        </row>
        <row r="1399">
          <cell r="EM1399"/>
        </row>
        <row r="1400">
          <cell r="EM1400"/>
        </row>
        <row r="1401">
          <cell r="EM1401"/>
        </row>
        <row r="1402">
          <cell r="EM1402"/>
        </row>
        <row r="1403">
          <cell r="EM1403"/>
        </row>
        <row r="1404">
          <cell r="EM1404"/>
        </row>
        <row r="1405">
          <cell r="EM1405"/>
        </row>
        <row r="1406">
          <cell r="EM1406"/>
        </row>
        <row r="1407">
          <cell r="EM1407"/>
        </row>
        <row r="1408">
          <cell r="EM1408"/>
        </row>
        <row r="1409">
          <cell r="EM1409"/>
        </row>
        <row r="1410">
          <cell r="EM1410"/>
        </row>
        <row r="1411">
          <cell r="EM1411"/>
        </row>
        <row r="1412">
          <cell r="EM1412"/>
        </row>
        <row r="1413">
          <cell r="EM1413"/>
        </row>
        <row r="1414">
          <cell r="EM1414"/>
        </row>
        <row r="1415">
          <cell r="EM1415"/>
        </row>
        <row r="1416">
          <cell r="EM1416"/>
        </row>
        <row r="1417">
          <cell r="EM1417"/>
        </row>
        <row r="1418">
          <cell r="EM1418"/>
        </row>
        <row r="1419">
          <cell r="EM1419"/>
        </row>
        <row r="1420">
          <cell r="EM1420"/>
        </row>
        <row r="1421">
          <cell r="EM1421"/>
        </row>
        <row r="1422">
          <cell r="EM1422"/>
        </row>
        <row r="1423">
          <cell r="EM1423"/>
        </row>
        <row r="1424">
          <cell r="EM1424"/>
        </row>
        <row r="1425">
          <cell r="EM1425"/>
        </row>
        <row r="1426">
          <cell r="EM1426"/>
        </row>
        <row r="1427">
          <cell r="EM1427"/>
        </row>
        <row r="1428">
          <cell r="EM1428"/>
        </row>
        <row r="1429">
          <cell r="EM1429"/>
        </row>
        <row r="1430">
          <cell r="EM1430"/>
        </row>
        <row r="1431">
          <cell r="EM1431"/>
        </row>
        <row r="1432">
          <cell r="EM1432"/>
        </row>
        <row r="1433">
          <cell r="EM1433"/>
        </row>
        <row r="1434">
          <cell r="EM1434"/>
        </row>
        <row r="1435">
          <cell r="EM1435"/>
        </row>
        <row r="1436">
          <cell r="EM1436"/>
        </row>
        <row r="1437">
          <cell r="EM1437"/>
        </row>
        <row r="1438">
          <cell r="EM1438"/>
        </row>
        <row r="1439">
          <cell r="EM1439"/>
        </row>
        <row r="1440">
          <cell r="EM1440"/>
        </row>
        <row r="1441">
          <cell r="EM1441"/>
        </row>
        <row r="1442">
          <cell r="EM1442"/>
        </row>
        <row r="1443">
          <cell r="EM1443"/>
        </row>
        <row r="1444">
          <cell r="EM1444"/>
        </row>
        <row r="1445">
          <cell r="EM1445"/>
        </row>
        <row r="1446">
          <cell r="EM1446"/>
        </row>
        <row r="1447">
          <cell r="EM1447"/>
        </row>
        <row r="1448">
          <cell r="EM1448"/>
        </row>
        <row r="1449">
          <cell r="EM1449"/>
        </row>
        <row r="1450">
          <cell r="EM1450"/>
        </row>
        <row r="1451">
          <cell r="EM1451"/>
        </row>
        <row r="1452">
          <cell r="EM1452"/>
        </row>
        <row r="1453">
          <cell r="EM1453"/>
        </row>
        <row r="1454">
          <cell r="EM1454"/>
        </row>
        <row r="1455">
          <cell r="EM1455"/>
        </row>
        <row r="1456">
          <cell r="EM1456"/>
        </row>
        <row r="1457">
          <cell r="EM1457"/>
        </row>
        <row r="1458">
          <cell r="EM1458"/>
        </row>
        <row r="1459">
          <cell r="EM1459"/>
        </row>
        <row r="1460">
          <cell r="EM1460"/>
        </row>
        <row r="1461">
          <cell r="EM1461"/>
        </row>
        <row r="1462">
          <cell r="EM1462"/>
        </row>
        <row r="1463">
          <cell r="EM1463"/>
        </row>
        <row r="1464">
          <cell r="EM1464"/>
        </row>
        <row r="1465">
          <cell r="EM1465"/>
        </row>
        <row r="1466">
          <cell r="EM1466"/>
        </row>
        <row r="1467">
          <cell r="EM1467"/>
        </row>
        <row r="1468">
          <cell r="EM1468"/>
        </row>
        <row r="1469">
          <cell r="EM1469"/>
        </row>
        <row r="1470">
          <cell r="EM1470"/>
        </row>
        <row r="1471">
          <cell r="EM1471"/>
        </row>
        <row r="1472">
          <cell r="EM1472"/>
        </row>
        <row r="1473">
          <cell r="EM1473"/>
        </row>
        <row r="1474">
          <cell r="EM1474"/>
        </row>
        <row r="1475">
          <cell r="EM1475"/>
        </row>
        <row r="1476">
          <cell r="EM1476"/>
        </row>
        <row r="1477">
          <cell r="EM1477"/>
        </row>
        <row r="1478">
          <cell r="EM1478"/>
        </row>
        <row r="1479">
          <cell r="EM1479"/>
        </row>
        <row r="1480">
          <cell r="EM1480"/>
        </row>
        <row r="1481">
          <cell r="EM1481"/>
        </row>
        <row r="1482">
          <cell r="EM1482"/>
        </row>
        <row r="1483">
          <cell r="EM1483"/>
        </row>
        <row r="1484">
          <cell r="EM1484"/>
        </row>
        <row r="1485">
          <cell r="EM1485"/>
        </row>
        <row r="1486">
          <cell r="EM1486"/>
        </row>
        <row r="1487">
          <cell r="EM1487"/>
        </row>
        <row r="1488">
          <cell r="EM1488"/>
        </row>
        <row r="1489">
          <cell r="EM1489"/>
        </row>
        <row r="1490">
          <cell r="EM1490"/>
        </row>
        <row r="1491">
          <cell r="EM1491"/>
        </row>
        <row r="1492">
          <cell r="EM1492"/>
        </row>
        <row r="1493">
          <cell r="EM1493"/>
        </row>
        <row r="1494">
          <cell r="EM1494"/>
        </row>
        <row r="1495">
          <cell r="EM1495"/>
        </row>
        <row r="1496">
          <cell r="EM1496"/>
        </row>
        <row r="1497">
          <cell r="EM1497"/>
        </row>
        <row r="1498">
          <cell r="EM1498"/>
        </row>
        <row r="1499">
          <cell r="EM1499"/>
        </row>
        <row r="1500">
          <cell r="EM1500"/>
        </row>
        <row r="1501">
          <cell r="EM1501"/>
        </row>
        <row r="1502">
          <cell r="EM1502"/>
        </row>
        <row r="1503">
          <cell r="EM1503"/>
        </row>
        <row r="1504">
          <cell r="EM1504"/>
        </row>
        <row r="1505">
          <cell r="EM1505"/>
        </row>
        <row r="1506">
          <cell r="EM1506"/>
        </row>
        <row r="1507">
          <cell r="EM1507"/>
        </row>
        <row r="1508">
          <cell r="EM1508"/>
        </row>
        <row r="1509">
          <cell r="EM1509"/>
        </row>
        <row r="1510">
          <cell r="EM1510"/>
        </row>
        <row r="1511">
          <cell r="EM1511"/>
        </row>
        <row r="1512">
          <cell r="EM1512"/>
        </row>
        <row r="1513">
          <cell r="EM1513"/>
        </row>
        <row r="1514">
          <cell r="EM1514"/>
        </row>
        <row r="1515">
          <cell r="EM1515"/>
        </row>
        <row r="1516">
          <cell r="EM1516"/>
        </row>
        <row r="1517">
          <cell r="EM1517"/>
        </row>
        <row r="1518">
          <cell r="EM1518"/>
        </row>
        <row r="1519">
          <cell r="EM1519"/>
        </row>
        <row r="1520">
          <cell r="EM1520"/>
        </row>
        <row r="1521">
          <cell r="EM1521"/>
        </row>
        <row r="1522">
          <cell r="EM1522"/>
        </row>
        <row r="1523">
          <cell r="EM1523"/>
        </row>
        <row r="1524">
          <cell r="EM1524"/>
        </row>
        <row r="1525">
          <cell r="EM1525"/>
        </row>
        <row r="1526">
          <cell r="EM1526"/>
        </row>
        <row r="1527">
          <cell r="EM1527"/>
        </row>
        <row r="1528">
          <cell r="EM1528"/>
        </row>
        <row r="1529">
          <cell r="EM1529"/>
        </row>
        <row r="1530">
          <cell r="EM1530"/>
        </row>
        <row r="1531">
          <cell r="EM1531"/>
        </row>
        <row r="1532">
          <cell r="EM1532"/>
        </row>
        <row r="1533">
          <cell r="EM1533"/>
        </row>
        <row r="1534">
          <cell r="EM1534"/>
        </row>
        <row r="1535">
          <cell r="EM1535"/>
        </row>
        <row r="1536">
          <cell r="EM1536"/>
        </row>
        <row r="1537">
          <cell r="EM1537"/>
        </row>
        <row r="1538">
          <cell r="EM1538"/>
        </row>
        <row r="1539">
          <cell r="EM1539"/>
        </row>
        <row r="1540">
          <cell r="EM1540"/>
        </row>
        <row r="1541">
          <cell r="EM1541"/>
        </row>
        <row r="1542">
          <cell r="EM1542"/>
        </row>
        <row r="1543">
          <cell r="EM1543"/>
        </row>
        <row r="1544">
          <cell r="EM1544"/>
        </row>
        <row r="1545">
          <cell r="EM1545"/>
        </row>
        <row r="1546">
          <cell r="EM1546"/>
        </row>
        <row r="1547">
          <cell r="EM1547"/>
        </row>
        <row r="1548">
          <cell r="EM1548"/>
        </row>
        <row r="1549">
          <cell r="EM1549"/>
        </row>
        <row r="1550">
          <cell r="EM1550"/>
        </row>
        <row r="1551">
          <cell r="EM1551"/>
        </row>
        <row r="1552">
          <cell r="EM1552"/>
        </row>
        <row r="1553">
          <cell r="EM1553"/>
        </row>
        <row r="1554">
          <cell r="EM1554"/>
        </row>
        <row r="1555">
          <cell r="EM1555"/>
        </row>
        <row r="1556">
          <cell r="EM1556"/>
        </row>
        <row r="1557">
          <cell r="EM1557"/>
        </row>
        <row r="1558">
          <cell r="EM1558"/>
        </row>
        <row r="1559">
          <cell r="EM1559"/>
        </row>
        <row r="1560">
          <cell r="EM1560"/>
        </row>
        <row r="1561">
          <cell r="EM1561"/>
        </row>
        <row r="1562">
          <cell r="EM1562"/>
        </row>
        <row r="1563">
          <cell r="EM1563"/>
        </row>
        <row r="1564">
          <cell r="EM1564"/>
        </row>
        <row r="1565">
          <cell r="EM1565"/>
        </row>
        <row r="1566">
          <cell r="EM1566"/>
        </row>
        <row r="1567">
          <cell r="EM1567"/>
        </row>
        <row r="1568">
          <cell r="EM1568"/>
        </row>
        <row r="1569">
          <cell r="EM1569"/>
        </row>
        <row r="1570">
          <cell r="EM1570"/>
        </row>
        <row r="1571">
          <cell r="EM1571"/>
        </row>
        <row r="1572">
          <cell r="EM1572"/>
        </row>
        <row r="1573">
          <cell r="EM1573"/>
        </row>
        <row r="1574">
          <cell r="EM1574"/>
        </row>
        <row r="1575">
          <cell r="EM1575"/>
        </row>
        <row r="1576">
          <cell r="EM1576"/>
        </row>
        <row r="1577">
          <cell r="EM1577"/>
        </row>
        <row r="1578">
          <cell r="EM1578"/>
        </row>
        <row r="1579">
          <cell r="EM1579"/>
        </row>
        <row r="1580">
          <cell r="EM1580"/>
        </row>
        <row r="1581">
          <cell r="EM1581"/>
        </row>
        <row r="1582">
          <cell r="EM1582"/>
        </row>
        <row r="1583">
          <cell r="EM1583"/>
        </row>
        <row r="1584">
          <cell r="EM1584"/>
        </row>
        <row r="1585">
          <cell r="EM1585"/>
        </row>
        <row r="1586">
          <cell r="EM1586"/>
        </row>
        <row r="1587">
          <cell r="EM1587"/>
        </row>
        <row r="1588">
          <cell r="EM1588"/>
        </row>
        <row r="1589">
          <cell r="EM1589"/>
        </row>
        <row r="1590">
          <cell r="EM1590"/>
        </row>
        <row r="1591">
          <cell r="EM1591"/>
        </row>
        <row r="1592">
          <cell r="EM1592"/>
        </row>
        <row r="1593">
          <cell r="EM1593"/>
        </row>
        <row r="1594">
          <cell r="EM1594"/>
        </row>
        <row r="1595">
          <cell r="EM1595"/>
        </row>
        <row r="1596">
          <cell r="EM1596"/>
        </row>
        <row r="1597">
          <cell r="EM1597"/>
        </row>
        <row r="1598">
          <cell r="EM1598"/>
        </row>
        <row r="1599">
          <cell r="EM1599"/>
        </row>
        <row r="1600">
          <cell r="EM1600"/>
        </row>
        <row r="1601">
          <cell r="EM1601"/>
        </row>
        <row r="1602">
          <cell r="EM1602"/>
        </row>
        <row r="1603">
          <cell r="EM1603"/>
        </row>
        <row r="1604">
          <cell r="EM1604"/>
        </row>
        <row r="1605">
          <cell r="EM1605"/>
        </row>
        <row r="1606">
          <cell r="EM1606"/>
        </row>
        <row r="1607">
          <cell r="EM1607"/>
        </row>
        <row r="1608">
          <cell r="EM1608"/>
        </row>
        <row r="1609">
          <cell r="EM1609"/>
        </row>
        <row r="1610">
          <cell r="EM1610"/>
        </row>
        <row r="1611">
          <cell r="EM1611"/>
        </row>
        <row r="1612">
          <cell r="EM1612"/>
        </row>
        <row r="1613">
          <cell r="EM1613"/>
        </row>
        <row r="1614">
          <cell r="EM1614"/>
        </row>
        <row r="1615">
          <cell r="EM1615"/>
        </row>
        <row r="1616">
          <cell r="EM1616"/>
        </row>
        <row r="1617">
          <cell r="EM1617"/>
        </row>
        <row r="1618">
          <cell r="EM1618"/>
        </row>
        <row r="1619">
          <cell r="EM1619"/>
        </row>
        <row r="1620">
          <cell r="EM1620"/>
        </row>
        <row r="1621">
          <cell r="EM1621"/>
        </row>
        <row r="1622">
          <cell r="EM1622"/>
        </row>
        <row r="1623">
          <cell r="EM1623"/>
        </row>
        <row r="1624">
          <cell r="EM1624"/>
        </row>
        <row r="1625">
          <cell r="EM1625"/>
        </row>
        <row r="1626">
          <cell r="EM1626"/>
        </row>
        <row r="1627">
          <cell r="EM1627"/>
        </row>
        <row r="1628">
          <cell r="EM1628"/>
        </row>
        <row r="1629">
          <cell r="EM1629"/>
        </row>
        <row r="1630">
          <cell r="EM1630"/>
        </row>
        <row r="1631">
          <cell r="EM1631"/>
        </row>
        <row r="1632">
          <cell r="EM1632"/>
        </row>
        <row r="1633">
          <cell r="EM1633"/>
        </row>
        <row r="1634">
          <cell r="EM1634"/>
        </row>
        <row r="1635">
          <cell r="EM1635"/>
        </row>
        <row r="1636">
          <cell r="EM1636"/>
        </row>
        <row r="1637">
          <cell r="EM1637"/>
        </row>
        <row r="1638">
          <cell r="EM1638"/>
        </row>
        <row r="1639">
          <cell r="EM1639"/>
        </row>
        <row r="1640">
          <cell r="EM1640"/>
        </row>
        <row r="1641">
          <cell r="EM1641"/>
        </row>
        <row r="1642">
          <cell r="EM1642"/>
        </row>
        <row r="1643">
          <cell r="EM1643"/>
        </row>
        <row r="1644">
          <cell r="EM1644"/>
        </row>
        <row r="1645">
          <cell r="EM1645"/>
        </row>
        <row r="1646">
          <cell r="EM1646"/>
        </row>
        <row r="1647">
          <cell r="EM1647"/>
        </row>
        <row r="1648">
          <cell r="EM1648"/>
        </row>
        <row r="1649">
          <cell r="EM1649"/>
        </row>
        <row r="1650">
          <cell r="EM1650"/>
        </row>
        <row r="1651">
          <cell r="EM1651"/>
        </row>
        <row r="1652">
          <cell r="EM1652"/>
        </row>
        <row r="1653">
          <cell r="EM1653"/>
        </row>
        <row r="1654">
          <cell r="EM1654"/>
        </row>
        <row r="1655">
          <cell r="EM1655"/>
        </row>
        <row r="1656">
          <cell r="EM1656"/>
        </row>
        <row r="1657">
          <cell r="EM1657"/>
        </row>
        <row r="1658">
          <cell r="EM1658"/>
        </row>
        <row r="1659">
          <cell r="EM1659"/>
        </row>
        <row r="1660">
          <cell r="EM1660"/>
        </row>
        <row r="1661">
          <cell r="EM1661"/>
        </row>
        <row r="1662">
          <cell r="EM1662"/>
        </row>
        <row r="1663">
          <cell r="EM1663"/>
        </row>
        <row r="1664">
          <cell r="EM1664"/>
        </row>
        <row r="1665">
          <cell r="EM1665"/>
        </row>
        <row r="1666">
          <cell r="EM1666"/>
        </row>
        <row r="1667">
          <cell r="EM1667"/>
        </row>
        <row r="1668">
          <cell r="EM1668"/>
        </row>
        <row r="1669">
          <cell r="EM1669"/>
        </row>
        <row r="1670">
          <cell r="EM1670"/>
        </row>
        <row r="1671">
          <cell r="EM1671"/>
        </row>
        <row r="1672">
          <cell r="EM1672"/>
        </row>
        <row r="1673">
          <cell r="EM1673"/>
        </row>
        <row r="1674">
          <cell r="EM1674"/>
        </row>
        <row r="1675">
          <cell r="EM1675"/>
        </row>
        <row r="1676">
          <cell r="EM1676"/>
        </row>
        <row r="1677">
          <cell r="EM1677"/>
        </row>
        <row r="1678">
          <cell r="EM1678"/>
        </row>
        <row r="1679">
          <cell r="EM1679"/>
        </row>
        <row r="1680">
          <cell r="EM1680"/>
        </row>
        <row r="1681">
          <cell r="EM1681"/>
        </row>
        <row r="1682">
          <cell r="EM1682"/>
        </row>
        <row r="1683">
          <cell r="EM1683"/>
        </row>
        <row r="1684">
          <cell r="EM1684"/>
        </row>
        <row r="1685">
          <cell r="EM1685"/>
        </row>
        <row r="1686">
          <cell r="EM1686"/>
        </row>
        <row r="1687">
          <cell r="EM1687"/>
        </row>
        <row r="1688">
          <cell r="EM1688"/>
        </row>
        <row r="1689">
          <cell r="EM1689"/>
        </row>
        <row r="1690">
          <cell r="EM1690"/>
        </row>
        <row r="1691">
          <cell r="EM1691"/>
        </row>
        <row r="1692">
          <cell r="EM1692"/>
        </row>
        <row r="1693">
          <cell r="EM1693"/>
        </row>
        <row r="1694">
          <cell r="EM1694"/>
        </row>
        <row r="1695">
          <cell r="EM1695"/>
        </row>
        <row r="1696">
          <cell r="EM1696"/>
        </row>
        <row r="1697">
          <cell r="EM1697"/>
        </row>
        <row r="1698">
          <cell r="EM1698"/>
        </row>
        <row r="1699">
          <cell r="EM1699"/>
        </row>
        <row r="1700">
          <cell r="EM1700"/>
        </row>
        <row r="1701">
          <cell r="EM1701"/>
        </row>
        <row r="1702">
          <cell r="EM1702"/>
        </row>
        <row r="1703">
          <cell r="EM1703"/>
        </row>
        <row r="1704">
          <cell r="EM1704"/>
        </row>
        <row r="1705">
          <cell r="EM1705"/>
        </row>
        <row r="1706">
          <cell r="EM1706"/>
        </row>
        <row r="1707">
          <cell r="EM1707"/>
        </row>
        <row r="1708">
          <cell r="EM1708"/>
        </row>
        <row r="1709">
          <cell r="EM1709"/>
        </row>
        <row r="1710">
          <cell r="EM1710"/>
        </row>
        <row r="1711">
          <cell r="EM1711"/>
        </row>
        <row r="1712">
          <cell r="EM1712"/>
        </row>
        <row r="1713">
          <cell r="EM1713"/>
        </row>
        <row r="1714">
          <cell r="EM1714"/>
        </row>
        <row r="1715">
          <cell r="EM1715"/>
        </row>
        <row r="1716">
          <cell r="EM1716"/>
        </row>
        <row r="1717">
          <cell r="EM1717"/>
        </row>
        <row r="1718">
          <cell r="EM1718"/>
        </row>
        <row r="1719">
          <cell r="EM1719"/>
        </row>
        <row r="1720">
          <cell r="EM1720"/>
        </row>
        <row r="1721">
          <cell r="EM1721"/>
        </row>
        <row r="1722">
          <cell r="EM1722"/>
        </row>
        <row r="1723">
          <cell r="EM1723"/>
        </row>
        <row r="1724">
          <cell r="EM1724"/>
        </row>
        <row r="1725">
          <cell r="EM1725"/>
        </row>
        <row r="1726">
          <cell r="EM1726"/>
        </row>
        <row r="1727">
          <cell r="EM1727"/>
        </row>
        <row r="1728">
          <cell r="EM1728"/>
        </row>
        <row r="1729">
          <cell r="EM1729"/>
        </row>
        <row r="1730">
          <cell r="EM1730"/>
        </row>
        <row r="1731">
          <cell r="EM1731"/>
        </row>
        <row r="1732">
          <cell r="EM1732"/>
        </row>
        <row r="1733">
          <cell r="EM1733"/>
        </row>
        <row r="1734">
          <cell r="EM1734"/>
        </row>
        <row r="1735">
          <cell r="EM1735"/>
        </row>
        <row r="1736">
          <cell r="EM1736"/>
        </row>
        <row r="1737">
          <cell r="EM1737"/>
        </row>
        <row r="1738">
          <cell r="EM1738"/>
        </row>
        <row r="1739">
          <cell r="EM1739"/>
        </row>
        <row r="1740">
          <cell r="EM1740"/>
        </row>
        <row r="1741">
          <cell r="EM1741"/>
        </row>
        <row r="1742">
          <cell r="EM1742"/>
        </row>
        <row r="1743">
          <cell r="EM1743"/>
        </row>
        <row r="1744">
          <cell r="EM1744"/>
        </row>
        <row r="1745">
          <cell r="EM1745"/>
        </row>
        <row r="1746">
          <cell r="EM1746"/>
        </row>
        <row r="1747">
          <cell r="EM1747"/>
        </row>
        <row r="1748">
          <cell r="EM1748"/>
        </row>
        <row r="1749">
          <cell r="EM1749"/>
        </row>
        <row r="1750">
          <cell r="EM1750"/>
        </row>
        <row r="1751">
          <cell r="EM1751"/>
        </row>
        <row r="1752">
          <cell r="EM1752"/>
        </row>
        <row r="1753">
          <cell r="EM1753"/>
        </row>
        <row r="1754">
          <cell r="EM1754"/>
        </row>
        <row r="1755">
          <cell r="EM1755"/>
        </row>
        <row r="1756">
          <cell r="EM1756"/>
        </row>
        <row r="1757">
          <cell r="EM1757"/>
        </row>
        <row r="1758">
          <cell r="EM1758"/>
        </row>
        <row r="1759">
          <cell r="EM1759"/>
        </row>
        <row r="1760">
          <cell r="EM1760"/>
        </row>
        <row r="1761">
          <cell r="EM1761"/>
        </row>
        <row r="1762">
          <cell r="EM1762"/>
        </row>
        <row r="1763">
          <cell r="EM1763"/>
        </row>
        <row r="1764">
          <cell r="EM1764"/>
        </row>
        <row r="1765">
          <cell r="EM1765"/>
        </row>
        <row r="1766">
          <cell r="EM1766"/>
        </row>
        <row r="1767">
          <cell r="EM1767"/>
        </row>
        <row r="1768">
          <cell r="EM1768"/>
        </row>
        <row r="1769">
          <cell r="EM1769"/>
        </row>
        <row r="1770">
          <cell r="EM1770"/>
        </row>
        <row r="1771">
          <cell r="EM1771"/>
        </row>
        <row r="1772">
          <cell r="EM1772"/>
        </row>
        <row r="1773">
          <cell r="EM1773"/>
        </row>
        <row r="1774">
          <cell r="EM1774"/>
        </row>
        <row r="1775">
          <cell r="EM1775"/>
        </row>
        <row r="1776">
          <cell r="EM1776"/>
        </row>
        <row r="1777">
          <cell r="EM1777"/>
        </row>
        <row r="1778">
          <cell r="EM1778"/>
        </row>
        <row r="1779">
          <cell r="EM1779"/>
        </row>
        <row r="1780">
          <cell r="EM1780"/>
        </row>
        <row r="1781">
          <cell r="EM1781"/>
        </row>
        <row r="1782">
          <cell r="EM1782"/>
        </row>
        <row r="1783">
          <cell r="EM1783"/>
        </row>
        <row r="1784">
          <cell r="EM1784"/>
        </row>
        <row r="1785">
          <cell r="EM1785"/>
        </row>
        <row r="1786">
          <cell r="EM1786"/>
        </row>
        <row r="1787">
          <cell r="EM1787"/>
        </row>
        <row r="1788">
          <cell r="EM1788"/>
        </row>
        <row r="1789">
          <cell r="EM1789"/>
        </row>
        <row r="1790">
          <cell r="EM1790"/>
        </row>
        <row r="1791">
          <cell r="EM1791"/>
        </row>
        <row r="1792">
          <cell r="EM1792"/>
        </row>
        <row r="1793">
          <cell r="EM1793"/>
        </row>
        <row r="1794">
          <cell r="EM1794"/>
        </row>
        <row r="1795">
          <cell r="EM1795"/>
        </row>
        <row r="1796">
          <cell r="EM1796"/>
        </row>
        <row r="1797">
          <cell r="EM1797"/>
        </row>
        <row r="1798">
          <cell r="EM1798"/>
        </row>
        <row r="1799">
          <cell r="EM1799"/>
        </row>
        <row r="1800">
          <cell r="EM1800"/>
        </row>
        <row r="1801">
          <cell r="EM1801"/>
        </row>
        <row r="1802">
          <cell r="EM1802"/>
        </row>
        <row r="1803">
          <cell r="EM1803"/>
        </row>
        <row r="1804">
          <cell r="EM1804"/>
        </row>
        <row r="1805">
          <cell r="EM1805"/>
        </row>
        <row r="1806">
          <cell r="EM1806"/>
        </row>
        <row r="1807">
          <cell r="EM1807"/>
        </row>
        <row r="1808">
          <cell r="EM1808"/>
        </row>
        <row r="1809">
          <cell r="EM1809"/>
        </row>
        <row r="1810">
          <cell r="EM1810"/>
        </row>
        <row r="1811">
          <cell r="EM1811"/>
        </row>
        <row r="1812">
          <cell r="EM1812"/>
        </row>
        <row r="1813">
          <cell r="EM1813"/>
        </row>
        <row r="1814">
          <cell r="EM1814"/>
        </row>
        <row r="1815">
          <cell r="EM1815"/>
        </row>
        <row r="1816">
          <cell r="EM1816"/>
        </row>
        <row r="1817">
          <cell r="EM1817"/>
        </row>
        <row r="1818">
          <cell r="EM1818"/>
        </row>
        <row r="1819">
          <cell r="EM1819"/>
        </row>
        <row r="1820">
          <cell r="EM1820"/>
        </row>
        <row r="1821">
          <cell r="EM1821"/>
        </row>
        <row r="1822">
          <cell r="EM1822"/>
        </row>
        <row r="1823">
          <cell r="EM1823"/>
        </row>
        <row r="1824">
          <cell r="EM1824"/>
        </row>
        <row r="1825">
          <cell r="EM1825"/>
        </row>
        <row r="1826">
          <cell r="EM1826"/>
        </row>
        <row r="1827">
          <cell r="EM1827"/>
        </row>
        <row r="1828">
          <cell r="EM1828"/>
        </row>
        <row r="1829">
          <cell r="EM1829"/>
        </row>
        <row r="1830">
          <cell r="EM1830"/>
        </row>
        <row r="1831">
          <cell r="EM1831"/>
        </row>
        <row r="1832">
          <cell r="EM1832"/>
        </row>
        <row r="1833">
          <cell r="EM1833"/>
        </row>
        <row r="1834">
          <cell r="EM1834"/>
        </row>
        <row r="1835">
          <cell r="EM1835"/>
        </row>
        <row r="1836">
          <cell r="EM1836"/>
        </row>
        <row r="1837">
          <cell r="EM1837"/>
        </row>
        <row r="1838">
          <cell r="EM1838"/>
        </row>
        <row r="1839">
          <cell r="EM1839"/>
        </row>
        <row r="1840">
          <cell r="EM1840"/>
        </row>
        <row r="1841">
          <cell r="EM1841"/>
        </row>
        <row r="1842">
          <cell r="EM1842"/>
        </row>
        <row r="1843">
          <cell r="EM1843"/>
        </row>
        <row r="1844">
          <cell r="EM1844"/>
        </row>
        <row r="1845">
          <cell r="EM1845"/>
        </row>
        <row r="1846">
          <cell r="EM1846"/>
        </row>
        <row r="1847">
          <cell r="EM1847"/>
        </row>
        <row r="1848">
          <cell r="EM1848"/>
        </row>
        <row r="1849">
          <cell r="EM1849"/>
        </row>
        <row r="1850">
          <cell r="EM1850"/>
        </row>
        <row r="1851">
          <cell r="EM1851"/>
        </row>
        <row r="1852">
          <cell r="EM1852"/>
        </row>
        <row r="1853">
          <cell r="EM1853"/>
        </row>
        <row r="1854">
          <cell r="EM1854"/>
        </row>
        <row r="1855">
          <cell r="EM1855"/>
        </row>
        <row r="1856">
          <cell r="EM1856"/>
        </row>
        <row r="1857">
          <cell r="EM1857"/>
        </row>
        <row r="1858">
          <cell r="EM1858"/>
        </row>
        <row r="1859">
          <cell r="EM1859"/>
        </row>
        <row r="1860">
          <cell r="EM1860"/>
        </row>
        <row r="1861">
          <cell r="EM1861"/>
        </row>
        <row r="1862">
          <cell r="EM1862"/>
        </row>
        <row r="1863">
          <cell r="EM1863"/>
        </row>
        <row r="1864">
          <cell r="EM1864"/>
        </row>
        <row r="1865">
          <cell r="EM1865"/>
        </row>
        <row r="1866">
          <cell r="EM1866"/>
        </row>
        <row r="1867">
          <cell r="EM1867"/>
        </row>
        <row r="1868">
          <cell r="EM1868"/>
        </row>
        <row r="1869">
          <cell r="EM1869"/>
        </row>
        <row r="1870">
          <cell r="EM1870"/>
        </row>
        <row r="1871">
          <cell r="EM1871"/>
        </row>
        <row r="1872">
          <cell r="EM1872"/>
        </row>
        <row r="1873">
          <cell r="EM1873"/>
        </row>
        <row r="1874">
          <cell r="EM1874"/>
        </row>
        <row r="1875">
          <cell r="EM1875"/>
        </row>
        <row r="1876">
          <cell r="EM1876"/>
        </row>
        <row r="1877">
          <cell r="EM1877"/>
        </row>
        <row r="1878">
          <cell r="EM1878"/>
        </row>
        <row r="1879">
          <cell r="EM1879"/>
        </row>
        <row r="1880">
          <cell r="EM1880"/>
        </row>
        <row r="1881">
          <cell r="EM1881"/>
        </row>
        <row r="1882">
          <cell r="EM1882"/>
        </row>
        <row r="1883">
          <cell r="EM1883"/>
        </row>
        <row r="1884">
          <cell r="EM1884"/>
        </row>
        <row r="1885">
          <cell r="EM1885"/>
        </row>
        <row r="1886">
          <cell r="EM1886"/>
        </row>
        <row r="1887">
          <cell r="EM1887"/>
        </row>
        <row r="1888">
          <cell r="EM1888"/>
        </row>
        <row r="1889">
          <cell r="EM1889"/>
        </row>
        <row r="1890">
          <cell r="EM1890"/>
        </row>
        <row r="1891">
          <cell r="EM1891"/>
        </row>
        <row r="1892">
          <cell r="EM1892"/>
        </row>
        <row r="1893">
          <cell r="EM1893"/>
        </row>
        <row r="1894">
          <cell r="EM1894"/>
        </row>
        <row r="1895">
          <cell r="EM1895"/>
        </row>
        <row r="1896">
          <cell r="EM1896"/>
        </row>
        <row r="1897">
          <cell r="EM1897"/>
        </row>
        <row r="1898">
          <cell r="EM1898"/>
        </row>
        <row r="1899">
          <cell r="EM1899"/>
        </row>
        <row r="1900">
          <cell r="EM1900"/>
        </row>
        <row r="1901">
          <cell r="EM1901"/>
        </row>
        <row r="1902">
          <cell r="EM1902"/>
        </row>
        <row r="1903">
          <cell r="EM1903"/>
        </row>
        <row r="1904">
          <cell r="EM1904"/>
        </row>
        <row r="1905">
          <cell r="EM1905"/>
        </row>
        <row r="1906">
          <cell r="EM1906"/>
        </row>
        <row r="1907">
          <cell r="EM1907"/>
        </row>
        <row r="1908">
          <cell r="EM1908"/>
        </row>
        <row r="1909">
          <cell r="EM1909"/>
        </row>
        <row r="1910">
          <cell r="EM1910"/>
        </row>
        <row r="1911">
          <cell r="EM1911"/>
        </row>
        <row r="1912">
          <cell r="EM1912"/>
        </row>
        <row r="1913">
          <cell r="EM1913"/>
        </row>
        <row r="1914">
          <cell r="EM1914"/>
        </row>
        <row r="1915">
          <cell r="EM1915"/>
        </row>
        <row r="1916">
          <cell r="EM1916"/>
        </row>
        <row r="1917">
          <cell r="EM1917"/>
        </row>
        <row r="1918">
          <cell r="EM1918"/>
        </row>
        <row r="1919">
          <cell r="EM1919"/>
        </row>
        <row r="1920">
          <cell r="EM1920"/>
        </row>
        <row r="1921">
          <cell r="EM1921"/>
        </row>
        <row r="1922">
          <cell r="EM1922"/>
        </row>
        <row r="1923">
          <cell r="EM1923"/>
        </row>
        <row r="1924">
          <cell r="EM1924"/>
        </row>
        <row r="1925">
          <cell r="EM1925"/>
        </row>
        <row r="1926">
          <cell r="EM1926"/>
        </row>
        <row r="1927">
          <cell r="EM1927"/>
        </row>
        <row r="1928">
          <cell r="EM1928"/>
        </row>
        <row r="1929">
          <cell r="EM1929"/>
        </row>
        <row r="1930">
          <cell r="EM1930"/>
        </row>
        <row r="1931">
          <cell r="EM1931"/>
        </row>
        <row r="1932">
          <cell r="EM1932"/>
        </row>
        <row r="1933">
          <cell r="EM1933"/>
        </row>
        <row r="1934">
          <cell r="EM1934"/>
        </row>
        <row r="1935">
          <cell r="EM1935"/>
        </row>
        <row r="1936">
          <cell r="EM1936"/>
        </row>
        <row r="1937">
          <cell r="EM1937"/>
        </row>
        <row r="1938">
          <cell r="EM1938"/>
        </row>
        <row r="1939">
          <cell r="EM1939"/>
        </row>
        <row r="1940">
          <cell r="EM1940"/>
        </row>
        <row r="1941">
          <cell r="EM1941"/>
        </row>
        <row r="1942">
          <cell r="EM1942"/>
        </row>
        <row r="1943">
          <cell r="EM1943"/>
        </row>
        <row r="1944">
          <cell r="EM1944"/>
        </row>
        <row r="1945">
          <cell r="EM1945"/>
        </row>
        <row r="1946">
          <cell r="EM1946"/>
        </row>
        <row r="1947">
          <cell r="EM1947"/>
        </row>
        <row r="1948">
          <cell r="EM1948"/>
        </row>
        <row r="1949">
          <cell r="EM1949"/>
        </row>
        <row r="1950">
          <cell r="EM1950"/>
        </row>
        <row r="1951">
          <cell r="EM1951"/>
        </row>
        <row r="1952">
          <cell r="EM1952"/>
        </row>
        <row r="1953">
          <cell r="EM1953"/>
        </row>
        <row r="1954">
          <cell r="EM1954"/>
        </row>
        <row r="1955">
          <cell r="EM1955"/>
        </row>
        <row r="1956">
          <cell r="EM1956"/>
        </row>
        <row r="1957">
          <cell r="EM1957"/>
        </row>
        <row r="1958">
          <cell r="EM1958"/>
        </row>
        <row r="1959">
          <cell r="EM1959"/>
        </row>
        <row r="1960">
          <cell r="EM1960"/>
        </row>
        <row r="1961">
          <cell r="EM1961"/>
        </row>
        <row r="1962">
          <cell r="EM1962"/>
        </row>
        <row r="1963">
          <cell r="EM1963"/>
        </row>
        <row r="1964">
          <cell r="EM1964"/>
        </row>
        <row r="1965">
          <cell r="EM1965"/>
        </row>
        <row r="1966">
          <cell r="EM1966"/>
        </row>
        <row r="1967">
          <cell r="EM1967"/>
        </row>
        <row r="1968">
          <cell r="EM1968"/>
        </row>
        <row r="1969">
          <cell r="EM1969"/>
        </row>
        <row r="1970">
          <cell r="EM1970"/>
        </row>
        <row r="1971">
          <cell r="EM1971"/>
        </row>
        <row r="1972">
          <cell r="EM1972"/>
        </row>
        <row r="1973">
          <cell r="EM1973"/>
        </row>
        <row r="1974">
          <cell r="EM1974"/>
        </row>
        <row r="1975">
          <cell r="EM1975"/>
        </row>
        <row r="1976">
          <cell r="EM1976"/>
        </row>
        <row r="1977">
          <cell r="EM1977"/>
        </row>
        <row r="1978">
          <cell r="EM1978"/>
        </row>
        <row r="1979">
          <cell r="EM1979"/>
        </row>
        <row r="1980">
          <cell r="EM1980"/>
        </row>
        <row r="1981">
          <cell r="EM1981"/>
        </row>
        <row r="1982">
          <cell r="EM1982"/>
        </row>
        <row r="1983">
          <cell r="EM1983"/>
        </row>
        <row r="1984">
          <cell r="EM1984"/>
        </row>
        <row r="1985">
          <cell r="EM1985"/>
        </row>
        <row r="1986">
          <cell r="EM1986"/>
        </row>
        <row r="1987">
          <cell r="EM1987"/>
        </row>
        <row r="1988">
          <cell r="EM1988"/>
        </row>
        <row r="1989">
          <cell r="EM1989"/>
        </row>
        <row r="1990">
          <cell r="EM1990"/>
        </row>
        <row r="1991">
          <cell r="EM1991"/>
        </row>
        <row r="1992">
          <cell r="EM1992"/>
        </row>
        <row r="1993">
          <cell r="EM1993"/>
        </row>
        <row r="1994">
          <cell r="EM1994"/>
        </row>
        <row r="1995">
          <cell r="EM1995"/>
        </row>
        <row r="1996">
          <cell r="EM1996"/>
        </row>
        <row r="1997">
          <cell r="EM1997"/>
        </row>
        <row r="1998">
          <cell r="EM1998"/>
        </row>
        <row r="1999">
          <cell r="EM1999"/>
        </row>
        <row r="2000">
          <cell r="EM2000"/>
        </row>
        <row r="2001">
          <cell r="EM2001"/>
        </row>
        <row r="2002">
          <cell r="EM2002"/>
        </row>
        <row r="2003">
          <cell r="EM2003"/>
        </row>
        <row r="2004">
          <cell r="EM2004"/>
        </row>
        <row r="2005">
          <cell r="EM2005"/>
        </row>
        <row r="2006">
          <cell r="EM2006"/>
        </row>
        <row r="2007">
          <cell r="EM2007"/>
        </row>
        <row r="2008">
          <cell r="EM2008"/>
        </row>
        <row r="2009">
          <cell r="EM2009"/>
        </row>
        <row r="2010">
          <cell r="EM2010"/>
        </row>
        <row r="2011">
          <cell r="EM2011"/>
        </row>
        <row r="2012">
          <cell r="EM2012"/>
        </row>
        <row r="2013">
          <cell r="EM2013"/>
        </row>
        <row r="2014">
          <cell r="EM2014"/>
        </row>
        <row r="2015">
          <cell r="EM2015"/>
        </row>
        <row r="2016">
          <cell r="EM2016"/>
        </row>
        <row r="2017">
          <cell r="EM2017"/>
        </row>
        <row r="2018">
          <cell r="EM2018"/>
        </row>
        <row r="2019">
          <cell r="EM2019"/>
        </row>
        <row r="2020">
          <cell r="EM2020"/>
        </row>
        <row r="2021">
          <cell r="EM2021"/>
        </row>
        <row r="2022">
          <cell r="EM2022"/>
        </row>
        <row r="2023">
          <cell r="EM2023"/>
        </row>
        <row r="2024">
          <cell r="EM2024"/>
        </row>
        <row r="2025">
          <cell r="EM2025"/>
        </row>
        <row r="2026">
          <cell r="EM2026"/>
        </row>
        <row r="2027">
          <cell r="EM2027"/>
        </row>
        <row r="2028">
          <cell r="EM2028"/>
        </row>
        <row r="2029">
          <cell r="EM2029"/>
        </row>
        <row r="2030">
          <cell r="EM2030"/>
        </row>
        <row r="2031">
          <cell r="EM2031"/>
        </row>
        <row r="2032">
          <cell r="EM2032"/>
        </row>
        <row r="2033">
          <cell r="EM2033"/>
        </row>
        <row r="2034">
          <cell r="EM2034"/>
        </row>
        <row r="2035">
          <cell r="EM2035"/>
        </row>
        <row r="2036">
          <cell r="EM2036"/>
        </row>
        <row r="2037">
          <cell r="EM2037"/>
        </row>
        <row r="2038">
          <cell r="EM2038"/>
        </row>
        <row r="2039">
          <cell r="EM2039"/>
        </row>
        <row r="2040">
          <cell r="EM2040"/>
        </row>
        <row r="2041">
          <cell r="EM2041"/>
        </row>
        <row r="2042">
          <cell r="EM2042"/>
        </row>
        <row r="2043">
          <cell r="EM2043"/>
        </row>
        <row r="2044">
          <cell r="EM2044"/>
        </row>
        <row r="2045">
          <cell r="EM2045"/>
        </row>
        <row r="2046">
          <cell r="EM2046"/>
        </row>
        <row r="2047">
          <cell r="EM2047"/>
        </row>
        <row r="2048">
          <cell r="EM2048"/>
        </row>
        <row r="2049">
          <cell r="EM2049"/>
        </row>
        <row r="2050">
          <cell r="EM2050"/>
        </row>
        <row r="2051">
          <cell r="EM2051"/>
        </row>
        <row r="2052">
          <cell r="EM2052"/>
        </row>
        <row r="2053">
          <cell r="EM2053"/>
        </row>
        <row r="2054">
          <cell r="EM2054"/>
        </row>
        <row r="2055">
          <cell r="EM2055"/>
        </row>
        <row r="2056">
          <cell r="EM2056"/>
        </row>
        <row r="2057">
          <cell r="EM2057"/>
        </row>
        <row r="2058">
          <cell r="EM2058"/>
        </row>
        <row r="2059">
          <cell r="EM2059"/>
        </row>
        <row r="2060">
          <cell r="EM2060"/>
        </row>
        <row r="2061">
          <cell r="EM2061"/>
        </row>
        <row r="2062">
          <cell r="EM2062"/>
        </row>
        <row r="2063">
          <cell r="EM2063"/>
        </row>
        <row r="2064">
          <cell r="EM2064"/>
        </row>
        <row r="2065">
          <cell r="EM2065"/>
        </row>
        <row r="2066">
          <cell r="EM2066"/>
        </row>
        <row r="2067">
          <cell r="EM2067"/>
        </row>
        <row r="2068">
          <cell r="EM2068"/>
        </row>
        <row r="2069">
          <cell r="EM2069"/>
        </row>
        <row r="2070">
          <cell r="EM2070"/>
        </row>
        <row r="2071">
          <cell r="EM2071"/>
        </row>
        <row r="2072">
          <cell r="EM2072"/>
        </row>
        <row r="2073">
          <cell r="EM2073"/>
        </row>
        <row r="2074">
          <cell r="EM2074"/>
        </row>
        <row r="2075">
          <cell r="EM2075"/>
        </row>
        <row r="2076">
          <cell r="EM2076"/>
        </row>
        <row r="2077">
          <cell r="EM2077"/>
        </row>
        <row r="2078">
          <cell r="EM2078"/>
        </row>
        <row r="2079">
          <cell r="EM2079"/>
        </row>
        <row r="2080">
          <cell r="EM2080"/>
        </row>
        <row r="2081">
          <cell r="EM2081"/>
        </row>
        <row r="2082">
          <cell r="EM2082"/>
        </row>
        <row r="2083">
          <cell r="EM2083"/>
        </row>
        <row r="2084">
          <cell r="EM2084"/>
        </row>
        <row r="2085">
          <cell r="EM2085"/>
        </row>
        <row r="2086">
          <cell r="EM2086"/>
        </row>
        <row r="2087">
          <cell r="EM2087"/>
        </row>
        <row r="2088">
          <cell r="EM2088"/>
        </row>
        <row r="2089">
          <cell r="EM2089"/>
        </row>
        <row r="2090">
          <cell r="EM2090"/>
        </row>
        <row r="2091">
          <cell r="EM2091"/>
        </row>
        <row r="2092">
          <cell r="EM2092"/>
        </row>
        <row r="2093">
          <cell r="EM2093"/>
        </row>
        <row r="2094">
          <cell r="EM2094"/>
        </row>
        <row r="2095">
          <cell r="EM2095"/>
        </row>
        <row r="2096">
          <cell r="EM2096"/>
        </row>
        <row r="2097">
          <cell r="EM2097"/>
        </row>
        <row r="2098">
          <cell r="EM2098"/>
        </row>
        <row r="2099">
          <cell r="EM2099"/>
        </row>
        <row r="2100">
          <cell r="EM2100"/>
        </row>
        <row r="2101">
          <cell r="EM2101"/>
        </row>
        <row r="2102">
          <cell r="EM2102"/>
        </row>
        <row r="2103">
          <cell r="EM2103"/>
        </row>
        <row r="2104">
          <cell r="EM2104"/>
        </row>
        <row r="2105">
          <cell r="EM2105"/>
        </row>
        <row r="2106">
          <cell r="EM2106"/>
        </row>
        <row r="2107">
          <cell r="EM2107"/>
        </row>
        <row r="2108">
          <cell r="EM2108"/>
        </row>
        <row r="2109">
          <cell r="EM2109"/>
        </row>
        <row r="2110">
          <cell r="EM2110"/>
        </row>
        <row r="2111">
          <cell r="EM2111"/>
        </row>
        <row r="2112">
          <cell r="EM2112"/>
        </row>
        <row r="2113">
          <cell r="EM2113"/>
        </row>
        <row r="2114">
          <cell r="EM2114"/>
        </row>
        <row r="2115">
          <cell r="EM2115"/>
        </row>
        <row r="2116">
          <cell r="EM2116"/>
        </row>
        <row r="2117">
          <cell r="EM2117"/>
        </row>
        <row r="2118">
          <cell r="EM2118"/>
        </row>
        <row r="2119">
          <cell r="EM2119"/>
        </row>
        <row r="2120">
          <cell r="EM2120"/>
        </row>
        <row r="2121">
          <cell r="EM2121"/>
        </row>
        <row r="2122">
          <cell r="EM2122"/>
        </row>
        <row r="2123">
          <cell r="EM2123"/>
        </row>
        <row r="2124">
          <cell r="EM2124"/>
        </row>
        <row r="2125">
          <cell r="EM2125"/>
        </row>
        <row r="2126">
          <cell r="EM2126"/>
        </row>
        <row r="2127">
          <cell r="EM2127"/>
        </row>
        <row r="2128">
          <cell r="EM2128"/>
        </row>
        <row r="2129">
          <cell r="EM2129"/>
        </row>
        <row r="2130">
          <cell r="EM2130"/>
        </row>
        <row r="2131">
          <cell r="EM2131"/>
        </row>
        <row r="2132">
          <cell r="EM2132"/>
        </row>
        <row r="2133">
          <cell r="EM2133"/>
        </row>
        <row r="2134">
          <cell r="EM2134"/>
        </row>
        <row r="2135">
          <cell r="EM2135"/>
        </row>
        <row r="2136">
          <cell r="EM2136"/>
        </row>
        <row r="2137">
          <cell r="EM2137"/>
        </row>
        <row r="2138">
          <cell r="EM2138"/>
        </row>
        <row r="2139">
          <cell r="EM2139"/>
        </row>
        <row r="2140">
          <cell r="EM2140"/>
        </row>
        <row r="2141">
          <cell r="EM2141"/>
        </row>
        <row r="2142">
          <cell r="EM2142"/>
        </row>
        <row r="2143">
          <cell r="EM2143"/>
        </row>
        <row r="2144">
          <cell r="EM2144"/>
        </row>
        <row r="2145">
          <cell r="EM2145"/>
        </row>
        <row r="2146">
          <cell r="EM2146"/>
        </row>
        <row r="2147">
          <cell r="EM2147"/>
        </row>
        <row r="2148">
          <cell r="EM2148"/>
        </row>
        <row r="2149">
          <cell r="EM2149"/>
        </row>
        <row r="2150">
          <cell r="EM2150"/>
        </row>
        <row r="2151">
          <cell r="EM2151"/>
        </row>
        <row r="2152">
          <cell r="EM2152"/>
        </row>
        <row r="2153">
          <cell r="EM2153"/>
        </row>
        <row r="2154">
          <cell r="EM2154"/>
        </row>
        <row r="2155">
          <cell r="EM2155"/>
        </row>
        <row r="2156">
          <cell r="EM2156"/>
        </row>
        <row r="2157">
          <cell r="EM2157"/>
        </row>
        <row r="2158">
          <cell r="EM2158"/>
        </row>
        <row r="2159">
          <cell r="EM2159"/>
        </row>
        <row r="2160">
          <cell r="EM2160"/>
        </row>
        <row r="2161">
          <cell r="EM2161"/>
        </row>
        <row r="2162">
          <cell r="EM2162"/>
        </row>
        <row r="2163">
          <cell r="EM2163"/>
        </row>
        <row r="2164">
          <cell r="EM2164"/>
        </row>
        <row r="2165">
          <cell r="EM2165"/>
        </row>
        <row r="2166">
          <cell r="EM2166"/>
        </row>
        <row r="2167">
          <cell r="EM2167"/>
        </row>
        <row r="2168">
          <cell r="EM2168"/>
        </row>
        <row r="2169">
          <cell r="EM2169"/>
        </row>
        <row r="2170">
          <cell r="EM2170"/>
        </row>
        <row r="2171">
          <cell r="EM2171"/>
        </row>
        <row r="2172">
          <cell r="EM2172"/>
        </row>
        <row r="2173">
          <cell r="EM2173"/>
        </row>
        <row r="2174">
          <cell r="EM2174"/>
        </row>
        <row r="2175">
          <cell r="EM2175"/>
        </row>
        <row r="2176">
          <cell r="EM2176"/>
        </row>
        <row r="2177">
          <cell r="EM2177"/>
        </row>
        <row r="2178">
          <cell r="EM2178"/>
        </row>
        <row r="2179">
          <cell r="EM2179"/>
        </row>
        <row r="2180">
          <cell r="EM2180"/>
        </row>
        <row r="2181">
          <cell r="EM2181"/>
        </row>
        <row r="2182">
          <cell r="EM2182"/>
        </row>
        <row r="2183">
          <cell r="EM2183"/>
        </row>
        <row r="2184">
          <cell r="EM2184"/>
        </row>
        <row r="2185">
          <cell r="EM2185"/>
        </row>
        <row r="2186">
          <cell r="EM2186"/>
        </row>
        <row r="2187">
          <cell r="EM2187"/>
        </row>
        <row r="2188">
          <cell r="EM2188"/>
        </row>
        <row r="2189">
          <cell r="EM2189"/>
        </row>
        <row r="2190">
          <cell r="EM2190"/>
        </row>
        <row r="2191">
          <cell r="EM2191"/>
        </row>
        <row r="2192">
          <cell r="EM2192"/>
        </row>
        <row r="2193">
          <cell r="EM2193"/>
        </row>
        <row r="2194">
          <cell r="EM2194"/>
        </row>
        <row r="2195">
          <cell r="EM2195"/>
        </row>
        <row r="2196">
          <cell r="EM2196"/>
        </row>
        <row r="2197">
          <cell r="EM2197"/>
        </row>
        <row r="2198">
          <cell r="EM2198"/>
        </row>
        <row r="2199">
          <cell r="EM2199"/>
        </row>
        <row r="2200">
          <cell r="EM2200"/>
        </row>
        <row r="2201">
          <cell r="EM2201"/>
        </row>
        <row r="2202">
          <cell r="EM2202"/>
        </row>
        <row r="2203">
          <cell r="EM2203"/>
        </row>
        <row r="2204">
          <cell r="EM2204"/>
        </row>
        <row r="2205">
          <cell r="EM2205"/>
        </row>
        <row r="2206">
          <cell r="EM2206"/>
        </row>
        <row r="2207">
          <cell r="EM2207"/>
        </row>
        <row r="2208">
          <cell r="EM2208"/>
        </row>
        <row r="2209">
          <cell r="EM2209"/>
        </row>
        <row r="2210">
          <cell r="EM2210"/>
        </row>
        <row r="2211">
          <cell r="EM2211"/>
        </row>
        <row r="2212">
          <cell r="EM2212"/>
        </row>
        <row r="2213">
          <cell r="EM2213"/>
        </row>
        <row r="2214">
          <cell r="EM2214"/>
        </row>
        <row r="2215">
          <cell r="EM2215"/>
        </row>
        <row r="2216">
          <cell r="EM2216"/>
        </row>
        <row r="2217">
          <cell r="EM2217"/>
        </row>
        <row r="2218">
          <cell r="EM2218"/>
        </row>
        <row r="2219">
          <cell r="EM2219"/>
        </row>
        <row r="2220">
          <cell r="EM2220"/>
        </row>
        <row r="2221">
          <cell r="EM2221"/>
        </row>
        <row r="2222">
          <cell r="EM2222"/>
        </row>
        <row r="2223">
          <cell r="EM2223"/>
        </row>
        <row r="2224">
          <cell r="EM2224"/>
        </row>
        <row r="2225">
          <cell r="EM2225"/>
        </row>
        <row r="2226">
          <cell r="EM2226"/>
        </row>
        <row r="2227">
          <cell r="EM2227"/>
        </row>
        <row r="2228">
          <cell r="EM2228"/>
        </row>
        <row r="2229">
          <cell r="EM2229"/>
        </row>
        <row r="2230">
          <cell r="EM2230"/>
        </row>
        <row r="2231">
          <cell r="EM2231"/>
        </row>
        <row r="2232">
          <cell r="EM2232"/>
        </row>
        <row r="2233">
          <cell r="EM2233"/>
        </row>
        <row r="2234">
          <cell r="EM2234"/>
        </row>
        <row r="2235">
          <cell r="EM2235"/>
        </row>
        <row r="2236">
          <cell r="EM2236"/>
        </row>
        <row r="2237">
          <cell r="EM2237"/>
        </row>
        <row r="2238">
          <cell r="EM2238"/>
        </row>
        <row r="2239">
          <cell r="EM2239"/>
        </row>
        <row r="2240">
          <cell r="EM2240"/>
        </row>
        <row r="2241">
          <cell r="EM2241"/>
        </row>
        <row r="2242">
          <cell r="EM2242"/>
        </row>
        <row r="2243">
          <cell r="EM2243"/>
        </row>
        <row r="2244">
          <cell r="EM2244"/>
        </row>
        <row r="2245">
          <cell r="EM2245"/>
        </row>
        <row r="2246">
          <cell r="EM2246"/>
        </row>
        <row r="2247">
          <cell r="EM2247"/>
        </row>
        <row r="2248">
          <cell r="EM2248"/>
        </row>
        <row r="2249">
          <cell r="EM2249"/>
        </row>
        <row r="2250">
          <cell r="EM2250"/>
        </row>
        <row r="2251">
          <cell r="EM2251"/>
        </row>
        <row r="2252">
          <cell r="EM2252"/>
        </row>
        <row r="2253">
          <cell r="EM2253"/>
        </row>
        <row r="2254">
          <cell r="EM2254"/>
        </row>
        <row r="2255">
          <cell r="EM2255"/>
        </row>
        <row r="2256">
          <cell r="EM2256"/>
        </row>
        <row r="2257">
          <cell r="EM2257"/>
        </row>
        <row r="2258">
          <cell r="EM2258"/>
        </row>
        <row r="2259">
          <cell r="EM2259"/>
        </row>
        <row r="2260">
          <cell r="EM2260"/>
        </row>
        <row r="2261">
          <cell r="EM2261"/>
        </row>
        <row r="2262">
          <cell r="EM2262"/>
        </row>
        <row r="2263">
          <cell r="EM2263"/>
        </row>
        <row r="2264">
          <cell r="EM2264"/>
        </row>
        <row r="2265">
          <cell r="EM2265"/>
        </row>
        <row r="2266">
          <cell r="EM2266"/>
        </row>
        <row r="2267">
          <cell r="EM2267"/>
        </row>
        <row r="2268">
          <cell r="EM2268"/>
        </row>
        <row r="2269">
          <cell r="EM2269"/>
        </row>
        <row r="2270">
          <cell r="EM2270"/>
        </row>
        <row r="2271">
          <cell r="EM2271"/>
        </row>
        <row r="2272">
          <cell r="EM2272"/>
        </row>
        <row r="2273">
          <cell r="EM2273"/>
        </row>
        <row r="2274">
          <cell r="EM2274"/>
        </row>
        <row r="2275">
          <cell r="EM2275"/>
        </row>
        <row r="2276">
          <cell r="EM2276"/>
        </row>
        <row r="2277">
          <cell r="EM2277"/>
        </row>
        <row r="2278">
          <cell r="EM2278"/>
        </row>
        <row r="2279">
          <cell r="EM2279"/>
        </row>
        <row r="2280">
          <cell r="EM2280"/>
        </row>
        <row r="2281">
          <cell r="EM2281"/>
        </row>
        <row r="2282">
          <cell r="EM2282"/>
        </row>
        <row r="2283">
          <cell r="EM2283"/>
        </row>
        <row r="2284">
          <cell r="EM2284"/>
        </row>
        <row r="2285">
          <cell r="EM2285"/>
        </row>
        <row r="2286">
          <cell r="EM2286"/>
        </row>
        <row r="2287">
          <cell r="EM2287"/>
        </row>
        <row r="2288">
          <cell r="EM2288"/>
        </row>
        <row r="2289">
          <cell r="EM2289"/>
        </row>
        <row r="2290">
          <cell r="EM2290"/>
        </row>
        <row r="2291">
          <cell r="EM2291"/>
        </row>
        <row r="2292">
          <cell r="EM2292"/>
        </row>
        <row r="2293">
          <cell r="EM2293"/>
        </row>
        <row r="2294">
          <cell r="EM2294"/>
        </row>
        <row r="2295">
          <cell r="EM2295"/>
        </row>
        <row r="2296">
          <cell r="EM2296"/>
        </row>
        <row r="2297">
          <cell r="EM2297"/>
        </row>
        <row r="2298">
          <cell r="EM2298"/>
        </row>
        <row r="2299">
          <cell r="EM2299"/>
        </row>
        <row r="2300">
          <cell r="EM2300"/>
        </row>
        <row r="2301">
          <cell r="EM2301"/>
        </row>
        <row r="2302">
          <cell r="EM2302"/>
        </row>
        <row r="2303">
          <cell r="EM2303"/>
        </row>
        <row r="2304">
          <cell r="EM2304"/>
        </row>
        <row r="2305">
          <cell r="EM2305"/>
        </row>
        <row r="2306">
          <cell r="EM2306"/>
        </row>
        <row r="2307">
          <cell r="EM2307"/>
        </row>
        <row r="2308">
          <cell r="EM2308"/>
        </row>
        <row r="2309">
          <cell r="EM2309"/>
        </row>
        <row r="2310">
          <cell r="EM2310"/>
        </row>
        <row r="2311">
          <cell r="EM2311"/>
        </row>
        <row r="2312">
          <cell r="EM2312"/>
        </row>
        <row r="2313">
          <cell r="EM2313"/>
        </row>
        <row r="2314">
          <cell r="EM2314"/>
        </row>
        <row r="2315">
          <cell r="EM2315"/>
        </row>
        <row r="2316">
          <cell r="EM2316"/>
        </row>
        <row r="2317">
          <cell r="EM2317"/>
        </row>
        <row r="2318">
          <cell r="EM2318"/>
        </row>
        <row r="2319">
          <cell r="EM2319"/>
        </row>
        <row r="2320">
          <cell r="EM2320"/>
        </row>
        <row r="2321">
          <cell r="EM2321"/>
        </row>
        <row r="2322">
          <cell r="EM2322"/>
        </row>
        <row r="2323">
          <cell r="EM2323"/>
        </row>
        <row r="2324">
          <cell r="EM2324"/>
        </row>
        <row r="2325">
          <cell r="EM2325"/>
        </row>
        <row r="2326">
          <cell r="EM2326"/>
        </row>
        <row r="2327">
          <cell r="EM2327"/>
        </row>
        <row r="2328">
          <cell r="EM2328"/>
        </row>
        <row r="2329">
          <cell r="EM2329"/>
        </row>
        <row r="2330">
          <cell r="EM2330"/>
        </row>
        <row r="2331">
          <cell r="EM2331"/>
        </row>
        <row r="2332">
          <cell r="EM2332"/>
        </row>
        <row r="2333">
          <cell r="EM2333"/>
        </row>
        <row r="2334">
          <cell r="EM2334"/>
        </row>
        <row r="2335">
          <cell r="EM2335"/>
        </row>
        <row r="2336">
          <cell r="EM2336"/>
        </row>
        <row r="2337">
          <cell r="EM2337"/>
        </row>
        <row r="2338">
          <cell r="EM2338"/>
        </row>
        <row r="2339">
          <cell r="EM2339"/>
        </row>
        <row r="2340">
          <cell r="EM2340"/>
        </row>
        <row r="2341">
          <cell r="EM2341"/>
        </row>
        <row r="2342">
          <cell r="EM2342"/>
        </row>
        <row r="2343">
          <cell r="EM2343"/>
        </row>
        <row r="2344">
          <cell r="EM2344"/>
        </row>
        <row r="2345">
          <cell r="EM2345"/>
        </row>
        <row r="2346">
          <cell r="EM2346"/>
        </row>
        <row r="2347">
          <cell r="EM2347"/>
        </row>
        <row r="2348">
          <cell r="EM2348"/>
        </row>
        <row r="2349">
          <cell r="EM2349"/>
        </row>
        <row r="2350">
          <cell r="EM2350"/>
        </row>
        <row r="2351">
          <cell r="EM2351"/>
        </row>
        <row r="2352">
          <cell r="EM2352"/>
        </row>
        <row r="2353">
          <cell r="EM2353"/>
        </row>
        <row r="2354">
          <cell r="EM2354"/>
        </row>
        <row r="2355">
          <cell r="EM2355"/>
        </row>
        <row r="2356">
          <cell r="EM2356"/>
        </row>
        <row r="2357">
          <cell r="EM2357"/>
        </row>
        <row r="2358">
          <cell r="EM2358"/>
        </row>
        <row r="2359">
          <cell r="EM2359"/>
        </row>
        <row r="2360">
          <cell r="EM2360"/>
        </row>
        <row r="2361">
          <cell r="EM2361"/>
        </row>
        <row r="2362">
          <cell r="EM2362"/>
        </row>
        <row r="2363">
          <cell r="EM2363"/>
        </row>
        <row r="2364">
          <cell r="EM2364"/>
        </row>
        <row r="2365">
          <cell r="EM2365"/>
        </row>
        <row r="2366">
          <cell r="EM2366"/>
        </row>
        <row r="2367">
          <cell r="EM2367"/>
        </row>
        <row r="2368">
          <cell r="EM2368"/>
        </row>
        <row r="2369">
          <cell r="EM2369"/>
        </row>
        <row r="2370">
          <cell r="EM2370"/>
        </row>
        <row r="2371">
          <cell r="EM2371"/>
        </row>
        <row r="2372">
          <cell r="EM2372"/>
        </row>
        <row r="2373">
          <cell r="EM2373"/>
        </row>
        <row r="2374">
          <cell r="EM2374"/>
        </row>
        <row r="2375">
          <cell r="EM2375"/>
        </row>
        <row r="2376">
          <cell r="EM2376"/>
        </row>
        <row r="2377">
          <cell r="EM2377"/>
        </row>
        <row r="2378">
          <cell r="EM2378"/>
        </row>
        <row r="2379">
          <cell r="EM2379"/>
        </row>
        <row r="2380">
          <cell r="EM2380"/>
        </row>
        <row r="2381">
          <cell r="EM2381"/>
        </row>
        <row r="2382">
          <cell r="EM2382"/>
        </row>
        <row r="2383">
          <cell r="EM2383"/>
        </row>
        <row r="2384">
          <cell r="EM2384"/>
        </row>
        <row r="2385">
          <cell r="EM2385"/>
        </row>
        <row r="2386">
          <cell r="EM2386"/>
        </row>
        <row r="2387">
          <cell r="EM2387"/>
        </row>
        <row r="2388">
          <cell r="EM2388"/>
        </row>
        <row r="2389">
          <cell r="EM2389"/>
        </row>
        <row r="2390">
          <cell r="EM2390"/>
        </row>
        <row r="2391">
          <cell r="EM2391"/>
        </row>
        <row r="2392">
          <cell r="EM2392"/>
        </row>
        <row r="2393">
          <cell r="EM2393"/>
        </row>
        <row r="2394">
          <cell r="EM2394"/>
        </row>
        <row r="2395">
          <cell r="EM2395"/>
        </row>
        <row r="2396">
          <cell r="EM2396"/>
        </row>
        <row r="2397">
          <cell r="EM2397"/>
        </row>
        <row r="2398">
          <cell r="EM2398"/>
        </row>
        <row r="2399">
          <cell r="EM2399"/>
        </row>
        <row r="2400">
          <cell r="EM2400"/>
        </row>
        <row r="2401">
          <cell r="EM2401"/>
        </row>
        <row r="2402">
          <cell r="EM2402"/>
        </row>
        <row r="2403">
          <cell r="EM2403"/>
        </row>
        <row r="2404">
          <cell r="EM2404"/>
        </row>
        <row r="2405">
          <cell r="EM2405"/>
        </row>
        <row r="2406">
          <cell r="EM2406"/>
        </row>
        <row r="2407">
          <cell r="EM2407"/>
        </row>
        <row r="2408">
          <cell r="EM2408"/>
        </row>
        <row r="2409">
          <cell r="EM2409"/>
        </row>
        <row r="2410">
          <cell r="EM2410"/>
        </row>
        <row r="2411">
          <cell r="EM2411"/>
        </row>
        <row r="2412">
          <cell r="EM2412"/>
        </row>
        <row r="2413">
          <cell r="EM2413"/>
        </row>
        <row r="2414">
          <cell r="EM2414"/>
        </row>
        <row r="2415">
          <cell r="EM2415"/>
        </row>
        <row r="2416">
          <cell r="EM2416"/>
        </row>
        <row r="2417">
          <cell r="EM2417"/>
        </row>
        <row r="2418">
          <cell r="EM2418"/>
        </row>
        <row r="2419">
          <cell r="EM2419"/>
        </row>
        <row r="2420">
          <cell r="EM2420"/>
        </row>
        <row r="2421">
          <cell r="EM2421"/>
        </row>
        <row r="2422">
          <cell r="EM2422"/>
        </row>
        <row r="2423">
          <cell r="EM2423"/>
        </row>
        <row r="2424">
          <cell r="EM2424"/>
        </row>
        <row r="2425">
          <cell r="EM2425"/>
        </row>
        <row r="2426">
          <cell r="EM2426"/>
        </row>
        <row r="2427">
          <cell r="EM2427"/>
        </row>
        <row r="2428">
          <cell r="EM2428"/>
        </row>
        <row r="2429">
          <cell r="EM2429"/>
        </row>
        <row r="2430">
          <cell r="EM2430"/>
        </row>
        <row r="2431">
          <cell r="EM2431"/>
        </row>
        <row r="2432">
          <cell r="EM2432"/>
        </row>
        <row r="2433">
          <cell r="EM2433"/>
        </row>
        <row r="2434">
          <cell r="EM2434"/>
        </row>
        <row r="2435">
          <cell r="EM2435"/>
        </row>
        <row r="2436">
          <cell r="EM2436"/>
        </row>
        <row r="2437">
          <cell r="EM2437"/>
        </row>
        <row r="2438">
          <cell r="EM2438"/>
        </row>
        <row r="2439">
          <cell r="EM2439"/>
        </row>
        <row r="2440">
          <cell r="EM2440"/>
        </row>
        <row r="2441">
          <cell r="EM2441"/>
        </row>
        <row r="2442">
          <cell r="EM2442"/>
        </row>
        <row r="2443">
          <cell r="EM2443"/>
        </row>
        <row r="2444">
          <cell r="EM2444"/>
        </row>
        <row r="2445">
          <cell r="EM2445"/>
        </row>
        <row r="2446">
          <cell r="EM2446"/>
        </row>
        <row r="2447">
          <cell r="EM2447"/>
        </row>
        <row r="2448">
          <cell r="EM2448"/>
        </row>
        <row r="2449">
          <cell r="EM2449"/>
        </row>
        <row r="2450">
          <cell r="EM2450"/>
        </row>
        <row r="2451">
          <cell r="EM2451"/>
        </row>
        <row r="2452">
          <cell r="EM2452"/>
        </row>
        <row r="2453">
          <cell r="EM2453"/>
        </row>
        <row r="2454">
          <cell r="EM2454"/>
        </row>
        <row r="2455">
          <cell r="EM2455"/>
        </row>
        <row r="2456">
          <cell r="EM2456"/>
        </row>
        <row r="2457">
          <cell r="EM2457"/>
        </row>
        <row r="2458">
          <cell r="EM2458"/>
        </row>
        <row r="2459">
          <cell r="EM2459"/>
        </row>
        <row r="2460">
          <cell r="EM2460"/>
        </row>
        <row r="2461">
          <cell r="EM2461"/>
        </row>
        <row r="2462">
          <cell r="EM2462"/>
        </row>
        <row r="2463">
          <cell r="EM2463"/>
        </row>
        <row r="2464">
          <cell r="EM2464"/>
        </row>
        <row r="2465">
          <cell r="EM2465"/>
        </row>
        <row r="2466">
          <cell r="EM2466"/>
        </row>
        <row r="2467">
          <cell r="EM2467"/>
        </row>
        <row r="2468">
          <cell r="EM2468"/>
        </row>
        <row r="2469">
          <cell r="EM2469"/>
        </row>
        <row r="2470">
          <cell r="EM2470"/>
        </row>
        <row r="2471">
          <cell r="EM2471"/>
        </row>
        <row r="2472">
          <cell r="EM2472"/>
        </row>
        <row r="2473">
          <cell r="EM2473"/>
        </row>
        <row r="2474">
          <cell r="EM2474"/>
        </row>
        <row r="2475">
          <cell r="EM2475"/>
        </row>
        <row r="2476">
          <cell r="EM2476"/>
        </row>
        <row r="2477">
          <cell r="EM2477"/>
        </row>
        <row r="2478">
          <cell r="EM2478"/>
        </row>
        <row r="2479">
          <cell r="EM2479"/>
        </row>
        <row r="2480">
          <cell r="EM2480"/>
        </row>
        <row r="2481">
          <cell r="EM2481"/>
        </row>
        <row r="2482">
          <cell r="EM2482"/>
        </row>
        <row r="2483">
          <cell r="EM2483"/>
        </row>
        <row r="2484">
          <cell r="EM2484"/>
        </row>
        <row r="2485">
          <cell r="EM2485"/>
        </row>
        <row r="2486">
          <cell r="EM2486"/>
        </row>
        <row r="2487">
          <cell r="EM2487"/>
        </row>
        <row r="2488">
          <cell r="EM2488"/>
        </row>
        <row r="2489">
          <cell r="EM2489"/>
        </row>
        <row r="2490">
          <cell r="EM2490"/>
        </row>
        <row r="2491">
          <cell r="EM2491"/>
        </row>
        <row r="2492">
          <cell r="EM2492"/>
        </row>
        <row r="2493">
          <cell r="EM2493"/>
        </row>
        <row r="2494">
          <cell r="EM2494"/>
        </row>
        <row r="2495">
          <cell r="EM2495"/>
        </row>
        <row r="2496">
          <cell r="EM2496"/>
        </row>
        <row r="2497">
          <cell r="EM2497"/>
        </row>
        <row r="2498">
          <cell r="EM2498"/>
        </row>
        <row r="2499">
          <cell r="EM2499"/>
        </row>
        <row r="2500">
          <cell r="EM2500"/>
        </row>
        <row r="2501">
          <cell r="EM2501"/>
        </row>
        <row r="2502">
          <cell r="EM2502"/>
        </row>
        <row r="2503">
          <cell r="EM2503"/>
        </row>
        <row r="2504">
          <cell r="EM2504"/>
        </row>
        <row r="2505">
          <cell r="EM2505"/>
        </row>
        <row r="2506">
          <cell r="EM2506"/>
        </row>
        <row r="2507">
          <cell r="EM2507"/>
        </row>
        <row r="2508">
          <cell r="EM2508"/>
        </row>
        <row r="2509">
          <cell r="EM2509"/>
        </row>
        <row r="2510">
          <cell r="EM2510"/>
        </row>
        <row r="2511">
          <cell r="EM2511"/>
        </row>
        <row r="2512">
          <cell r="EM2512"/>
        </row>
        <row r="2513">
          <cell r="EM2513"/>
        </row>
        <row r="2514">
          <cell r="EM2514"/>
        </row>
        <row r="2515">
          <cell r="EM2515"/>
        </row>
        <row r="2516">
          <cell r="EM2516"/>
        </row>
        <row r="2517">
          <cell r="EM2517"/>
        </row>
        <row r="2518">
          <cell r="EM2518"/>
        </row>
        <row r="2519">
          <cell r="EM2519"/>
        </row>
        <row r="2520">
          <cell r="EM2520"/>
        </row>
        <row r="2521">
          <cell r="EM2521"/>
        </row>
        <row r="2522">
          <cell r="EM2522"/>
        </row>
        <row r="2523">
          <cell r="EM2523"/>
        </row>
        <row r="2524">
          <cell r="EM2524"/>
        </row>
        <row r="2525">
          <cell r="EM2525"/>
        </row>
        <row r="2526">
          <cell r="EM2526"/>
        </row>
        <row r="2527">
          <cell r="EM2527"/>
        </row>
        <row r="2528">
          <cell r="EM2528"/>
        </row>
        <row r="2529">
          <cell r="EM2529"/>
        </row>
        <row r="2530">
          <cell r="EM2530"/>
        </row>
        <row r="2531">
          <cell r="EM2531"/>
        </row>
        <row r="2532">
          <cell r="EM2532"/>
        </row>
        <row r="2533">
          <cell r="EM2533"/>
        </row>
        <row r="2534">
          <cell r="EM2534"/>
        </row>
        <row r="2535">
          <cell r="EM2535"/>
        </row>
        <row r="2536">
          <cell r="EM2536"/>
        </row>
        <row r="2537">
          <cell r="EM2537"/>
        </row>
        <row r="2538">
          <cell r="EM2538"/>
        </row>
        <row r="2539">
          <cell r="EM2539"/>
        </row>
        <row r="2540">
          <cell r="EM2540"/>
        </row>
        <row r="2541">
          <cell r="EM2541"/>
        </row>
        <row r="2542">
          <cell r="EM2542"/>
        </row>
        <row r="2543">
          <cell r="EM2543"/>
        </row>
        <row r="2544">
          <cell r="EM2544"/>
        </row>
        <row r="2545">
          <cell r="EM2545"/>
        </row>
        <row r="2546">
          <cell r="EM2546"/>
        </row>
        <row r="2547">
          <cell r="EM2547"/>
        </row>
        <row r="2548">
          <cell r="EM2548"/>
        </row>
        <row r="2549">
          <cell r="EM2549"/>
        </row>
        <row r="2550">
          <cell r="EM2550"/>
        </row>
        <row r="2551">
          <cell r="EM2551"/>
        </row>
        <row r="2552">
          <cell r="EM2552"/>
        </row>
        <row r="2553">
          <cell r="EM2553"/>
        </row>
        <row r="2554">
          <cell r="EM2554"/>
        </row>
        <row r="2555">
          <cell r="EM2555"/>
        </row>
        <row r="2556">
          <cell r="EM2556"/>
        </row>
        <row r="2557">
          <cell r="EM2557"/>
        </row>
        <row r="2558">
          <cell r="EM2558"/>
        </row>
        <row r="2559">
          <cell r="EM2559"/>
        </row>
        <row r="2560">
          <cell r="EM2560"/>
        </row>
        <row r="2561">
          <cell r="EM2561"/>
        </row>
        <row r="2562">
          <cell r="EM2562"/>
        </row>
        <row r="2563">
          <cell r="EM2563"/>
        </row>
        <row r="2564">
          <cell r="EM2564"/>
        </row>
        <row r="2565">
          <cell r="EM2565"/>
        </row>
        <row r="2566">
          <cell r="EM2566"/>
        </row>
        <row r="2567">
          <cell r="EM2567"/>
        </row>
        <row r="2568">
          <cell r="EM2568"/>
        </row>
        <row r="2569">
          <cell r="EM2569"/>
        </row>
        <row r="2570">
          <cell r="EM2570"/>
        </row>
        <row r="2571">
          <cell r="EM2571"/>
        </row>
        <row r="2572">
          <cell r="EM2572"/>
        </row>
        <row r="2573">
          <cell r="EM2573"/>
        </row>
        <row r="2574">
          <cell r="EM2574"/>
        </row>
        <row r="2575">
          <cell r="EM2575"/>
        </row>
        <row r="2576">
          <cell r="EM2576"/>
        </row>
        <row r="2577">
          <cell r="EM2577"/>
        </row>
        <row r="2578">
          <cell r="EM2578"/>
        </row>
        <row r="2579">
          <cell r="EM2579"/>
        </row>
        <row r="2580">
          <cell r="EM2580"/>
        </row>
        <row r="2581">
          <cell r="EM2581"/>
        </row>
        <row r="2582">
          <cell r="EM2582"/>
        </row>
        <row r="2583">
          <cell r="EM2583"/>
        </row>
        <row r="2584">
          <cell r="EM2584"/>
        </row>
        <row r="2585">
          <cell r="EM2585"/>
        </row>
        <row r="2586">
          <cell r="EM2586"/>
        </row>
        <row r="2587">
          <cell r="EM2587"/>
        </row>
        <row r="2588">
          <cell r="EM2588"/>
        </row>
        <row r="2589">
          <cell r="EM2589"/>
        </row>
        <row r="2590">
          <cell r="EM2590"/>
        </row>
        <row r="2591">
          <cell r="EM2591"/>
        </row>
        <row r="2592">
          <cell r="EM2592"/>
        </row>
        <row r="2593">
          <cell r="EM2593"/>
        </row>
        <row r="2594">
          <cell r="EM2594"/>
        </row>
        <row r="2595">
          <cell r="EM2595"/>
        </row>
        <row r="2596">
          <cell r="EM2596"/>
        </row>
        <row r="2597">
          <cell r="EM2597"/>
        </row>
        <row r="2598">
          <cell r="EM2598"/>
        </row>
        <row r="2599">
          <cell r="EM2599"/>
        </row>
        <row r="2600">
          <cell r="EM2600"/>
        </row>
        <row r="2601">
          <cell r="EM2601"/>
        </row>
        <row r="2602">
          <cell r="EM2602"/>
        </row>
        <row r="2603">
          <cell r="EM2603"/>
        </row>
        <row r="2604">
          <cell r="EM2604"/>
        </row>
        <row r="2605">
          <cell r="EM2605"/>
        </row>
        <row r="2606">
          <cell r="EM2606"/>
        </row>
        <row r="2607">
          <cell r="EM2607"/>
        </row>
        <row r="2608">
          <cell r="EM2608"/>
        </row>
        <row r="2609">
          <cell r="EM2609"/>
        </row>
        <row r="2610">
          <cell r="EM2610"/>
        </row>
        <row r="2611">
          <cell r="EM2611"/>
        </row>
        <row r="2612">
          <cell r="EM2612"/>
        </row>
        <row r="2613">
          <cell r="EM2613"/>
        </row>
        <row r="2614">
          <cell r="EM2614"/>
        </row>
        <row r="2615">
          <cell r="EM2615"/>
        </row>
        <row r="2616">
          <cell r="EM2616"/>
        </row>
        <row r="2617">
          <cell r="EM2617"/>
        </row>
        <row r="2618">
          <cell r="EM2618"/>
        </row>
        <row r="2619">
          <cell r="EM2619"/>
        </row>
        <row r="2620">
          <cell r="EM2620"/>
        </row>
        <row r="2621">
          <cell r="EM2621"/>
        </row>
        <row r="2622">
          <cell r="EM2622"/>
        </row>
        <row r="2623">
          <cell r="EM2623"/>
        </row>
        <row r="2624">
          <cell r="EM2624"/>
        </row>
        <row r="2625">
          <cell r="EM2625"/>
        </row>
        <row r="2626">
          <cell r="EM2626"/>
        </row>
        <row r="2627">
          <cell r="EM2627"/>
        </row>
        <row r="2628">
          <cell r="EM2628"/>
        </row>
        <row r="2629">
          <cell r="EM2629"/>
        </row>
        <row r="2630">
          <cell r="EM2630"/>
        </row>
        <row r="2631">
          <cell r="EM2631"/>
        </row>
        <row r="2632">
          <cell r="EM2632"/>
        </row>
        <row r="2633">
          <cell r="EM2633"/>
        </row>
        <row r="2634">
          <cell r="EM2634"/>
        </row>
        <row r="2635">
          <cell r="EM2635"/>
        </row>
        <row r="2636">
          <cell r="EM2636"/>
        </row>
        <row r="2637">
          <cell r="EM2637"/>
        </row>
        <row r="2638">
          <cell r="EM2638"/>
        </row>
        <row r="2639">
          <cell r="EM2639"/>
        </row>
        <row r="2640">
          <cell r="EM2640"/>
        </row>
        <row r="2641">
          <cell r="EM2641"/>
        </row>
        <row r="2642">
          <cell r="EM2642"/>
        </row>
        <row r="2643">
          <cell r="EM2643"/>
        </row>
        <row r="2644">
          <cell r="EM2644"/>
        </row>
        <row r="2645">
          <cell r="EM2645"/>
        </row>
        <row r="2646">
          <cell r="EM2646"/>
        </row>
        <row r="2647">
          <cell r="EM2647"/>
        </row>
        <row r="2648">
          <cell r="EM2648"/>
        </row>
        <row r="2649">
          <cell r="EM2649"/>
        </row>
        <row r="2650">
          <cell r="EM2650"/>
        </row>
        <row r="2651">
          <cell r="EM2651"/>
        </row>
        <row r="2652">
          <cell r="EM2652"/>
        </row>
        <row r="2653">
          <cell r="EM2653"/>
        </row>
        <row r="2654">
          <cell r="EM2654"/>
        </row>
        <row r="2655">
          <cell r="EM2655"/>
        </row>
        <row r="2656">
          <cell r="EM2656"/>
        </row>
        <row r="2657">
          <cell r="EM2657"/>
        </row>
        <row r="2658">
          <cell r="EM2658"/>
        </row>
        <row r="2659">
          <cell r="EM2659"/>
        </row>
        <row r="2660">
          <cell r="EM2660"/>
        </row>
        <row r="2661">
          <cell r="EM2661"/>
        </row>
        <row r="2662">
          <cell r="EM2662"/>
        </row>
        <row r="2663">
          <cell r="EM2663"/>
        </row>
        <row r="2664">
          <cell r="EM2664"/>
        </row>
        <row r="2665">
          <cell r="EM2665"/>
        </row>
        <row r="2666">
          <cell r="EM2666"/>
        </row>
        <row r="2667">
          <cell r="EM2667"/>
        </row>
        <row r="2668">
          <cell r="EM2668"/>
        </row>
        <row r="2669">
          <cell r="EM2669"/>
        </row>
        <row r="2670">
          <cell r="EM2670"/>
        </row>
        <row r="2671">
          <cell r="EM2671"/>
        </row>
        <row r="2672">
          <cell r="EM2672"/>
        </row>
        <row r="2673">
          <cell r="EM2673"/>
        </row>
        <row r="2674">
          <cell r="EM2674"/>
        </row>
        <row r="2675">
          <cell r="EM2675"/>
        </row>
        <row r="2676">
          <cell r="EM2676"/>
        </row>
        <row r="2677">
          <cell r="EM2677"/>
        </row>
        <row r="2678">
          <cell r="EM2678"/>
        </row>
        <row r="2679">
          <cell r="EM2679"/>
        </row>
        <row r="2680">
          <cell r="EM2680"/>
        </row>
        <row r="2681">
          <cell r="EM2681"/>
        </row>
        <row r="2682">
          <cell r="EM2682"/>
        </row>
        <row r="2683">
          <cell r="EM2683"/>
        </row>
        <row r="2684">
          <cell r="EM2684"/>
        </row>
        <row r="2685">
          <cell r="EM2685"/>
        </row>
        <row r="2686">
          <cell r="EM2686"/>
        </row>
        <row r="2687">
          <cell r="EM2687"/>
        </row>
        <row r="2688">
          <cell r="EM2688"/>
        </row>
        <row r="2689">
          <cell r="EM2689"/>
        </row>
        <row r="2690">
          <cell r="EM2690"/>
        </row>
        <row r="2691">
          <cell r="EM2691"/>
        </row>
        <row r="2692">
          <cell r="EM2692"/>
        </row>
        <row r="2693">
          <cell r="EM2693"/>
        </row>
        <row r="2694">
          <cell r="EM2694"/>
        </row>
        <row r="2695">
          <cell r="EM2695"/>
        </row>
        <row r="2696">
          <cell r="EM2696"/>
        </row>
        <row r="2697">
          <cell r="EM2697"/>
        </row>
        <row r="2698">
          <cell r="EM2698"/>
        </row>
        <row r="2699">
          <cell r="EM2699"/>
        </row>
        <row r="2700">
          <cell r="EM2700"/>
        </row>
        <row r="2701">
          <cell r="EM2701"/>
        </row>
        <row r="2702">
          <cell r="EM2702"/>
        </row>
        <row r="2703">
          <cell r="EM2703"/>
        </row>
        <row r="2704">
          <cell r="EM2704"/>
        </row>
        <row r="2705">
          <cell r="EM2705"/>
        </row>
        <row r="2706">
          <cell r="EM2706"/>
        </row>
        <row r="2707">
          <cell r="EM2707"/>
        </row>
        <row r="2708">
          <cell r="EM2708"/>
        </row>
        <row r="2709">
          <cell r="EM2709"/>
        </row>
        <row r="2710">
          <cell r="EM2710"/>
        </row>
        <row r="2711">
          <cell r="EM2711"/>
        </row>
        <row r="2712">
          <cell r="EM2712"/>
        </row>
        <row r="2713">
          <cell r="EM2713"/>
        </row>
        <row r="2714">
          <cell r="EM2714"/>
        </row>
        <row r="2715">
          <cell r="EM2715"/>
        </row>
        <row r="2716">
          <cell r="EM2716"/>
        </row>
        <row r="2717">
          <cell r="EM2717"/>
        </row>
        <row r="2718">
          <cell r="EM2718"/>
        </row>
        <row r="2719">
          <cell r="EM2719"/>
        </row>
        <row r="2720">
          <cell r="EM2720"/>
        </row>
        <row r="2721">
          <cell r="EM2721"/>
        </row>
        <row r="2722">
          <cell r="EM2722"/>
        </row>
        <row r="2723">
          <cell r="EM2723"/>
        </row>
        <row r="2724">
          <cell r="EM2724"/>
        </row>
        <row r="2725">
          <cell r="EM2725"/>
        </row>
        <row r="2726">
          <cell r="EM2726"/>
        </row>
        <row r="2727">
          <cell r="EM2727"/>
        </row>
        <row r="2728">
          <cell r="EM2728"/>
        </row>
        <row r="2729">
          <cell r="EM2729"/>
        </row>
        <row r="2730">
          <cell r="EM2730"/>
        </row>
        <row r="2731">
          <cell r="EM2731"/>
        </row>
        <row r="2732">
          <cell r="EM2732"/>
        </row>
        <row r="2733">
          <cell r="EM2733"/>
        </row>
        <row r="2734">
          <cell r="EM2734"/>
        </row>
        <row r="2735">
          <cell r="EM2735"/>
        </row>
        <row r="2736">
          <cell r="EM2736"/>
        </row>
        <row r="2737">
          <cell r="EM2737"/>
        </row>
        <row r="2738">
          <cell r="EM2738"/>
        </row>
        <row r="2739">
          <cell r="EM2739"/>
        </row>
        <row r="2740">
          <cell r="EM2740"/>
        </row>
        <row r="2741">
          <cell r="EM2741"/>
        </row>
        <row r="2742">
          <cell r="EM2742"/>
        </row>
        <row r="2743">
          <cell r="EM2743"/>
        </row>
        <row r="2744">
          <cell r="EM2744"/>
        </row>
        <row r="2745">
          <cell r="EM2745"/>
        </row>
        <row r="2746">
          <cell r="EM2746"/>
        </row>
        <row r="2747">
          <cell r="EM2747"/>
        </row>
        <row r="2748">
          <cell r="EM2748"/>
        </row>
        <row r="2749">
          <cell r="EM2749"/>
        </row>
        <row r="2750">
          <cell r="EM2750"/>
        </row>
        <row r="2751">
          <cell r="EM2751"/>
        </row>
        <row r="2752">
          <cell r="EM2752"/>
        </row>
        <row r="2753">
          <cell r="EM2753"/>
        </row>
        <row r="2754">
          <cell r="EM2754"/>
        </row>
        <row r="2755">
          <cell r="EM2755"/>
        </row>
        <row r="2756">
          <cell r="EM2756"/>
        </row>
        <row r="2757">
          <cell r="EM2757"/>
        </row>
        <row r="2758">
          <cell r="EM2758"/>
        </row>
        <row r="2759">
          <cell r="EM2759"/>
        </row>
        <row r="2760">
          <cell r="EM2760"/>
        </row>
        <row r="2761">
          <cell r="EM2761"/>
        </row>
        <row r="2762">
          <cell r="EM2762"/>
        </row>
        <row r="2763">
          <cell r="EM2763"/>
        </row>
        <row r="2764">
          <cell r="EM2764"/>
        </row>
        <row r="2765">
          <cell r="EM2765"/>
        </row>
        <row r="2766">
          <cell r="EM2766"/>
        </row>
        <row r="2767">
          <cell r="EM2767"/>
        </row>
        <row r="2768">
          <cell r="EM2768"/>
        </row>
        <row r="2769">
          <cell r="EM2769"/>
        </row>
        <row r="2770">
          <cell r="EM2770"/>
        </row>
        <row r="2771">
          <cell r="EM2771"/>
        </row>
        <row r="2772">
          <cell r="EM2772"/>
        </row>
        <row r="2773">
          <cell r="EM2773"/>
        </row>
        <row r="2774">
          <cell r="EM2774"/>
        </row>
        <row r="2775">
          <cell r="EM2775"/>
        </row>
        <row r="2776">
          <cell r="EM2776"/>
        </row>
        <row r="2777">
          <cell r="EM2777"/>
        </row>
        <row r="2778">
          <cell r="EM2778"/>
        </row>
        <row r="2779">
          <cell r="EM2779"/>
        </row>
        <row r="2780">
          <cell r="EM2780"/>
        </row>
        <row r="2781">
          <cell r="EM2781"/>
        </row>
        <row r="2782">
          <cell r="EM2782"/>
        </row>
        <row r="2783">
          <cell r="EM2783"/>
        </row>
        <row r="2784">
          <cell r="EM2784"/>
        </row>
        <row r="2785">
          <cell r="EM2785"/>
        </row>
        <row r="2786">
          <cell r="EM2786"/>
        </row>
        <row r="2787">
          <cell r="EM2787"/>
        </row>
        <row r="2788">
          <cell r="EM2788"/>
        </row>
        <row r="2789">
          <cell r="EM2789"/>
        </row>
        <row r="2790">
          <cell r="EM2790"/>
        </row>
        <row r="2791">
          <cell r="EM2791"/>
        </row>
        <row r="2792">
          <cell r="EM2792"/>
        </row>
        <row r="2793">
          <cell r="EM2793"/>
        </row>
        <row r="2794">
          <cell r="EM2794"/>
        </row>
        <row r="2795">
          <cell r="EM2795"/>
        </row>
        <row r="2796">
          <cell r="EM2796"/>
        </row>
        <row r="2797">
          <cell r="EM2797"/>
        </row>
        <row r="2798">
          <cell r="EM2798"/>
        </row>
        <row r="2799">
          <cell r="EM2799"/>
        </row>
        <row r="2800">
          <cell r="EM2800"/>
        </row>
        <row r="2801">
          <cell r="EM2801"/>
        </row>
        <row r="2802">
          <cell r="EM2802"/>
        </row>
        <row r="2803">
          <cell r="EM2803"/>
        </row>
        <row r="2804">
          <cell r="EM2804"/>
        </row>
        <row r="2805">
          <cell r="EM2805"/>
        </row>
        <row r="2806">
          <cell r="EM2806"/>
        </row>
        <row r="2807">
          <cell r="EM2807"/>
        </row>
        <row r="2808">
          <cell r="EM2808"/>
        </row>
        <row r="2809">
          <cell r="EM2809"/>
        </row>
        <row r="2810">
          <cell r="EM2810"/>
        </row>
        <row r="2811">
          <cell r="EM2811"/>
        </row>
        <row r="2812">
          <cell r="EM2812"/>
        </row>
        <row r="2813">
          <cell r="EM2813"/>
        </row>
        <row r="2814">
          <cell r="EM2814"/>
        </row>
        <row r="2815">
          <cell r="EM2815"/>
        </row>
        <row r="2816">
          <cell r="EM2816"/>
        </row>
        <row r="2817">
          <cell r="EM2817"/>
        </row>
        <row r="2818">
          <cell r="EM2818"/>
        </row>
        <row r="2819">
          <cell r="EM2819"/>
        </row>
        <row r="2820">
          <cell r="EM2820"/>
        </row>
        <row r="2821">
          <cell r="EM2821"/>
        </row>
        <row r="2822">
          <cell r="EM2822"/>
        </row>
        <row r="2823">
          <cell r="EM2823"/>
        </row>
        <row r="2824">
          <cell r="EM2824"/>
        </row>
        <row r="2825">
          <cell r="EM2825"/>
        </row>
        <row r="2826">
          <cell r="EM2826"/>
        </row>
        <row r="2827">
          <cell r="EM2827"/>
        </row>
        <row r="2828">
          <cell r="EM2828"/>
        </row>
        <row r="2829">
          <cell r="EM2829"/>
        </row>
        <row r="2830">
          <cell r="EM2830"/>
        </row>
        <row r="2831">
          <cell r="EM2831"/>
        </row>
        <row r="2832">
          <cell r="EM2832"/>
        </row>
        <row r="2833">
          <cell r="EM2833"/>
        </row>
        <row r="2834">
          <cell r="EM2834"/>
        </row>
        <row r="2835">
          <cell r="EM2835"/>
        </row>
        <row r="2836">
          <cell r="EM2836"/>
        </row>
        <row r="2837">
          <cell r="EM2837"/>
        </row>
        <row r="2838">
          <cell r="EM2838"/>
        </row>
        <row r="2839">
          <cell r="EM2839"/>
        </row>
        <row r="2840">
          <cell r="EM2840"/>
        </row>
        <row r="2841">
          <cell r="EM2841"/>
        </row>
        <row r="2842">
          <cell r="EM2842"/>
        </row>
        <row r="2843">
          <cell r="EM2843"/>
        </row>
        <row r="2844">
          <cell r="EM2844"/>
        </row>
        <row r="2845">
          <cell r="EM2845"/>
        </row>
        <row r="2846">
          <cell r="EM2846"/>
        </row>
        <row r="2847">
          <cell r="EM2847"/>
        </row>
        <row r="2848">
          <cell r="EM2848"/>
        </row>
        <row r="2849">
          <cell r="EM2849"/>
        </row>
        <row r="2850">
          <cell r="EM2850"/>
        </row>
        <row r="2851">
          <cell r="EM2851"/>
        </row>
        <row r="2852">
          <cell r="EM2852"/>
        </row>
        <row r="2853">
          <cell r="EM2853"/>
        </row>
        <row r="2854">
          <cell r="EM2854"/>
        </row>
        <row r="2855">
          <cell r="EM2855"/>
        </row>
        <row r="2856">
          <cell r="EM2856"/>
        </row>
        <row r="2857">
          <cell r="EM2857"/>
        </row>
        <row r="2858">
          <cell r="EM2858"/>
        </row>
        <row r="2859">
          <cell r="EM2859"/>
        </row>
        <row r="2860">
          <cell r="EM2860"/>
        </row>
        <row r="2861">
          <cell r="EM2861"/>
        </row>
        <row r="2862">
          <cell r="EM2862"/>
        </row>
        <row r="2863">
          <cell r="EM2863"/>
        </row>
        <row r="2864">
          <cell r="EM2864"/>
        </row>
        <row r="2865">
          <cell r="EM2865"/>
        </row>
        <row r="2866">
          <cell r="EM2866"/>
        </row>
        <row r="2867">
          <cell r="EM2867"/>
        </row>
        <row r="2868">
          <cell r="EM2868"/>
        </row>
        <row r="2869">
          <cell r="EM2869"/>
        </row>
        <row r="2870">
          <cell r="EM2870"/>
        </row>
        <row r="2871">
          <cell r="EM2871"/>
        </row>
        <row r="2872">
          <cell r="EM2872"/>
        </row>
        <row r="2873">
          <cell r="EM2873"/>
        </row>
        <row r="2874">
          <cell r="EM2874"/>
        </row>
        <row r="2875">
          <cell r="EM2875"/>
        </row>
        <row r="2876">
          <cell r="EM2876"/>
        </row>
        <row r="2877">
          <cell r="EM2877"/>
        </row>
        <row r="2878">
          <cell r="EM2878"/>
        </row>
        <row r="2879">
          <cell r="EM2879"/>
        </row>
        <row r="2880">
          <cell r="EM2880"/>
        </row>
        <row r="2881">
          <cell r="EM2881"/>
        </row>
        <row r="2882">
          <cell r="EM2882"/>
        </row>
        <row r="2883">
          <cell r="EM2883"/>
        </row>
        <row r="2884">
          <cell r="EM2884"/>
        </row>
        <row r="2885">
          <cell r="EM2885"/>
        </row>
        <row r="2886">
          <cell r="EM2886"/>
        </row>
        <row r="2887">
          <cell r="EM2887"/>
        </row>
        <row r="2888">
          <cell r="EM2888"/>
        </row>
        <row r="2889">
          <cell r="EM2889"/>
        </row>
        <row r="2890">
          <cell r="EM2890"/>
        </row>
        <row r="2891">
          <cell r="EM2891"/>
        </row>
        <row r="2892">
          <cell r="EM2892"/>
        </row>
        <row r="2893">
          <cell r="EM2893"/>
        </row>
        <row r="2894">
          <cell r="EM2894"/>
        </row>
        <row r="2895">
          <cell r="EM2895"/>
        </row>
        <row r="2896">
          <cell r="EM2896"/>
        </row>
        <row r="2897">
          <cell r="EM2897"/>
        </row>
        <row r="2898">
          <cell r="EM2898"/>
        </row>
        <row r="2899">
          <cell r="EM2899"/>
        </row>
        <row r="2900">
          <cell r="EM2900"/>
        </row>
        <row r="2901">
          <cell r="EM2901"/>
        </row>
        <row r="2902">
          <cell r="EM2902"/>
        </row>
        <row r="2903">
          <cell r="EM2903"/>
        </row>
        <row r="2904">
          <cell r="EM2904"/>
        </row>
        <row r="2905">
          <cell r="EM2905"/>
        </row>
        <row r="2906">
          <cell r="EM2906"/>
        </row>
        <row r="2907">
          <cell r="EM2907"/>
        </row>
        <row r="2908">
          <cell r="EM2908"/>
        </row>
        <row r="2909">
          <cell r="EM2909"/>
        </row>
        <row r="2910">
          <cell r="EM2910"/>
        </row>
        <row r="2911">
          <cell r="EM2911"/>
        </row>
        <row r="2912">
          <cell r="EM2912"/>
        </row>
        <row r="2913">
          <cell r="EM2913"/>
        </row>
        <row r="2914">
          <cell r="EM2914"/>
        </row>
        <row r="2915">
          <cell r="EM2915"/>
        </row>
        <row r="2916">
          <cell r="EM2916"/>
        </row>
        <row r="2917">
          <cell r="EM2917"/>
        </row>
        <row r="2918">
          <cell r="EM2918"/>
        </row>
        <row r="2919">
          <cell r="EM2919"/>
        </row>
        <row r="2920">
          <cell r="EM2920"/>
        </row>
        <row r="2921">
          <cell r="EM2921"/>
        </row>
        <row r="2922">
          <cell r="EM2922"/>
        </row>
        <row r="2923">
          <cell r="EM2923"/>
        </row>
        <row r="2924">
          <cell r="EM2924"/>
        </row>
        <row r="2925">
          <cell r="EM2925"/>
        </row>
        <row r="2926">
          <cell r="EM2926"/>
        </row>
        <row r="2927">
          <cell r="EM2927"/>
        </row>
        <row r="2928">
          <cell r="EM2928"/>
        </row>
        <row r="2929">
          <cell r="EM2929"/>
        </row>
        <row r="2930">
          <cell r="EM2930"/>
        </row>
        <row r="2931">
          <cell r="EM2931"/>
        </row>
        <row r="2932">
          <cell r="EM2932"/>
        </row>
        <row r="2933">
          <cell r="EM2933"/>
        </row>
        <row r="2934">
          <cell r="EM2934"/>
        </row>
        <row r="2935">
          <cell r="EM2935"/>
        </row>
        <row r="2936">
          <cell r="EM2936"/>
        </row>
        <row r="2937">
          <cell r="EM2937"/>
        </row>
        <row r="2938">
          <cell r="EM2938"/>
        </row>
        <row r="2939">
          <cell r="EM2939"/>
        </row>
        <row r="2940">
          <cell r="EM2940"/>
        </row>
        <row r="2941">
          <cell r="EM2941"/>
        </row>
        <row r="2942">
          <cell r="EM2942"/>
        </row>
        <row r="2943">
          <cell r="EM2943"/>
        </row>
        <row r="2944">
          <cell r="EM2944"/>
        </row>
        <row r="2945">
          <cell r="EM2945"/>
        </row>
        <row r="2946">
          <cell r="EM2946"/>
        </row>
        <row r="2947">
          <cell r="EM2947"/>
        </row>
        <row r="2948">
          <cell r="EM2948"/>
        </row>
        <row r="2949">
          <cell r="EM2949"/>
        </row>
        <row r="2950">
          <cell r="EM2950"/>
        </row>
        <row r="2951">
          <cell r="EM2951"/>
        </row>
        <row r="2952">
          <cell r="EM2952"/>
        </row>
        <row r="2953">
          <cell r="EM2953"/>
        </row>
        <row r="2954">
          <cell r="EM2954"/>
        </row>
        <row r="2955">
          <cell r="EM2955"/>
        </row>
        <row r="2956">
          <cell r="EM2956"/>
        </row>
        <row r="2957">
          <cell r="EM2957"/>
        </row>
        <row r="2958">
          <cell r="EM2958"/>
        </row>
        <row r="2959">
          <cell r="EM2959"/>
        </row>
        <row r="2960">
          <cell r="EM2960"/>
        </row>
        <row r="2961">
          <cell r="EM2961"/>
        </row>
        <row r="2962">
          <cell r="EM2962"/>
        </row>
        <row r="2963">
          <cell r="EM2963"/>
        </row>
        <row r="2964">
          <cell r="EM2964"/>
        </row>
        <row r="2965">
          <cell r="EM2965"/>
        </row>
        <row r="2966">
          <cell r="EM2966"/>
        </row>
        <row r="2967">
          <cell r="EM2967"/>
        </row>
        <row r="2968">
          <cell r="EM2968"/>
        </row>
        <row r="2969">
          <cell r="EM2969"/>
        </row>
        <row r="2970">
          <cell r="EM2970"/>
        </row>
        <row r="2971">
          <cell r="EM2971"/>
        </row>
        <row r="2972">
          <cell r="EM2972"/>
        </row>
        <row r="2973">
          <cell r="EM2973"/>
        </row>
        <row r="2974">
          <cell r="EM2974"/>
        </row>
        <row r="2975">
          <cell r="EM2975"/>
        </row>
        <row r="2976">
          <cell r="EM2976"/>
        </row>
        <row r="2977">
          <cell r="EM2977"/>
        </row>
        <row r="2978">
          <cell r="EM2978"/>
        </row>
        <row r="2979">
          <cell r="EM2979"/>
        </row>
        <row r="2980">
          <cell r="EM2980"/>
        </row>
        <row r="2981">
          <cell r="EM2981"/>
        </row>
        <row r="2982">
          <cell r="EM2982"/>
        </row>
        <row r="2983">
          <cell r="EM2983"/>
        </row>
        <row r="2984">
          <cell r="EM2984"/>
        </row>
        <row r="2985">
          <cell r="EM2985"/>
        </row>
        <row r="2986">
          <cell r="EM2986"/>
        </row>
        <row r="2987">
          <cell r="EM2987"/>
        </row>
        <row r="2988">
          <cell r="EM2988"/>
        </row>
        <row r="2989">
          <cell r="EM2989"/>
        </row>
        <row r="2990">
          <cell r="EM2990"/>
        </row>
        <row r="2991">
          <cell r="EM2991"/>
        </row>
        <row r="2992">
          <cell r="EM2992"/>
        </row>
        <row r="2993">
          <cell r="EM2993"/>
        </row>
        <row r="2994">
          <cell r="EM2994"/>
        </row>
        <row r="2995">
          <cell r="EM2995"/>
        </row>
        <row r="2996">
          <cell r="EM2996"/>
        </row>
        <row r="2997">
          <cell r="EM2997"/>
        </row>
        <row r="2998">
          <cell r="EM2998"/>
        </row>
        <row r="2999">
          <cell r="EM2999"/>
        </row>
        <row r="3000">
          <cell r="EM3000"/>
        </row>
        <row r="3001">
          <cell r="EM3001"/>
        </row>
        <row r="3002">
          <cell r="EM3002"/>
        </row>
        <row r="3003">
          <cell r="EM3003"/>
        </row>
        <row r="3004">
          <cell r="EM3004"/>
        </row>
        <row r="3005">
          <cell r="EM3005"/>
        </row>
        <row r="3006">
          <cell r="EM3006"/>
        </row>
        <row r="3007">
          <cell r="EM3007"/>
        </row>
        <row r="3008">
          <cell r="EM3008"/>
        </row>
        <row r="3009">
          <cell r="EM3009"/>
        </row>
        <row r="3010">
          <cell r="EM3010"/>
        </row>
        <row r="3011">
          <cell r="EM3011"/>
        </row>
        <row r="3012">
          <cell r="EM3012"/>
        </row>
        <row r="3013">
          <cell r="EM3013"/>
        </row>
        <row r="3014">
          <cell r="EM3014"/>
        </row>
        <row r="3015">
          <cell r="EM3015"/>
        </row>
        <row r="3016">
          <cell r="EM3016"/>
        </row>
        <row r="3017">
          <cell r="EM3017"/>
        </row>
        <row r="3018">
          <cell r="EM3018"/>
        </row>
        <row r="3019">
          <cell r="EM3019"/>
        </row>
        <row r="3020">
          <cell r="EM3020"/>
        </row>
        <row r="3021">
          <cell r="EM3021"/>
        </row>
        <row r="3022">
          <cell r="EM3022"/>
        </row>
        <row r="3023">
          <cell r="EM3023"/>
        </row>
        <row r="3024">
          <cell r="EM3024"/>
        </row>
        <row r="3025">
          <cell r="EM3025"/>
        </row>
        <row r="3026">
          <cell r="EM3026"/>
        </row>
        <row r="3027">
          <cell r="EM3027"/>
        </row>
        <row r="3028">
          <cell r="EM3028"/>
        </row>
        <row r="3029">
          <cell r="EM3029"/>
        </row>
        <row r="3030">
          <cell r="EM3030"/>
        </row>
        <row r="3031">
          <cell r="EM3031"/>
        </row>
        <row r="3032">
          <cell r="EM3032"/>
        </row>
        <row r="3033">
          <cell r="EM3033"/>
        </row>
        <row r="3034">
          <cell r="EM3034"/>
        </row>
        <row r="3035">
          <cell r="EM3035"/>
        </row>
        <row r="3036">
          <cell r="EM3036"/>
        </row>
        <row r="3037">
          <cell r="EM3037"/>
        </row>
        <row r="3038">
          <cell r="EM3038"/>
        </row>
        <row r="3039">
          <cell r="EM3039"/>
        </row>
        <row r="3040">
          <cell r="EM3040"/>
        </row>
        <row r="3041">
          <cell r="EM3041"/>
        </row>
        <row r="3042">
          <cell r="EM3042"/>
        </row>
        <row r="3043">
          <cell r="EM3043"/>
        </row>
        <row r="3044">
          <cell r="EM3044"/>
        </row>
        <row r="3045">
          <cell r="EM3045"/>
        </row>
        <row r="3046">
          <cell r="EM3046"/>
        </row>
        <row r="3047">
          <cell r="EM3047"/>
        </row>
        <row r="3048">
          <cell r="EM3048"/>
        </row>
        <row r="3049">
          <cell r="EM3049"/>
        </row>
        <row r="3050">
          <cell r="EM3050"/>
        </row>
        <row r="3051">
          <cell r="EM3051"/>
        </row>
        <row r="3052">
          <cell r="EM3052"/>
        </row>
        <row r="3053">
          <cell r="EM3053"/>
        </row>
        <row r="3054">
          <cell r="EM3054"/>
        </row>
        <row r="3055">
          <cell r="EM3055"/>
        </row>
        <row r="3056">
          <cell r="EM3056"/>
        </row>
        <row r="3057">
          <cell r="EM3057"/>
        </row>
        <row r="3058">
          <cell r="EM3058"/>
        </row>
        <row r="3059">
          <cell r="EM3059"/>
        </row>
        <row r="3060">
          <cell r="EM3060"/>
        </row>
        <row r="3061">
          <cell r="EM3061"/>
        </row>
        <row r="3062">
          <cell r="EM3062"/>
        </row>
        <row r="3063">
          <cell r="EM3063"/>
        </row>
        <row r="3064">
          <cell r="EM3064"/>
        </row>
        <row r="3065">
          <cell r="EM3065"/>
        </row>
        <row r="3066">
          <cell r="EM3066"/>
        </row>
        <row r="3067">
          <cell r="EM3067"/>
        </row>
        <row r="3068">
          <cell r="EM3068"/>
        </row>
        <row r="3069">
          <cell r="EM3069"/>
        </row>
        <row r="3070">
          <cell r="EM3070"/>
        </row>
        <row r="3071">
          <cell r="EM3071"/>
        </row>
        <row r="3072">
          <cell r="EM3072"/>
        </row>
        <row r="3073">
          <cell r="EM3073"/>
        </row>
        <row r="3074">
          <cell r="EM3074"/>
        </row>
        <row r="3075">
          <cell r="EM3075"/>
        </row>
        <row r="3076">
          <cell r="EM3076"/>
        </row>
        <row r="3077">
          <cell r="EM3077"/>
        </row>
        <row r="3078">
          <cell r="EM3078"/>
        </row>
        <row r="3079">
          <cell r="EM3079"/>
        </row>
        <row r="3080">
          <cell r="EM3080"/>
        </row>
        <row r="3081">
          <cell r="EM3081"/>
        </row>
        <row r="3082">
          <cell r="EM3082"/>
        </row>
        <row r="3083">
          <cell r="EM3083"/>
        </row>
        <row r="3084">
          <cell r="EM3084"/>
        </row>
        <row r="3085">
          <cell r="EM3085"/>
        </row>
        <row r="3086">
          <cell r="EM3086"/>
        </row>
        <row r="3087">
          <cell r="EM3087"/>
        </row>
        <row r="3088">
          <cell r="EM3088"/>
        </row>
        <row r="3089">
          <cell r="EM3089"/>
        </row>
        <row r="3090">
          <cell r="EM3090"/>
        </row>
        <row r="3091">
          <cell r="EM3091"/>
        </row>
        <row r="3092">
          <cell r="EM3092"/>
        </row>
        <row r="3093">
          <cell r="EM3093"/>
        </row>
        <row r="3094">
          <cell r="EM3094"/>
        </row>
        <row r="3095">
          <cell r="EM3095"/>
        </row>
        <row r="3096">
          <cell r="EM3096"/>
        </row>
        <row r="3097">
          <cell r="EM3097"/>
        </row>
        <row r="3098">
          <cell r="EM3098"/>
        </row>
        <row r="3099">
          <cell r="EM3099"/>
        </row>
        <row r="3100">
          <cell r="EM3100"/>
        </row>
        <row r="3101">
          <cell r="EM3101"/>
        </row>
        <row r="3102">
          <cell r="EM3102"/>
        </row>
        <row r="3103">
          <cell r="EM3103"/>
        </row>
        <row r="3104">
          <cell r="EM3104"/>
        </row>
        <row r="3105">
          <cell r="EM3105"/>
        </row>
        <row r="3106">
          <cell r="EM3106"/>
        </row>
        <row r="3107">
          <cell r="EM3107"/>
        </row>
        <row r="3108">
          <cell r="EM3108"/>
        </row>
        <row r="3109">
          <cell r="EM3109"/>
        </row>
        <row r="3110">
          <cell r="EM3110"/>
        </row>
        <row r="3111">
          <cell r="EM3111"/>
        </row>
        <row r="3112">
          <cell r="EM3112"/>
        </row>
        <row r="3113">
          <cell r="EM3113"/>
        </row>
        <row r="3114">
          <cell r="EM3114"/>
        </row>
        <row r="3115">
          <cell r="EM3115"/>
        </row>
        <row r="3116">
          <cell r="EM3116"/>
        </row>
        <row r="3117">
          <cell r="EM3117"/>
        </row>
        <row r="3118">
          <cell r="EM3118"/>
        </row>
        <row r="3119">
          <cell r="EM3119"/>
        </row>
        <row r="3120">
          <cell r="EM3120"/>
        </row>
        <row r="3121">
          <cell r="EM3121"/>
        </row>
        <row r="3122">
          <cell r="EM3122"/>
        </row>
        <row r="3123">
          <cell r="EM3123"/>
        </row>
        <row r="3124">
          <cell r="EM3124"/>
        </row>
        <row r="3125">
          <cell r="EM3125"/>
        </row>
        <row r="3126">
          <cell r="EM3126"/>
        </row>
        <row r="3127">
          <cell r="EM3127"/>
        </row>
        <row r="3128">
          <cell r="EM3128"/>
        </row>
        <row r="3129">
          <cell r="EM3129"/>
        </row>
        <row r="3130">
          <cell r="EM3130"/>
        </row>
        <row r="3131">
          <cell r="EM3131"/>
        </row>
        <row r="3132">
          <cell r="EM3132"/>
        </row>
        <row r="3133">
          <cell r="EM3133"/>
        </row>
        <row r="3134">
          <cell r="EM3134"/>
        </row>
        <row r="3135">
          <cell r="EM3135"/>
        </row>
        <row r="3136">
          <cell r="EM3136"/>
        </row>
        <row r="3137">
          <cell r="EM3137"/>
        </row>
        <row r="3138">
          <cell r="EM3138"/>
        </row>
        <row r="3139">
          <cell r="EM3139"/>
        </row>
        <row r="3140">
          <cell r="EM3140"/>
        </row>
        <row r="3141">
          <cell r="EM3141"/>
        </row>
        <row r="3142">
          <cell r="EM3142"/>
        </row>
        <row r="3143">
          <cell r="EM3143"/>
        </row>
        <row r="3144">
          <cell r="EM3144"/>
        </row>
        <row r="3145">
          <cell r="EM3145"/>
        </row>
        <row r="3146">
          <cell r="EM3146"/>
        </row>
        <row r="3147">
          <cell r="EM3147"/>
        </row>
        <row r="3148">
          <cell r="EM3148"/>
        </row>
        <row r="3149">
          <cell r="EM3149"/>
        </row>
        <row r="3150">
          <cell r="EM3150"/>
        </row>
        <row r="3151">
          <cell r="EM3151"/>
        </row>
        <row r="3152">
          <cell r="EM3152"/>
        </row>
        <row r="3153">
          <cell r="EM3153"/>
        </row>
        <row r="3154">
          <cell r="EM3154"/>
        </row>
        <row r="3155">
          <cell r="EM3155"/>
        </row>
        <row r="3156">
          <cell r="EM3156"/>
        </row>
        <row r="3157">
          <cell r="EM3157"/>
        </row>
        <row r="3158">
          <cell r="EM3158"/>
        </row>
        <row r="3159">
          <cell r="EM3159"/>
        </row>
        <row r="3160">
          <cell r="EM3160"/>
        </row>
        <row r="3161">
          <cell r="EM3161"/>
        </row>
        <row r="3162">
          <cell r="EM3162"/>
        </row>
        <row r="3163">
          <cell r="EM3163"/>
        </row>
        <row r="3164">
          <cell r="EM3164"/>
        </row>
        <row r="3165">
          <cell r="EM3165"/>
        </row>
        <row r="3166">
          <cell r="EM3166"/>
        </row>
        <row r="3167">
          <cell r="EM3167"/>
        </row>
        <row r="3168">
          <cell r="EM3168"/>
        </row>
        <row r="3169">
          <cell r="EM3169"/>
        </row>
        <row r="3170">
          <cell r="EM3170"/>
        </row>
        <row r="3171">
          <cell r="EM3171"/>
        </row>
        <row r="3172">
          <cell r="EM3172"/>
        </row>
        <row r="3173">
          <cell r="EM3173"/>
        </row>
        <row r="3174">
          <cell r="EM3174"/>
        </row>
        <row r="3175">
          <cell r="EM3175"/>
        </row>
        <row r="3176">
          <cell r="EM3176"/>
        </row>
        <row r="3177">
          <cell r="EM3177"/>
        </row>
        <row r="3178">
          <cell r="EM3178"/>
        </row>
        <row r="3179">
          <cell r="EM3179"/>
        </row>
        <row r="3180">
          <cell r="EM3180"/>
        </row>
        <row r="3181">
          <cell r="EM3181"/>
        </row>
        <row r="3182">
          <cell r="EM3182"/>
        </row>
        <row r="3183">
          <cell r="EM3183"/>
        </row>
        <row r="3184">
          <cell r="EM3184"/>
        </row>
        <row r="3185">
          <cell r="EM3185"/>
        </row>
        <row r="3186">
          <cell r="EM3186"/>
        </row>
        <row r="3187">
          <cell r="EM3187"/>
        </row>
        <row r="3188">
          <cell r="EM3188"/>
        </row>
        <row r="3189">
          <cell r="EM3189"/>
        </row>
        <row r="3190">
          <cell r="EM3190"/>
        </row>
        <row r="3191">
          <cell r="EM3191"/>
        </row>
        <row r="3192">
          <cell r="EM3192"/>
        </row>
        <row r="3193">
          <cell r="EM3193"/>
        </row>
        <row r="3194">
          <cell r="EM3194"/>
        </row>
        <row r="3195">
          <cell r="EM3195"/>
        </row>
        <row r="3196">
          <cell r="EM3196"/>
        </row>
        <row r="3197">
          <cell r="EM3197"/>
        </row>
        <row r="3198">
          <cell r="EM3198"/>
        </row>
        <row r="3199">
          <cell r="EM3199"/>
        </row>
        <row r="3200">
          <cell r="EM3200"/>
        </row>
        <row r="3201">
          <cell r="EM3201"/>
        </row>
        <row r="3202">
          <cell r="EM3202"/>
        </row>
        <row r="3203">
          <cell r="EM3203"/>
        </row>
        <row r="3204">
          <cell r="EM3204"/>
        </row>
        <row r="3205">
          <cell r="EM3205"/>
        </row>
        <row r="3206">
          <cell r="EM3206"/>
        </row>
        <row r="3207">
          <cell r="EM3207"/>
        </row>
        <row r="3208">
          <cell r="EM3208"/>
        </row>
        <row r="3209">
          <cell r="EM3209"/>
        </row>
        <row r="3210">
          <cell r="EM3210"/>
        </row>
        <row r="3211">
          <cell r="EM3211"/>
        </row>
        <row r="3212">
          <cell r="EM3212"/>
        </row>
        <row r="3213">
          <cell r="EM3213"/>
        </row>
        <row r="3214">
          <cell r="EM3214"/>
        </row>
        <row r="3215">
          <cell r="EM3215"/>
        </row>
        <row r="3216">
          <cell r="EM3216"/>
        </row>
        <row r="3217">
          <cell r="EM3217"/>
        </row>
        <row r="3218">
          <cell r="EM3218"/>
        </row>
        <row r="3219">
          <cell r="EM3219"/>
        </row>
        <row r="3220">
          <cell r="EM3220"/>
        </row>
        <row r="3221">
          <cell r="EM3221"/>
        </row>
        <row r="3222">
          <cell r="EM3222"/>
        </row>
        <row r="3223">
          <cell r="EM3223"/>
        </row>
        <row r="3224">
          <cell r="EM3224"/>
        </row>
        <row r="3225">
          <cell r="EM3225"/>
        </row>
        <row r="3226">
          <cell r="EM3226"/>
        </row>
        <row r="3227">
          <cell r="EM3227"/>
        </row>
        <row r="3228">
          <cell r="EM3228"/>
        </row>
        <row r="3229">
          <cell r="EM3229"/>
        </row>
        <row r="3230">
          <cell r="EM3230"/>
        </row>
        <row r="3231">
          <cell r="EM3231"/>
        </row>
        <row r="3232">
          <cell r="EM3232"/>
        </row>
        <row r="3233">
          <cell r="EM3233"/>
        </row>
        <row r="3234">
          <cell r="EM3234"/>
        </row>
        <row r="3235">
          <cell r="EM3235"/>
        </row>
        <row r="3236">
          <cell r="EM3236"/>
        </row>
        <row r="3237">
          <cell r="EM3237"/>
        </row>
        <row r="3238">
          <cell r="EM3238"/>
        </row>
        <row r="3239">
          <cell r="EM3239"/>
        </row>
        <row r="3240">
          <cell r="EM3240"/>
        </row>
        <row r="3241">
          <cell r="EM3241"/>
        </row>
        <row r="3242">
          <cell r="EM3242"/>
        </row>
        <row r="3243">
          <cell r="EM3243"/>
        </row>
        <row r="3244">
          <cell r="EM3244"/>
        </row>
        <row r="3245">
          <cell r="EM3245"/>
        </row>
        <row r="3246">
          <cell r="EM3246"/>
        </row>
        <row r="3247">
          <cell r="EM3247"/>
        </row>
        <row r="3248">
          <cell r="EM3248"/>
        </row>
        <row r="3249">
          <cell r="EM3249"/>
        </row>
        <row r="3250">
          <cell r="EM3250"/>
        </row>
        <row r="3251">
          <cell r="EM3251"/>
        </row>
        <row r="3252">
          <cell r="EM3252"/>
        </row>
        <row r="3253">
          <cell r="EM3253"/>
        </row>
        <row r="3254">
          <cell r="EM3254"/>
        </row>
        <row r="3255">
          <cell r="EM3255"/>
        </row>
        <row r="3256">
          <cell r="EM3256"/>
        </row>
        <row r="3257">
          <cell r="EM3257"/>
        </row>
        <row r="3258">
          <cell r="EM3258"/>
        </row>
        <row r="3259">
          <cell r="EM3259"/>
        </row>
        <row r="3260">
          <cell r="EM3260"/>
        </row>
        <row r="3261">
          <cell r="EM3261"/>
        </row>
        <row r="3262">
          <cell r="EM3262"/>
        </row>
        <row r="3263">
          <cell r="EM3263"/>
        </row>
        <row r="3264">
          <cell r="EM3264"/>
        </row>
        <row r="3265">
          <cell r="EM3265"/>
        </row>
        <row r="3266">
          <cell r="EM3266"/>
        </row>
        <row r="3267">
          <cell r="EM3267"/>
        </row>
        <row r="3268">
          <cell r="EM3268"/>
        </row>
        <row r="3269">
          <cell r="EM3269"/>
        </row>
        <row r="3270">
          <cell r="EM3270"/>
        </row>
        <row r="3271">
          <cell r="EM3271"/>
        </row>
        <row r="3272">
          <cell r="EM3272"/>
        </row>
        <row r="3273">
          <cell r="EM3273"/>
        </row>
        <row r="3274">
          <cell r="EM3274"/>
        </row>
        <row r="3275">
          <cell r="EM3275"/>
        </row>
        <row r="3276">
          <cell r="EM3276"/>
        </row>
        <row r="3277">
          <cell r="EM3277"/>
        </row>
        <row r="3278">
          <cell r="EM3278"/>
        </row>
        <row r="3279">
          <cell r="EM3279"/>
        </row>
        <row r="3280">
          <cell r="EM3280"/>
        </row>
        <row r="3281">
          <cell r="EM3281"/>
        </row>
        <row r="3282">
          <cell r="EM3282"/>
        </row>
        <row r="3283">
          <cell r="EM3283"/>
        </row>
        <row r="3284">
          <cell r="EM3284"/>
        </row>
        <row r="3285">
          <cell r="EM3285"/>
        </row>
        <row r="3286">
          <cell r="EM3286"/>
        </row>
        <row r="3287">
          <cell r="EM3287"/>
        </row>
        <row r="3288">
          <cell r="EM3288"/>
        </row>
        <row r="3289">
          <cell r="EM3289"/>
        </row>
        <row r="3290">
          <cell r="EM3290"/>
        </row>
        <row r="3291">
          <cell r="EM3291"/>
        </row>
        <row r="3292">
          <cell r="EM3292"/>
        </row>
        <row r="3293">
          <cell r="EM3293"/>
        </row>
        <row r="3294">
          <cell r="EM3294"/>
        </row>
        <row r="3295">
          <cell r="EM3295"/>
        </row>
        <row r="3296">
          <cell r="EM3296"/>
        </row>
        <row r="3297">
          <cell r="EM3297"/>
        </row>
        <row r="3298">
          <cell r="EM3298"/>
        </row>
        <row r="3299">
          <cell r="EM3299"/>
        </row>
        <row r="3300">
          <cell r="EM3300"/>
        </row>
        <row r="3301">
          <cell r="EM3301"/>
        </row>
        <row r="3302">
          <cell r="EM3302"/>
        </row>
        <row r="3303">
          <cell r="EM3303"/>
        </row>
        <row r="3304">
          <cell r="EM3304"/>
        </row>
        <row r="3305">
          <cell r="EM3305"/>
        </row>
        <row r="3306">
          <cell r="EM3306"/>
        </row>
        <row r="3307">
          <cell r="EM3307"/>
        </row>
        <row r="3308">
          <cell r="EM3308"/>
        </row>
        <row r="3309">
          <cell r="EM3309"/>
        </row>
        <row r="3310">
          <cell r="EM3310"/>
        </row>
        <row r="3311">
          <cell r="EM3311"/>
        </row>
        <row r="3312">
          <cell r="EM3312"/>
        </row>
        <row r="3313">
          <cell r="EM3313"/>
        </row>
        <row r="3314">
          <cell r="EM3314"/>
        </row>
        <row r="3315">
          <cell r="EM3315"/>
        </row>
        <row r="3316">
          <cell r="EM3316"/>
        </row>
        <row r="3317">
          <cell r="EM3317"/>
        </row>
        <row r="3318">
          <cell r="EM3318"/>
        </row>
        <row r="3319">
          <cell r="EM3319"/>
        </row>
        <row r="3320">
          <cell r="EM3320"/>
        </row>
        <row r="3321">
          <cell r="EM3321"/>
        </row>
        <row r="3322">
          <cell r="EM3322"/>
        </row>
        <row r="3323">
          <cell r="EM3323"/>
        </row>
        <row r="3324">
          <cell r="EM3324"/>
        </row>
        <row r="3325">
          <cell r="EM3325"/>
        </row>
        <row r="3326">
          <cell r="EM3326"/>
        </row>
        <row r="3327">
          <cell r="EM3327"/>
        </row>
        <row r="3328">
          <cell r="EM3328"/>
        </row>
        <row r="3329">
          <cell r="EM3329"/>
        </row>
        <row r="3330">
          <cell r="EM3330"/>
        </row>
        <row r="3331">
          <cell r="EM3331"/>
        </row>
        <row r="3332">
          <cell r="EM3332"/>
        </row>
        <row r="3333">
          <cell r="EM3333"/>
        </row>
        <row r="3334">
          <cell r="EM3334"/>
        </row>
        <row r="3335">
          <cell r="EM3335"/>
        </row>
        <row r="3336">
          <cell r="EM3336"/>
        </row>
        <row r="3337">
          <cell r="EM3337"/>
        </row>
        <row r="3338">
          <cell r="EM3338"/>
        </row>
        <row r="3339">
          <cell r="EM3339"/>
        </row>
        <row r="3340">
          <cell r="EM3340"/>
        </row>
        <row r="3341">
          <cell r="EM3341"/>
        </row>
        <row r="3342">
          <cell r="EM3342"/>
        </row>
        <row r="3343">
          <cell r="EM3343"/>
        </row>
        <row r="3344">
          <cell r="EM3344"/>
        </row>
        <row r="3345">
          <cell r="EM3345"/>
        </row>
        <row r="3346">
          <cell r="EM3346"/>
        </row>
        <row r="3347">
          <cell r="EM3347"/>
        </row>
        <row r="3348">
          <cell r="EM3348"/>
        </row>
        <row r="3349">
          <cell r="EM3349"/>
        </row>
        <row r="3350">
          <cell r="EM3350"/>
        </row>
        <row r="3351">
          <cell r="EM3351"/>
        </row>
        <row r="3352">
          <cell r="EM3352"/>
        </row>
        <row r="3353">
          <cell r="EM3353"/>
        </row>
        <row r="3354">
          <cell r="EM3354"/>
        </row>
        <row r="3355">
          <cell r="EM3355"/>
        </row>
        <row r="3356">
          <cell r="EM3356"/>
        </row>
        <row r="3357">
          <cell r="EM3357"/>
        </row>
        <row r="3358">
          <cell r="EM3358"/>
        </row>
        <row r="3359">
          <cell r="EM3359"/>
        </row>
        <row r="3360">
          <cell r="EM3360"/>
        </row>
        <row r="3361">
          <cell r="EM3361"/>
        </row>
        <row r="3362">
          <cell r="EM3362"/>
        </row>
        <row r="3363">
          <cell r="EM3363"/>
        </row>
        <row r="3364">
          <cell r="EM3364"/>
        </row>
        <row r="3365">
          <cell r="EM3365"/>
        </row>
        <row r="3366">
          <cell r="EM3366"/>
        </row>
        <row r="3367">
          <cell r="EM3367"/>
        </row>
        <row r="3368">
          <cell r="EM3368"/>
        </row>
        <row r="3369">
          <cell r="EM3369"/>
        </row>
        <row r="3370">
          <cell r="EM3370"/>
        </row>
        <row r="3371">
          <cell r="EM3371"/>
        </row>
        <row r="3372">
          <cell r="EM3372"/>
        </row>
        <row r="3373">
          <cell r="EM3373"/>
        </row>
        <row r="3374">
          <cell r="EM3374"/>
        </row>
        <row r="3375">
          <cell r="EM3375"/>
        </row>
        <row r="3376">
          <cell r="EM3376"/>
        </row>
        <row r="3377">
          <cell r="EM3377"/>
        </row>
        <row r="3378">
          <cell r="EM3378"/>
        </row>
        <row r="3379">
          <cell r="EM3379"/>
        </row>
        <row r="3380">
          <cell r="EM3380"/>
        </row>
        <row r="3381">
          <cell r="EM3381"/>
        </row>
        <row r="3382">
          <cell r="EM3382"/>
        </row>
        <row r="3383">
          <cell r="EM3383"/>
        </row>
        <row r="3384">
          <cell r="EM3384"/>
        </row>
        <row r="3385">
          <cell r="EM3385"/>
        </row>
        <row r="3386">
          <cell r="EM3386"/>
        </row>
        <row r="3387">
          <cell r="EM3387"/>
        </row>
        <row r="3388">
          <cell r="EM3388"/>
        </row>
        <row r="3389">
          <cell r="EM3389"/>
        </row>
        <row r="3390">
          <cell r="EM3390"/>
        </row>
        <row r="3391">
          <cell r="EM3391"/>
        </row>
        <row r="3392">
          <cell r="EM3392"/>
        </row>
        <row r="3393">
          <cell r="EM3393"/>
        </row>
        <row r="3394">
          <cell r="EM3394"/>
        </row>
        <row r="3395">
          <cell r="EM3395"/>
        </row>
        <row r="3396">
          <cell r="EM3396"/>
        </row>
        <row r="3397">
          <cell r="EM3397"/>
        </row>
        <row r="3398">
          <cell r="EM3398"/>
        </row>
        <row r="3399">
          <cell r="EM3399"/>
        </row>
        <row r="3400">
          <cell r="EM3400"/>
        </row>
        <row r="3401">
          <cell r="EM3401"/>
        </row>
        <row r="3402">
          <cell r="EM3402"/>
        </row>
        <row r="3403">
          <cell r="EM3403"/>
        </row>
        <row r="3404">
          <cell r="EM3404"/>
        </row>
        <row r="3405">
          <cell r="EM3405"/>
        </row>
        <row r="3406">
          <cell r="EM3406"/>
        </row>
        <row r="3407">
          <cell r="EM3407"/>
        </row>
        <row r="3408">
          <cell r="EM3408"/>
        </row>
        <row r="3409">
          <cell r="EM3409"/>
        </row>
        <row r="3410">
          <cell r="EM3410"/>
        </row>
        <row r="3411">
          <cell r="EM3411"/>
        </row>
        <row r="3412">
          <cell r="EM3412"/>
        </row>
        <row r="3413">
          <cell r="EM3413"/>
        </row>
        <row r="3414">
          <cell r="EM3414"/>
        </row>
        <row r="3415">
          <cell r="EM3415"/>
        </row>
        <row r="3416">
          <cell r="EM3416"/>
        </row>
        <row r="3417">
          <cell r="EM3417"/>
        </row>
        <row r="3418">
          <cell r="EM3418"/>
        </row>
        <row r="3419">
          <cell r="EM3419"/>
        </row>
        <row r="3420">
          <cell r="EM3420"/>
        </row>
        <row r="3421">
          <cell r="EM3421"/>
        </row>
        <row r="3422">
          <cell r="EM3422"/>
        </row>
        <row r="3423">
          <cell r="EM3423"/>
        </row>
        <row r="3424">
          <cell r="EM3424"/>
        </row>
        <row r="3425">
          <cell r="EM3425"/>
        </row>
        <row r="3426">
          <cell r="EM3426"/>
        </row>
        <row r="3427">
          <cell r="EM3427"/>
        </row>
        <row r="3428">
          <cell r="EM3428"/>
        </row>
        <row r="3429">
          <cell r="EM3429"/>
        </row>
        <row r="3430">
          <cell r="EM3430"/>
        </row>
        <row r="3431">
          <cell r="EM3431"/>
        </row>
        <row r="3432">
          <cell r="EM3432"/>
        </row>
        <row r="3433">
          <cell r="EM3433"/>
        </row>
        <row r="3434">
          <cell r="EM3434"/>
        </row>
        <row r="3435">
          <cell r="EM3435"/>
        </row>
        <row r="3436">
          <cell r="EM3436"/>
        </row>
        <row r="3437">
          <cell r="EM3437"/>
        </row>
        <row r="3438">
          <cell r="EM3438"/>
        </row>
        <row r="3439">
          <cell r="EM3439"/>
        </row>
        <row r="3440">
          <cell r="EM3440"/>
        </row>
        <row r="3441">
          <cell r="EM3441"/>
        </row>
        <row r="3442">
          <cell r="EM3442"/>
        </row>
        <row r="3443">
          <cell r="EM3443"/>
        </row>
        <row r="3444">
          <cell r="EM3444"/>
        </row>
        <row r="3445">
          <cell r="EM3445"/>
        </row>
        <row r="3446">
          <cell r="EM3446"/>
        </row>
        <row r="3447">
          <cell r="EM3447"/>
        </row>
        <row r="3448">
          <cell r="EM3448"/>
        </row>
        <row r="3449">
          <cell r="EM3449"/>
        </row>
        <row r="3450">
          <cell r="EM3450"/>
        </row>
        <row r="3451">
          <cell r="EM3451"/>
        </row>
        <row r="3452">
          <cell r="EM3452"/>
        </row>
        <row r="3453">
          <cell r="EM3453"/>
        </row>
        <row r="3454">
          <cell r="EM3454"/>
        </row>
        <row r="3455">
          <cell r="EM3455"/>
        </row>
        <row r="3456">
          <cell r="EM3456"/>
        </row>
        <row r="3457">
          <cell r="EM3457"/>
        </row>
        <row r="3458">
          <cell r="EM3458"/>
        </row>
        <row r="3459">
          <cell r="EM3459"/>
        </row>
        <row r="3460">
          <cell r="EM3460"/>
        </row>
        <row r="3461">
          <cell r="EM3461"/>
        </row>
        <row r="3462">
          <cell r="EM3462"/>
        </row>
        <row r="3463">
          <cell r="EM3463"/>
        </row>
        <row r="3464">
          <cell r="EM3464"/>
        </row>
        <row r="3465">
          <cell r="EM3465"/>
        </row>
        <row r="3466">
          <cell r="EM3466"/>
        </row>
        <row r="3467">
          <cell r="EM3467"/>
        </row>
        <row r="3468">
          <cell r="EM3468"/>
        </row>
        <row r="3469">
          <cell r="EM3469"/>
        </row>
        <row r="3470">
          <cell r="EM3470"/>
        </row>
        <row r="3471">
          <cell r="EM3471"/>
        </row>
        <row r="3472">
          <cell r="EM3472"/>
        </row>
        <row r="3473">
          <cell r="EM3473"/>
        </row>
        <row r="3474">
          <cell r="EM3474"/>
        </row>
        <row r="3475">
          <cell r="EM3475"/>
        </row>
        <row r="3476">
          <cell r="EM3476"/>
        </row>
        <row r="3477">
          <cell r="EM3477"/>
        </row>
        <row r="3478">
          <cell r="EM3478"/>
        </row>
        <row r="3479">
          <cell r="EM3479"/>
        </row>
        <row r="3480">
          <cell r="EM3480"/>
        </row>
        <row r="3481">
          <cell r="EM3481"/>
        </row>
        <row r="3482">
          <cell r="EM3482"/>
        </row>
        <row r="3483">
          <cell r="EM3483"/>
        </row>
        <row r="3484">
          <cell r="EM3484"/>
        </row>
        <row r="3485">
          <cell r="EM3485"/>
        </row>
        <row r="3486">
          <cell r="EM3486"/>
        </row>
        <row r="3487">
          <cell r="EM3487"/>
        </row>
        <row r="3488">
          <cell r="EM3488"/>
        </row>
        <row r="3489">
          <cell r="EM3489"/>
        </row>
        <row r="3490">
          <cell r="EM3490"/>
        </row>
        <row r="3491">
          <cell r="EM3491"/>
        </row>
        <row r="3492">
          <cell r="EM3492"/>
        </row>
        <row r="3493">
          <cell r="EM3493"/>
        </row>
        <row r="3494">
          <cell r="EM3494"/>
        </row>
        <row r="3495">
          <cell r="EM3495"/>
        </row>
        <row r="3496">
          <cell r="EM3496"/>
        </row>
        <row r="3497">
          <cell r="EM3497"/>
        </row>
        <row r="3498">
          <cell r="EM3498"/>
        </row>
        <row r="3499">
          <cell r="EM3499"/>
        </row>
        <row r="3500">
          <cell r="EM3500"/>
        </row>
        <row r="3501">
          <cell r="EM3501"/>
        </row>
        <row r="3502">
          <cell r="EM3502"/>
        </row>
        <row r="3503">
          <cell r="EM3503"/>
        </row>
        <row r="3504">
          <cell r="EM3504"/>
        </row>
        <row r="3505">
          <cell r="EM3505"/>
        </row>
        <row r="3506">
          <cell r="EM3506"/>
        </row>
        <row r="3507">
          <cell r="EM3507"/>
        </row>
        <row r="3508">
          <cell r="EM3508"/>
        </row>
        <row r="3509">
          <cell r="EM3509"/>
        </row>
        <row r="3510">
          <cell r="EM3510"/>
        </row>
        <row r="3511">
          <cell r="EM3511"/>
        </row>
        <row r="3512">
          <cell r="EM3512"/>
        </row>
        <row r="3513">
          <cell r="EM3513"/>
        </row>
        <row r="3514">
          <cell r="EM3514"/>
        </row>
        <row r="3515">
          <cell r="EM3515"/>
        </row>
        <row r="3516">
          <cell r="EM3516"/>
        </row>
        <row r="3517">
          <cell r="EM3517"/>
        </row>
        <row r="3518">
          <cell r="EM3518"/>
        </row>
        <row r="3519">
          <cell r="EM3519"/>
        </row>
        <row r="3520">
          <cell r="EM3520"/>
        </row>
        <row r="3521">
          <cell r="EM3521"/>
        </row>
        <row r="3522">
          <cell r="EM3522"/>
        </row>
        <row r="3523">
          <cell r="EM3523"/>
        </row>
        <row r="3524">
          <cell r="EM3524"/>
        </row>
        <row r="3525">
          <cell r="EM3525"/>
        </row>
        <row r="3526">
          <cell r="EM3526"/>
        </row>
        <row r="3527">
          <cell r="EM3527"/>
        </row>
        <row r="3528">
          <cell r="EM3528"/>
        </row>
        <row r="3529">
          <cell r="EM3529"/>
        </row>
        <row r="3530">
          <cell r="EM3530"/>
        </row>
        <row r="3531">
          <cell r="EM3531"/>
        </row>
        <row r="3532">
          <cell r="EM3532"/>
        </row>
        <row r="3533">
          <cell r="EM3533"/>
        </row>
        <row r="3534">
          <cell r="EM3534"/>
        </row>
        <row r="3535">
          <cell r="EM3535"/>
        </row>
        <row r="3536">
          <cell r="EM3536"/>
        </row>
        <row r="3537">
          <cell r="EM3537"/>
        </row>
        <row r="3538">
          <cell r="EM3538"/>
        </row>
        <row r="3539">
          <cell r="EM3539"/>
        </row>
        <row r="3540">
          <cell r="EM3540"/>
        </row>
        <row r="3541">
          <cell r="EM3541"/>
        </row>
        <row r="3542">
          <cell r="EM3542"/>
        </row>
        <row r="3543">
          <cell r="EM3543"/>
        </row>
        <row r="3544">
          <cell r="EM3544"/>
        </row>
        <row r="3545">
          <cell r="EM3545"/>
        </row>
        <row r="3546">
          <cell r="EM3546"/>
        </row>
        <row r="3547">
          <cell r="EM3547"/>
        </row>
        <row r="3548">
          <cell r="EM3548"/>
        </row>
        <row r="3549">
          <cell r="EM3549"/>
        </row>
        <row r="3550">
          <cell r="EM3550"/>
        </row>
        <row r="3551">
          <cell r="EM3551"/>
        </row>
        <row r="3552">
          <cell r="EM3552"/>
        </row>
        <row r="3553">
          <cell r="EM3553"/>
        </row>
        <row r="3554">
          <cell r="EM3554"/>
        </row>
        <row r="3555">
          <cell r="EM3555"/>
        </row>
        <row r="3556">
          <cell r="EM3556"/>
        </row>
        <row r="3557">
          <cell r="EM3557"/>
        </row>
        <row r="3558">
          <cell r="EM3558"/>
        </row>
        <row r="3559">
          <cell r="EM3559"/>
        </row>
        <row r="3560">
          <cell r="EM3560"/>
        </row>
        <row r="3561">
          <cell r="EM3561"/>
        </row>
        <row r="3562">
          <cell r="EM3562"/>
        </row>
        <row r="3563">
          <cell r="EM3563"/>
        </row>
        <row r="3564">
          <cell r="EM3564"/>
        </row>
        <row r="3565">
          <cell r="EM3565"/>
        </row>
        <row r="3566">
          <cell r="EM3566"/>
        </row>
        <row r="3567">
          <cell r="EM3567"/>
        </row>
        <row r="3568">
          <cell r="EM3568"/>
        </row>
        <row r="3569">
          <cell r="EM3569"/>
        </row>
        <row r="3570">
          <cell r="EM3570"/>
        </row>
        <row r="3571">
          <cell r="EM3571"/>
        </row>
        <row r="3572">
          <cell r="EM3572"/>
        </row>
        <row r="3573">
          <cell r="EM3573"/>
        </row>
        <row r="3574">
          <cell r="EM3574"/>
        </row>
        <row r="3575">
          <cell r="EM3575"/>
        </row>
        <row r="3576">
          <cell r="EM3576"/>
        </row>
        <row r="3577">
          <cell r="EM3577"/>
        </row>
        <row r="3578">
          <cell r="EM3578"/>
        </row>
        <row r="3579">
          <cell r="EM3579"/>
        </row>
        <row r="3580">
          <cell r="EM3580"/>
        </row>
        <row r="3581">
          <cell r="EM3581"/>
        </row>
        <row r="3582">
          <cell r="EM3582"/>
        </row>
        <row r="3583">
          <cell r="EM3583"/>
        </row>
        <row r="3584">
          <cell r="EM3584"/>
        </row>
        <row r="3585">
          <cell r="EM3585"/>
        </row>
        <row r="3586">
          <cell r="EM3586"/>
        </row>
        <row r="3587">
          <cell r="EM3587"/>
        </row>
        <row r="3588">
          <cell r="EM3588"/>
        </row>
        <row r="3589">
          <cell r="EM3589"/>
        </row>
        <row r="3590">
          <cell r="EM3590"/>
        </row>
        <row r="3591">
          <cell r="EM3591"/>
        </row>
        <row r="3592">
          <cell r="EM3592"/>
        </row>
        <row r="3593">
          <cell r="EM3593"/>
        </row>
        <row r="3594">
          <cell r="EM3594"/>
        </row>
        <row r="3595">
          <cell r="EM3595"/>
        </row>
        <row r="3596">
          <cell r="EM3596"/>
        </row>
        <row r="3597">
          <cell r="EM3597"/>
        </row>
        <row r="3598">
          <cell r="EM3598"/>
        </row>
        <row r="3599">
          <cell r="EM3599"/>
        </row>
        <row r="3600">
          <cell r="EM3600"/>
        </row>
        <row r="3601">
          <cell r="EM3601"/>
        </row>
        <row r="3602">
          <cell r="EM3602"/>
        </row>
        <row r="3603">
          <cell r="EM3603"/>
        </row>
        <row r="3604">
          <cell r="EM3604"/>
        </row>
        <row r="3605">
          <cell r="EM3605"/>
        </row>
        <row r="3606">
          <cell r="EM3606"/>
        </row>
        <row r="3607">
          <cell r="EM3607"/>
        </row>
        <row r="3608">
          <cell r="EM3608"/>
        </row>
        <row r="3609">
          <cell r="EM3609"/>
        </row>
        <row r="3610">
          <cell r="EM3610"/>
        </row>
        <row r="3611">
          <cell r="EM3611"/>
        </row>
        <row r="3612">
          <cell r="EM3612"/>
        </row>
        <row r="3613">
          <cell r="EM3613"/>
        </row>
        <row r="3614">
          <cell r="EM3614"/>
        </row>
        <row r="3615">
          <cell r="EM3615"/>
        </row>
        <row r="3616">
          <cell r="EM3616"/>
        </row>
        <row r="3617">
          <cell r="EM3617"/>
        </row>
        <row r="3618">
          <cell r="EM3618"/>
        </row>
        <row r="3619">
          <cell r="EM3619"/>
        </row>
        <row r="3620">
          <cell r="EM3620"/>
        </row>
        <row r="3621">
          <cell r="EM3621"/>
        </row>
        <row r="3622">
          <cell r="EM3622"/>
        </row>
        <row r="3623">
          <cell r="EM3623"/>
        </row>
      </sheetData>
      <sheetData sheetId="3">
        <row r="1">
          <cell r="A1" t="str">
            <v>Bilan</v>
          </cell>
          <cell r="B1"/>
          <cell r="C1" t="str">
            <v>PPA 2020-2024</v>
          </cell>
          <cell r="D1"/>
          <cell r="E1"/>
          <cell r="F1"/>
          <cell r="G1"/>
          <cell r="H1"/>
          <cell r="I1" t="str">
            <v>REALITY</v>
          </cell>
          <cell r="J1"/>
          <cell r="K1"/>
          <cell r="L1"/>
          <cell r="M1"/>
          <cell r="N1"/>
          <cell r="O1"/>
          <cell r="P1"/>
          <cell r="Q1"/>
          <cell r="R1"/>
          <cell r="S1"/>
          <cell r="T1"/>
          <cell r="U1"/>
        </row>
        <row r="2">
          <cell r="B2"/>
          <cell r="C2" t="str">
            <v>P 2019</v>
          </cell>
          <cell r="D2" t="str">
            <v>P 2020</v>
          </cell>
          <cell r="E2" t="str">
            <v>P 2021</v>
          </cell>
          <cell r="F2" t="str">
            <v>P 2022</v>
          </cell>
          <cell r="G2" t="str">
            <v>P 2023</v>
          </cell>
          <cell r="H2" t="str">
            <v>P 2024</v>
          </cell>
          <cell r="I2" t="str">
            <v>R 2012</v>
          </cell>
          <cell r="J2" t="str">
            <v>R 2013</v>
          </cell>
          <cell r="K2" t="str">
            <v>R 2014</v>
          </cell>
          <cell r="L2" t="str">
            <v>R 2015</v>
          </cell>
          <cell r="M2" t="str">
            <v>R 2016</v>
          </cell>
          <cell r="N2" t="str">
            <v>R 2017</v>
          </cell>
          <cell r="O2" t="str">
            <v>R 2018</v>
          </cell>
          <cell r="P2" t="str">
            <v>R 2019</v>
          </cell>
          <cell r="Q2" t="str">
            <v>R 2020</v>
          </cell>
          <cell r="R2" t="str">
            <v>R 2021</v>
          </cell>
          <cell r="S2" t="str">
            <v>R 2022</v>
          </cell>
          <cell r="T2" t="str">
            <v>R 2023</v>
          </cell>
          <cell r="U2" t="str">
            <v>R 2024</v>
          </cell>
        </row>
        <row r="3">
          <cell r="A3" t="str">
            <v>Cpte résultats</v>
          </cell>
          <cell r="B3"/>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row>
        <row r="4">
          <cell r="A4" t="str">
            <v>600/8</v>
          </cell>
          <cell r="B4">
            <v>4</v>
          </cell>
          <cell r="C4"/>
          <cell r="D4"/>
          <cell r="E4"/>
          <cell r="F4"/>
          <cell r="G4"/>
          <cell r="H4"/>
          <cell r="I4">
            <v>24347656.18</v>
          </cell>
          <cell r="J4">
            <v>18010962.869999997</v>
          </cell>
          <cell r="K4">
            <v>17192464.330000002</v>
          </cell>
          <cell r="L4">
            <v>19302819.140000001</v>
          </cell>
          <cell r="M4">
            <v>16526591.77</v>
          </cell>
          <cell r="N4">
            <v>14325457.84</v>
          </cell>
          <cell r="O4">
            <v>13804731.279999999</v>
          </cell>
          <cell r="P4"/>
          <cell r="Q4"/>
          <cell r="R4"/>
          <cell r="S4"/>
          <cell r="T4"/>
          <cell r="U4"/>
        </row>
        <row r="5">
          <cell r="A5">
            <v>609</v>
          </cell>
          <cell r="B5">
            <v>5</v>
          </cell>
          <cell r="C5"/>
          <cell r="D5"/>
          <cell r="E5"/>
          <cell r="F5"/>
          <cell r="G5"/>
          <cell r="H5"/>
          <cell r="I5"/>
          <cell r="J5"/>
          <cell r="K5"/>
          <cell r="L5"/>
          <cell r="M5">
            <v>5992498.0899999999</v>
          </cell>
          <cell r="N5">
            <v>4839200.5599999996</v>
          </cell>
          <cell r="O5">
            <v>6839264.1699999999</v>
          </cell>
          <cell r="P5"/>
          <cell r="Q5"/>
          <cell r="R5"/>
          <cell r="S5"/>
          <cell r="T5"/>
          <cell r="U5"/>
        </row>
        <row r="6">
          <cell r="A6">
            <v>61</v>
          </cell>
          <cell r="B6">
            <v>6</v>
          </cell>
          <cell r="C6"/>
          <cell r="D6"/>
          <cell r="E6"/>
          <cell r="F6"/>
          <cell r="G6"/>
          <cell r="H6"/>
          <cell r="I6">
            <v>66268437.390000001</v>
          </cell>
          <cell r="J6">
            <v>67045500.61999999</v>
          </cell>
          <cell r="K6">
            <v>67624721.230000004</v>
          </cell>
          <cell r="L6">
            <v>70374292.310000002</v>
          </cell>
          <cell r="M6">
            <v>111920729.05</v>
          </cell>
          <cell r="N6">
            <v>71242582.739999995</v>
          </cell>
          <cell r="O6">
            <v>63954940.409999996</v>
          </cell>
          <cell r="P6"/>
          <cell r="Q6"/>
          <cell r="R6"/>
          <cell r="S6"/>
          <cell r="T6"/>
          <cell r="U6"/>
        </row>
        <row r="7">
          <cell r="A7">
            <v>62</v>
          </cell>
          <cell r="B7">
            <v>7</v>
          </cell>
          <cell r="C7"/>
          <cell r="D7"/>
          <cell r="E7"/>
          <cell r="F7"/>
          <cell r="G7"/>
          <cell r="H7"/>
          <cell r="I7">
            <v>61106206.54999999</v>
          </cell>
          <cell r="J7">
            <v>61523190.93</v>
          </cell>
          <cell r="K7">
            <v>61618779.719999999</v>
          </cell>
          <cell r="L7">
            <v>57146848.68</v>
          </cell>
          <cell r="M7">
            <v>55033046.509999998</v>
          </cell>
          <cell r="N7">
            <v>57422987.920000002</v>
          </cell>
          <cell r="O7">
            <v>63712715.009999998</v>
          </cell>
          <cell r="P7"/>
          <cell r="Q7"/>
          <cell r="R7"/>
          <cell r="S7"/>
          <cell r="T7"/>
          <cell r="U7"/>
        </row>
        <row r="8">
          <cell r="A8">
            <v>630</v>
          </cell>
          <cell r="B8">
            <v>8</v>
          </cell>
          <cell r="C8"/>
          <cell r="D8"/>
          <cell r="E8"/>
          <cell r="F8"/>
          <cell r="G8"/>
          <cell r="H8"/>
          <cell r="I8">
            <v>23922513.57</v>
          </cell>
          <cell r="J8">
            <v>24503136.040000003</v>
          </cell>
          <cell r="K8">
            <v>25400534.849999998</v>
          </cell>
          <cell r="L8">
            <v>31559094.870000001</v>
          </cell>
          <cell r="M8">
            <v>31966848.66</v>
          </cell>
          <cell r="N8">
            <v>32994650.120000001</v>
          </cell>
          <cell r="O8">
            <v>34294399.82</v>
          </cell>
          <cell r="P8"/>
          <cell r="Q8"/>
          <cell r="R8"/>
          <cell r="S8"/>
          <cell r="T8"/>
          <cell r="U8"/>
        </row>
        <row r="9">
          <cell r="A9" t="str">
            <v>631/4</v>
          </cell>
          <cell r="B9">
            <v>9</v>
          </cell>
          <cell r="C9"/>
          <cell r="D9"/>
          <cell r="E9"/>
          <cell r="F9"/>
          <cell r="G9"/>
          <cell r="H9"/>
          <cell r="I9">
            <v>114551.26</v>
          </cell>
          <cell r="J9">
            <v>76780.37999999999</v>
          </cell>
          <cell r="K9">
            <v>24467500.34</v>
          </cell>
          <cell r="L9">
            <v>-1476953.69</v>
          </cell>
          <cell r="M9">
            <v>1182186.6200000001</v>
          </cell>
          <cell r="N9">
            <v>-1876383.8</v>
          </cell>
          <cell r="O9">
            <v>765871.66</v>
          </cell>
          <cell r="P9"/>
          <cell r="Q9"/>
          <cell r="R9"/>
          <cell r="S9"/>
          <cell r="T9"/>
          <cell r="U9"/>
        </row>
        <row r="10">
          <cell r="A10" t="str">
            <v>635/8</v>
          </cell>
          <cell r="B10">
            <v>10</v>
          </cell>
          <cell r="C10"/>
          <cell r="D10"/>
          <cell r="E10"/>
          <cell r="F10"/>
          <cell r="G10"/>
          <cell r="H10"/>
          <cell r="I10">
            <v>-7269258.7999999998</v>
          </cell>
          <cell r="J10">
            <v>4970262.3100000005</v>
          </cell>
          <cell r="K10">
            <v>-15510852.519999998</v>
          </cell>
          <cell r="L10">
            <v>-8821.68</v>
          </cell>
          <cell r="M10">
            <v>-3238244.07</v>
          </cell>
          <cell r="N10">
            <v>2752159.31</v>
          </cell>
          <cell r="O10">
            <v>-1416432.41</v>
          </cell>
          <cell r="P10"/>
          <cell r="Q10"/>
          <cell r="R10"/>
          <cell r="S10"/>
          <cell r="T10"/>
          <cell r="U10"/>
        </row>
        <row r="11">
          <cell r="A11" t="str">
            <v>640/8</v>
          </cell>
          <cell r="B11">
            <v>11</v>
          </cell>
          <cell r="C11"/>
          <cell r="D11"/>
          <cell r="E11"/>
          <cell r="F11"/>
          <cell r="G11"/>
          <cell r="H11"/>
          <cell r="I11">
            <v>7091923.4699999997</v>
          </cell>
          <cell r="J11">
            <v>8008682.4500000002</v>
          </cell>
          <cell r="K11">
            <v>4457459.6100000013</v>
          </cell>
          <cell r="L11">
            <v>8061314.3099999996</v>
          </cell>
          <cell r="M11">
            <v>7786759.4199999999</v>
          </cell>
          <cell r="N11">
            <v>5491922.1399999997</v>
          </cell>
          <cell r="O11">
            <v>5871344.8799999999</v>
          </cell>
          <cell r="P11"/>
          <cell r="Q11"/>
          <cell r="R11"/>
          <cell r="S11"/>
          <cell r="T11"/>
          <cell r="U11"/>
        </row>
        <row r="12">
          <cell r="A12">
            <v>649</v>
          </cell>
          <cell r="B12">
            <v>12</v>
          </cell>
          <cell r="C12"/>
          <cell r="D12"/>
          <cell r="E12"/>
          <cell r="F12"/>
          <cell r="G12"/>
          <cell r="H12"/>
          <cell r="I12"/>
          <cell r="J12"/>
          <cell r="K12"/>
          <cell r="L12"/>
          <cell r="M12"/>
          <cell r="N12">
            <v>0</v>
          </cell>
          <cell r="O12">
            <v>0</v>
          </cell>
          <cell r="P12"/>
          <cell r="Q12"/>
          <cell r="R12"/>
          <cell r="S12"/>
          <cell r="T12"/>
          <cell r="U12"/>
        </row>
        <row r="13">
          <cell r="A13">
            <v>650</v>
          </cell>
          <cell r="B13">
            <v>13</v>
          </cell>
          <cell r="C13"/>
          <cell r="D13"/>
          <cell r="E13"/>
          <cell r="F13"/>
          <cell r="G13"/>
          <cell r="H13"/>
          <cell r="I13">
            <v>1734046.99</v>
          </cell>
          <cell r="J13">
            <v>3699714.03</v>
          </cell>
          <cell r="K13">
            <v>3890016.25</v>
          </cell>
          <cell r="L13">
            <v>4189418.03</v>
          </cell>
          <cell r="M13">
            <v>2707017.05</v>
          </cell>
          <cell r="N13">
            <v>2089444.99</v>
          </cell>
          <cell r="O13">
            <v>2005533.91</v>
          </cell>
          <cell r="P13"/>
          <cell r="Q13"/>
          <cell r="R13"/>
          <cell r="S13"/>
          <cell r="T13"/>
          <cell r="U13"/>
        </row>
        <row r="14">
          <cell r="A14">
            <v>651</v>
          </cell>
          <cell r="B14">
            <v>14</v>
          </cell>
          <cell r="C14"/>
          <cell r="D14"/>
          <cell r="E14"/>
          <cell r="F14"/>
          <cell r="G14"/>
          <cell r="H14"/>
          <cell r="I14"/>
          <cell r="J14"/>
          <cell r="K14"/>
          <cell r="L14"/>
          <cell r="M14"/>
          <cell r="N14">
            <v>0</v>
          </cell>
          <cell r="O14">
            <v>0</v>
          </cell>
          <cell r="P14"/>
          <cell r="Q14"/>
          <cell r="R14"/>
          <cell r="S14"/>
          <cell r="T14"/>
          <cell r="U14"/>
        </row>
        <row r="15">
          <cell r="A15" t="str">
            <v>652/9</v>
          </cell>
          <cell r="B15">
            <v>15</v>
          </cell>
          <cell r="C15"/>
          <cell r="D15"/>
          <cell r="E15"/>
          <cell r="F15"/>
          <cell r="G15"/>
          <cell r="H15"/>
          <cell r="I15"/>
          <cell r="J15"/>
          <cell r="K15"/>
          <cell r="L15">
            <v>12723.25</v>
          </cell>
          <cell r="M15">
            <v>16570.72</v>
          </cell>
          <cell r="N15">
            <v>8831.44</v>
          </cell>
          <cell r="O15">
            <v>16459.509999999998</v>
          </cell>
          <cell r="P15"/>
          <cell r="Q15"/>
          <cell r="R15"/>
          <cell r="S15"/>
          <cell r="T15"/>
          <cell r="U15"/>
        </row>
        <row r="16">
          <cell r="A16" t="str">
            <v>66A</v>
          </cell>
          <cell r="B16">
            <v>16</v>
          </cell>
          <cell r="C16"/>
          <cell r="D16"/>
          <cell r="E16"/>
          <cell r="F16"/>
          <cell r="G16"/>
          <cell r="H16"/>
          <cell r="I16">
            <v>1562958.2300000002</v>
          </cell>
          <cell r="J16">
            <v>1931581.3399999999</v>
          </cell>
          <cell r="K16">
            <v>3932337.0900000003</v>
          </cell>
          <cell r="L16"/>
          <cell r="M16">
            <v>31267.75</v>
          </cell>
          <cell r="N16">
            <v>20851.189999999999</v>
          </cell>
          <cell r="O16">
            <v>5082.33</v>
          </cell>
          <cell r="P16"/>
          <cell r="Q16"/>
          <cell r="R16"/>
          <cell r="S16"/>
          <cell r="T16"/>
          <cell r="U16"/>
        </row>
        <row r="17">
          <cell r="A17" t="str">
            <v>66B</v>
          </cell>
          <cell r="B17">
            <v>17</v>
          </cell>
          <cell r="C17"/>
          <cell r="D17"/>
          <cell r="E17"/>
          <cell r="F17"/>
          <cell r="G17"/>
          <cell r="H17"/>
          <cell r="I17"/>
          <cell r="J17"/>
          <cell r="K17"/>
          <cell r="L17"/>
          <cell r="M17">
            <v>3116.36</v>
          </cell>
          <cell r="N17">
            <v>3211.46</v>
          </cell>
          <cell r="O17">
            <v>3211.45</v>
          </cell>
          <cell r="P17"/>
          <cell r="Q17"/>
          <cell r="R17"/>
          <cell r="S17"/>
          <cell r="T17"/>
          <cell r="U17"/>
        </row>
        <row r="18">
          <cell r="A18" t="str">
            <v>670/3</v>
          </cell>
          <cell r="B18">
            <v>18</v>
          </cell>
          <cell r="C18"/>
          <cell r="D18"/>
          <cell r="E18"/>
          <cell r="F18"/>
          <cell r="G18"/>
          <cell r="H18"/>
          <cell r="I18"/>
          <cell r="J18"/>
          <cell r="K18"/>
          <cell r="L18">
            <v>3181744.01</v>
          </cell>
          <cell r="M18">
            <v>3501145.91</v>
          </cell>
          <cell r="N18">
            <v>12623286.050000001</v>
          </cell>
          <cell r="O18">
            <v>10724719</v>
          </cell>
          <cell r="P18"/>
          <cell r="Q18"/>
          <cell r="R18"/>
          <cell r="S18"/>
          <cell r="T18"/>
          <cell r="U18"/>
        </row>
        <row r="19">
          <cell r="A19">
            <v>680</v>
          </cell>
          <cell r="B19">
            <v>19</v>
          </cell>
          <cell r="C19"/>
          <cell r="D19"/>
          <cell r="E19"/>
          <cell r="F19"/>
          <cell r="G19"/>
          <cell r="H19"/>
          <cell r="I19">
            <v>1175869.9600000002</v>
          </cell>
          <cell r="J19">
            <v>880070.96</v>
          </cell>
          <cell r="K19">
            <v>847955.42</v>
          </cell>
          <cell r="L19"/>
          <cell r="M19"/>
          <cell r="N19">
            <v>0</v>
          </cell>
          <cell r="O19">
            <v>0</v>
          </cell>
          <cell r="P19"/>
          <cell r="Q19"/>
          <cell r="R19"/>
          <cell r="S19"/>
          <cell r="T19"/>
          <cell r="U19"/>
        </row>
        <row r="20">
          <cell r="A20">
            <v>689</v>
          </cell>
          <cell r="B20">
            <v>20</v>
          </cell>
          <cell r="C20"/>
          <cell r="D20"/>
          <cell r="E20"/>
          <cell r="F20"/>
          <cell r="G20"/>
          <cell r="H20"/>
          <cell r="I20"/>
          <cell r="J20"/>
          <cell r="K20"/>
          <cell r="L20"/>
          <cell r="M20"/>
          <cell r="N20">
            <v>0</v>
          </cell>
          <cell r="O20">
            <v>0</v>
          </cell>
          <cell r="P20"/>
          <cell r="Q20"/>
          <cell r="R20"/>
          <cell r="S20"/>
          <cell r="T20"/>
          <cell r="U20"/>
        </row>
        <row r="21">
          <cell r="A21">
            <v>70</v>
          </cell>
          <cell r="B21">
            <v>21</v>
          </cell>
          <cell r="C21"/>
          <cell r="D21"/>
          <cell r="E21"/>
          <cell r="F21"/>
          <cell r="G21"/>
          <cell r="H21"/>
          <cell r="I21">
            <v>-199221540.46000001</v>
          </cell>
          <cell r="J21">
            <v>-198701769.72999999</v>
          </cell>
          <cell r="K21">
            <v>-192662229.80000001</v>
          </cell>
          <cell r="L21">
            <v>-195791551.00999999</v>
          </cell>
          <cell r="M21">
            <v>-235758693.19999999</v>
          </cell>
          <cell r="N21">
            <v>-212592060.53</v>
          </cell>
          <cell r="O21">
            <v>-211568279.22</v>
          </cell>
          <cell r="P21"/>
          <cell r="Q21"/>
          <cell r="R21"/>
          <cell r="S21"/>
          <cell r="T21"/>
          <cell r="U21"/>
        </row>
        <row r="22">
          <cell r="A22">
            <v>71</v>
          </cell>
          <cell r="B22">
            <v>22</v>
          </cell>
          <cell r="C22"/>
          <cell r="D22"/>
          <cell r="E22"/>
          <cell r="F22"/>
          <cell r="G22"/>
          <cell r="H22"/>
          <cell r="I22">
            <v>734036.31</v>
          </cell>
          <cell r="J22">
            <v>2741058.69</v>
          </cell>
          <cell r="K22"/>
          <cell r="L22">
            <v>-51915.27</v>
          </cell>
          <cell r="M22">
            <v>-48197.73</v>
          </cell>
          <cell r="N22">
            <v>-43806.47</v>
          </cell>
          <cell r="O22">
            <v>-34998.410000000003</v>
          </cell>
          <cell r="P22"/>
          <cell r="Q22"/>
          <cell r="R22"/>
          <cell r="S22"/>
          <cell r="T22"/>
          <cell r="U22"/>
        </row>
        <row r="23">
          <cell r="A23">
            <v>72</v>
          </cell>
          <cell r="B23">
            <v>23</v>
          </cell>
          <cell r="C23"/>
          <cell r="D23"/>
          <cell r="E23"/>
          <cell r="F23"/>
          <cell r="G23"/>
          <cell r="H23"/>
          <cell r="I23"/>
          <cell r="J23"/>
          <cell r="K23"/>
          <cell r="L23"/>
          <cell r="M23"/>
          <cell r="N23">
            <v>0</v>
          </cell>
          <cell r="O23">
            <v>0</v>
          </cell>
          <cell r="P23"/>
          <cell r="Q23"/>
          <cell r="R23"/>
          <cell r="S23"/>
          <cell r="T23"/>
          <cell r="U23"/>
        </row>
        <row r="24">
          <cell r="A24">
            <v>74</v>
          </cell>
          <cell r="B24">
            <v>24</v>
          </cell>
          <cell r="C24"/>
          <cell r="D24"/>
          <cell r="E24"/>
          <cell r="F24"/>
          <cell r="G24"/>
          <cell r="H24"/>
          <cell r="I24">
            <v>-17088012.129999999</v>
          </cell>
          <cell r="J24">
            <v>-16351415.050000001</v>
          </cell>
          <cell r="K24">
            <v>-18063638.620000001</v>
          </cell>
          <cell r="L24">
            <v>-12944900.75</v>
          </cell>
          <cell r="M24">
            <v>-12209778.359999999</v>
          </cell>
          <cell r="N24">
            <v>-14270519.710000001</v>
          </cell>
          <cell r="O24">
            <v>-14203146.52</v>
          </cell>
          <cell r="P24"/>
          <cell r="Q24"/>
          <cell r="R24"/>
          <cell r="S24"/>
          <cell r="T24"/>
          <cell r="U24"/>
        </row>
        <row r="25">
          <cell r="A25">
            <v>750</v>
          </cell>
          <cell r="B25">
            <v>25</v>
          </cell>
          <cell r="C25"/>
          <cell r="D25"/>
          <cell r="E25"/>
          <cell r="F25"/>
          <cell r="G25"/>
          <cell r="H25"/>
          <cell r="I25">
            <v>67180.56</v>
          </cell>
          <cell r="J25">
            <v>-819389.46</v>
          </cell>
          <cell r="K25">
            <v>-270714.84999999998</v>
          </cell>
          <cell r="L25">
            <v>-3480.36</v>
          </cell>
          <cell r="M25"/>
          <cell r="N25">
            <v>-1144.67</v>
          </cell>
          <cell r="O25">
            <v>-627.37</v>
          </cell>
          <cell r="P25"/>
          <cell r="Q25"/>
          <cell r="R25"/>
          <cell r="S25"/>
          <cell r="T25"/>
          <cell r="U25"/>
        </row>
        <row r="26">
          <cell r="A26">
            <v>751</v>
          </cell>
          <cell r="B26">
            <v>26</v>
          </cell>
          <cell r="C26"/>
          <cell r="D26"/>
          <cell r="E26"/>
          <cell r="F26"/>
          <cell r="G26"/>
          <cell r="H26"/>
          <cell r="I26"/>
          <cell r="J26"/>
          <cell r="K26"/>
          <cell r="L26">
            <v>-73756.479999999996</v>
          </cell>
          <cell r="M26">
            <v>-95205.46</v>
          </cell>
          <cell r="N26">
            <v>-54001.83</v>
          </cell>
          <cell r="O26">
            <v>-69949.5</v>
          </cell>
          <cell r="P26"/>
          <cell r="Q26"/>
          <cell r="R26"/>
          <cell r="S26"/>
          <cell r="T26"/>
          <cell r="U26"/>
        </row>
        <row r="27">
          <cell r="A27" t="str">
            <v>752/9</v>
          </cell>
          <cell r="B27">
            <v>27</v>
          </cell>
          <cell r="C27"/>
          <cell r="D27"/>
          <cell r="E27"/>
          <cell r="F27"/>
          <cell r="G27"/>
          <cell r="H27"/>
          <cell r="I27"/>
          <cell r="J27"/>
          <cell r="K27"/>
          <cell r="L27">
            <v>-71224.5</v>
          </cell>
          <cell r="M27">
            <v>-213146.78</v>
          </cell>
          <cell r="N27">
            <v>-106633.66</v>
          </cell>
          <cell r="O27">
            <v>-209399.89</v>
          </cell>
          <cell r="P27"/>
          <cell r="Q27"/>
          <cell r="R27"/>
          <cell r="S27"/>
          <cell r="T27"/>
          <cell r="U27"/>
        </row>
        <row r="28">
          <cell r="A28" t="str">
            <v>76A</v>
          </cell>
          <cell r="B28">
            <v>28</v>
          </cell>
          <cell r="C28"/>
          <cell r="D28"/>
          <cell r="E28"/>
          <cell r="F28"/>
          <cell r="G28"/>
          <cell r="H28"/>
          <cell r="I28">
            <v>-270402.98</v>
          </cell>
          <cell r="J28">
            <v>-289149.08</v>
          </cell>
          <cell r="K28">
            <v>-2133657.35</v>
          </cell>
          <cell r="L28">
            <v>-57959.519999999997</v>
          </cell>
          <cell r="M28">
            <v>-45339.83</v>
          </cell>
          <cell r="N28">
            <v>-24767.51</v>
          </cell>
          <cell r="O28">
            <v>-11364.17</v>
          </cell>
          <cell r="P28"/>
          <cell r="Q28"/>
          <cell r="R28"/>
          <cell r="S28"/>
          <cell r="T28"/>
          <cell r="U28"/>
        </row>
        <row r="29">
          <cell r="A29" t="str">
            <v>76B</v>
          </cell>
          <cell r="B29">
            <v>29</v>
          </cell>
          <cell r="C29"/>
          <cell r="D29"/>
          <cell r="E29"/>
          <cell r="F29"/>
          <cell r="G29"/>
          <cell r="H29"/>
          <cell r="I29"/>
          <cell r="J29"/>
          <cell r="K29"/>
          <cell r="L29"/>
          <cell r="M29"/>
          <cell r="N29">
            <v>-617.91999999999996</v>
          </cell>
          <cell r="O29">
            <v>0</v>
          </cell>
          <cell r="P29"/>
          <cell r="Q29"/>
          <cell r="R29"/>
          <cell r="S29"/>
          <cell r="T29"/>
          <cell r="U29"/>
        </row>
        <row r="30">
          <cell r="A30">
            <v>77</v>
          </cell>
          <cell r="B30">
            <v>30</v>
          </cell>
          <cell r="C30"/>
          <cell r="D30"/>
          <cell r="E30"/>
          <cell r="F30"/>
          <cell r="G30"/>
          <cell r="H30"/>
          <cell r="I30">
            <v>-1102.47</v>
          </cell>
          <cell r="J30">
            <v>-0.01</v>
          </cell>
          <cell r="K30">
            <v>-4555.6899999999996</v>
          </cell>
          <cell r="L30"/>
          <cell r="M30"/>
          <cell r="N30">
            <v>0</v>
          </cell>
          <cell r="O30">
            <v>0</v>
          </cell>
          <cell r="P30"/>
          <cell r="Q30"/>
          <cell r="R30"/>
          <cell r="S30"/>
          <cell r="T30"/>
          <cell r="U30"/>
        </row>
        <row r="31">
          <cell r="A31">
            <v>780</v>
          </cell>
          <cell r="B31">
            <v>31</v>
          </cell>
          <cell r="C31"/>
          <cell r="D31"/>
          <cell r="E31"/>
          <cell r="F31"/>
          <cell r="G31"/>
          <cell r="H31"/>
          <cell r="I31"/>
          <cell r="J31"/>
          <cell r="K31"/>
          <cell r="L31">
            <v>-30542.86</v>
          </cell>
          <cell r="M31">
            <v>-42266.58</v>
          </cell>
          <cell r="N31">
            <v>-46780.66</v>
          </cell>
          <cell r="O31">
            <v>-40800.589999999997</v>
          </cell>
          <cell r="P31"/>
          <cell r="Q31"/>
          <cell r="R31"/>
          <cell r="S31"/>
          <cell r="T31"/>
          <cell r="U31"/>
        </row>
        <row r="32">
          <cell r="A32">
            <v>789</v>
          </cell>
          <cell r="B32">
            <v>32</v>
          </cell>
          <cell r="C32"/>
          <cell r="D32"/>
          <cell r="E32"/>
          <cell r="F32"/>
          <cell r="G32"/>
          <cell r="H32"/>
          <cell r="I32"/>
          <cell r="J32"/>
          <cell r="K32"/>
          <cell r="L32"/>
          <cell r="M32"/>
          <cell r="N32">
            <v>0</v>
          </cell>
          <cell r="O32">
            <v>0</v>
          </cell>
          <cell r="P32"/>
          <cell r="Q32"/>
          <cell r="R32"/>
          <cell r="S32"/>
          <cell r="T32"/>
          <cell r="U32"/>
        </row>
        <row r="33">
          <cell r="A33" t="str">
            <v>70/67</v>
          </cell>
          <cell r="B33">
            <v>33</v>
          </cell>
          <cell r="C33"/>
          <cell r="D33"/>
          <cell r="E33"/>
          <cell r="F33"/>
          <cell r="G33"/>
          <cell r="H33"/>
          <cell r="I33">
            <v>-35724936.369999997</v>
          </cell>
          <cell r="J33">
            <v>-22770782.710000001</v>
          </cell>
          <cell r="K33">
            <v>-19213879.989999998</v>
          </cell>
          <cell r="L33">
            <v>-16682851.52</v>
          </cell>
          <cell r="M33">
            <v>-14983094.1</v>
          </cell>
          <cell r="N33">
            <v>-25202130.999999996</v>
          </cell>
          <cell r="O33">
            <v>-25556724.650000021</v>
          </cell>
          <cell r="P33"/>
          <cell r="Q33"/>
          <cell r="R33"/>
          <cell r="S33"/>
          <cell r="T33"/>
          <cell r="U33"/>
        </row>
        <row r="34">
          <cell r="A34" t="str">
            <v>Contrôle</v>
          </cell>
          <cell r="B34"/>
          <cell r="C34"/>
          <cell r="D34"/>
          <cell r="E34"/>
          <cell r="F34"/>
          <cell r="G34"/>
          <cell r="H34"/>
          <cell r="I34" t="str">
            <v>OK</v>
          </cell>
          <cell r="J34" t="str">
            <v>OK</v>
          </cell>
          <cell r="K34" t="str">
            <v>OK</v>
          </cell>
          <cell r="L34" t="str">
            <v>OK</v>
          </cell>
          <cell r="M34" t="str">
            <v>OK</v>
          </cell>
          <cell r="N34" t="str">
            <v>OK</v>
          </cell>
          <cell r="O34" t="str">
            <v>OK</v>
          </cell>
          <cell r="P34"/>
          <cell r="Q34"/>
          <cell r="R34"/>
          <cell r="S34"/>
          <cell r="T34"/>
          <cell r="U34"/>
        </row>
        <row r="35">
          <cell r="A35" t="str">
            <v>Bilan</v>
          </cell>
          <cell r="B35"/>
          <cell r="C35"/>
          <cell r="D35"/>
          <cell r="E35"/>
          <cell r="F35"/>
          <cell r="G35"/>
          <cell r="H35"/>
          <cell r="I35"/>
          <cell r="J35"/>
          <cell r="K35"/>
          <cell r="L35"/>
          <cell r="M35"/>
          <cell r="N35"/>
          <cell r="O35"/>
          <cell r="P35"/>
          <cell r="Q35"/>
          <cell r="R35"/>
          <cell r="S35"/>
          <cell r="T35"/>
          <cell r="U35"/>
        </row>
        <row r="36">
          <cell r="A36">
            <v>10</v>
          </cell>
          <cell r="B36">
            <v>36</v>
          </cell>
          <cell r="C36">
            <v>-350938000</v>
          </cell>
          <cell r="D36">
            <v>-350938000</v>
          </cell>
          <cell r="E36">
            <v>-350938000</v>
          </cell>
          <cell r="F36">
            <v>-350938000</v>
          </cell>
          <cell r="G36">
            <v>-380938000</v>
          </cell>
          <cell r="H36">
            <v>-380938000</v>
          </cell>
          <cell r="I36">
            <v>-230956484.38</v>
          </cell>
          <cell r="J36">
            <v>-272690100</v>
          </cell>
          <cell r="K36">
            <v>-300938000</v>
          </cell>
          <cell r="L36">
            <v>-350938000</v>
          </cell>
          <cell r="M36">
            <v>-350938000</v>
          </cell>
          <cell r="N36">
            <v>-350938000</v>
          </cell>
          <cell r="O36">
            <v>-350938000</v>
          </cell>
        </row>
        <row r="37">
          <cell r="A37">
            <v>11</v>
          </cell>
          <cell r="B37">
            <v>37</v>
          </cell>
          <cell r="C37"/>
          <cell r="D37"/>
          <cell r="E37"/>
          <cell r="F37"/>
          <cell r="G37"/>
          <cell r="H37"/>
          <cell r="I37">
            <v>-42796951.380000003</v>
          </cell>
          <cell r="J37"/>
          <cell r="K37"/>
          <cell r="L37"/>
          <cell r="M37"/>
          <cell r="O37"/>
        </row>
        <row r="38">
          <cell r="A38">
            <v>12</v>
          </cell>
          <cell r="B38">
            <v>38</v>
          </cell>
          <cell r="C38">
            <v>-121947319.31</v>
          </cell>
          <cell r="D38">
            <v>-117904396.25</v>
          </cell>
          <cell r="E38">
            <v>-113861473.19</v>
          </cell>
          <cell r="F38">
            <v>-109818550.13</v>
          </cell>
          <cell r="G38">
            <v>-105775627.03999999</v>
          </cell>
          <cell r="H38">
            <v>-101685692.19</v>
          </cell>
          <cell r="I38">
            <v>-148267725.01999998</v>
          </cell>
          <cell r="J38">
            <v>-145113092.58000001</v>
          </cell>
          <cell r="K38">
            <v>-141958460.13999999</v>
          </cell>
          <cell r="L38">
            <v>-137980962.33000001</v>
          </cell>
          <cell r="M38">
            <v>-134003464.52</v>
          </cell>
          <cell r="N38">
            <v>-130010810.18000001</v>
          </cell>
          <cell r="O38">
            <v>-125982790.61</v>
          </cell>
        </row>
        <row r="39">
          <cell r="A39">
            <v>130</v>
          </cell>
          <cell r="B39">
            <v>39</v>
          </cell>
          <cell r="C39">
            <v>-129794.18</v>
          </cell>
          <cell r="D39">
            <v>-129794.18</v>
          </cell>
          <cell r="E39">
            <v>-129794.18</v>
          </cell>
          <cell r="F39">
            <v>-129794.18</v>
          </cell>
          <cell r="G39">
            <v>-129794.18</v>
          </cell>
          <cell r="H39">
            <v>-129794.18</v>
          </cell>
          <cell r="I39">
            <v>-130574.39999999999</v>
          </cell>
          <cell r="J39">
            <v>-130574.39999999999</v>
          </cell>
          <cell r="K39">
            <v>-129794.18</v>
          </cell>
          <cell r="L39">
            <v>-129794.18</v>
          </cell>
          <cell r="M39">
            <v>-129794.18</v>
          </cell>
          <cell r="N39">
            <v>-129794.18</v>
          </cell>
          <cell r="O39">
            <v>-129794.18</v>
          </cell>
        </row>
        <row r="40">
          <cell r="A40">
            <v>131</v>
          </cell>
          <cell r="B40">
            <v>40</v>
          </cell>
          <cell r="C40">
            <v>-44673773.099999994</v>
          </cell>
          <cell r="D40">
            <v>-48716696.159999996</v>
          </cell>
          <cell r="E40">
            <v>-52759619.219999999</v>
          </cell>
          <cell r="F40">
            <v>-56802542.280000001</v>
          </cell>
          <cell r="G40">
            <v>-60845465.370000005</v>
          </cell>
          <cell r="H40">
            <v>-64935400.219999999</v>
          </cell>
          <cell r="I40">
            <v>-57602588.490000002</v>
          </cell>
          <cell r="J40">
            <v>-49349544.309999995</v>
          </cell>
          <cell r="K40">
            <v>-24662632.27</v>
          </cell>
          <cell r="L40">
            <v>-28640130.079999998</v>
          </cell>
          <cell r="M40">
            <v>-32617627.890000001</v>
          </cell>
          <cell r="N40">
            <v>-36610282.229999997</v>
          </cell>
          <cell r="O40">
            <v>-40638301.799999997</v>
          </cell>
        </row>
        <row r="41">
          <cell r="A41">
            <v>133</v>
          </cell>
          <cell r="B41">
            <v>41</v>
          </cell>
          <cell r="C41">
            <v>0</v>
          </cell>
          <cell r="D41">
            <v>0</v>
          </cell>
          <cell r="E41">
            <v>0</v>
          </cell>
          <cell r="F41">
            <v>0</v>
          </cell>
          <cell r="G41">
            <v>0</v>
          </cell>
          <cell r="H41">
            <v>0</v>
          </cell>
          <cell r="I41">
            <v>-3209145.76</v>
          </cell>
          <cell r="J41">
            <v>-5592705.3600000003</v>
          </cell>
          <cell r="K41"/>
          <cell r="L41"/>
          <cell r="M41"/>
          <cell r="N41"/>
          <cell r="O41"/>
        </row>
        <row r="42">
          <cell r="A42">
            <v>15</v>
          </cell>
          <cell r="B42">
            <v>42</v>
          </cell>
          <cell r="C42">
            <v>-905403.44</v>
          </cell>
          <cell r="D42">
            <v>-810085.22</v>
          </cell>
          <cell r="E42">
            <v>-727821.69</v>
          </cell>
          <cell r="F42">
            <v>-654761.84</v>
          </cell>
          <cell r="G42">
            <v>-594827.02</v>
          </cell>
          <cell r="H42">
            <v>-543357.56000000006</v>
          </cell>
          <cell r="I42">
            <v>-573500.64999999991</v>
          </cell>
          <cell r="J42">
            <v>-696899.82000000007</v>
          </cell>
          <cell r="K42">
            <v>-1147378.3900000001</v>
          </cell>
          <cell r="L42">
            <v>-945613.82</v>
          </cell>
          <cell r="M42">
            <v>-1031828.33</v>
          </cell>
          <cell r="N42">
            <v>-1000551.57</v>
          </cell>
          <cell r="O42">
            <v>-946700.36</v>
          </cell>
        </row>
        <row r="43">
          <cell r="A43">
            <v>16</v>
          </cell>
          <cell r="B43">
            <v>43</v>
          </cell>
          <cell r="C43">
            <v>-17839084.249999996</v>
          </cell>
          <cell r="D43">
            <v>-17807311.499999996</v>
          </cell>
          <cell r="E43">
            <v>-17779890.329999998</v>
          </cell>
          <cell r="F43">
            <v>-17755537.049999997</v>
          </cell>
          <cell r="G43">
            <v>-17735558.77</v>
          </cell>
          <cell r="H43">
            <v>-17718402.289999999</v>
          </cell>
          <cell r="I43">
            <v>-31901098.219999999</v>
          </cell>
          <cell r="J43">
            <v>-37058266.060000002</v>
          </cell>
          <cell r="K43">
            <v>-19557331.840000004</v>
          </cell>
          <cell r="L43">
            <v>-19992561.280000001</v>
          </cell>
          <cell r="M43">
            <v>-16764326.85</v>
          </cell>
          <cell r="N43">
            <v>-19381395.219999999</v>
          </cell>
          <cell r="O43">
            <v>-17934945.649999999</v>
          </cell>
        </row>
        <row r="44">
          <cell r="A44">
            <v>171</v>
          </cell>
          <cell r="B44">
            <v>44</v>
          </cell>
          <cell r="C44">
            <v>-60000000</v>
          </cell>
          <cell r="D44">
            <v>-60000000</v>
          </cell>
          <cell r="E44">
            <v>-60000000</v>
          </cell>
          <cell r="F44"/>
          <cell r="G44">
            <v>-180000000</v>
          </cell>
          <cell r="H44">
            <v>-180000000</v>
          </cell>
          <cell r="I44"/>
          <cell r="J44">
            <v>-60000000</v>
          </cell>
          <cell r="K44">
            <v>-60000000</v>
          </cell>
          <cell r="L44">
            <v>-60000000</v>
          </cell>
          <cell r="M44">
            <v>-60000000</v>
          </cell>
          <cell r="N44">
            <v>-60000000</v>
          </cell>
          <cell r="O44">
            <v>-60000000</v>
          </cell>
        </row>
        <row r="45">
          <cell r="A45">
            <v>173</v>
          </cell>
          <cell r="B45">
            <v>45</v>
          </cell>
          <cell r="C45">
            <v>0</v>
          </cell>
          <cell r="D45">
            <v>0</v>
          </cell>
          <cell r="E45">
            <v>-15000000</v>
          </cell>
          <cell r="F45">
            <v>-37000000</v>
          </cell>
          <cell r="G45">
            <v>0</v>
          </cell>
          <cell r="H45">
            <v>-11000000</v>
          </cell>
          <cell r="I45">
            <v>-48612520.289999999</v>
          </cell>
          <cell r="J45">
            <v>-40700167.409999996</v>
          </cell>
          <cell r="K45">
            <v>-33091913.760000002</v>
          </cell>
          <cell r="L45">
            <v>-7587033.1299999999</v>
          </cell>
          <cell r="M45">
            <v>-3397785.74</v>
          </cell>
          <cell r="N45"/>
          <cell r="O45"/>
        </row>
        <row r="46">
          <cell r="A46">
            <v>178</v>
          </cell>
          <cell r="B46">
            <v>46</v>
          </cell>
          <cell r="C46">
            <v>-33311.980000000003</v>
          </cell>
          <cell r="D46">
            <v>-36002.699999999997</v>
          </cell>
          <cell r="E46">
            <v>-36002.699999999997</v>
          </cell>
          <cell r="F46">
            <v>-36002.699999999997</v>
          </cell>
          <cell r="G46">
            <v>-36002.699999999997</v>
          </cell>
          <cell r="H46">
            <v>-36002.699999999997</v>
          </cell>
          <cell r="I46"/>
          <cell r="J46">
            <v>-32311.980000000003</v>
          </cell>
          <cell r="K46">
            <v>-32311.980000000003</v>
          </cell>
          <cell r="L46">
            <v>-32311.98</v>
          </cell>
          <cell r="M46">
            <v>-33311.980000000003</v>
          </cell>
          <cell r="N46">
            <v>-33311.980000000003</v>
          </cell>
          <cell r="O46">
            <v>-33311.980000000003</v>
          </cell>
        </row>
        <row r="47">
          <cell r="A47">
            <v>179</v>
          </cell>
          <cell r="B47">
            <v>47</v>
          </cell>
          <cell r="C47">
            <v>-4497440.16</v>
          </cell>
          <cell r="D47">
            <v>-3290701.7600000012</v>
          </cell>
          <cell r="E47">
            <v>-2228278.2400000012</v>
          </cell>
          <cell r="F47">
            <v>-1356097.4300000011</v>
          </cell>
          <cell r="G47">
            <v>-707299.41000000108</v>
          </cell>
          <cell r="H47">
            <v>-239927.05000000127</v>
          </cell>
          <cell r="I47">
            <v>-36848077.43</v>
          </cell>
          <cell r="J47">
            <v>-33714195.880000003</v>
          </cell>
          <cell r="K47">
            <v>-30588935.969999999</v>
          </cell>
          <cell r="L47">
            <v>-27490471.859999999</v>
          </cell>
          <cell r="M47">
            <v>-9160755.7599999998</v>
          </cell>
          <cell r="N47">
            <v>-7388082.5700000003</v>
          </cell>
          <cell r="O47">
            <v>-5849730.0099999998</v>
          </cell>
        </row>
        <row r="48">
          <cell r="A48">
            <v>20</v>
          </cell>
          <cell r="B48">
            <v>48</v>
          </cell>
          <cell r="C48"/>
          <cell r="D48"/>
          <cell r="E48"/>
          <cell r="F48"/>
          <cell r="G48"/>
          <cell r="H48"/>
          <cell r="I48"/>
          <cell r="J48"/>
          <cell r="K48"/>
          <cell r="L48"/>
          <cell r="M48"/>
          <cell r="N48"/>
          <cell r="O48"/>
        </row>
        <row r="49">
          <cell r="A49">
            <v>21</v>
          </cell>
          <cell r="B49">
            <v>49</v>
          </cell>
          <cell r="C49"/>
          <cell r="D49"/>
          <cell r="E49"/>
          <cell r="F49"/>
          <cell r="G49"/>
          <cell r="H49"/>
          <cell r="I49"/>
          <cell r="J49"/>
          <cell r="K49"/>
          <cell r="L49"/>
          <cell r="M49"/>
          <cell r="N49"/>
          <cell r="O49"/>
        </row>
        <row r="50">
          <cell r="A50">
            <v>22</v>
          </cell>
          <cell r="B50">
            <v>50</v>
          </cell>
          <cell r="C50">
            <v>38623533.590000004</v>
          </cell>
          <cell r="D50">
            <v>37872547.810000002</v>
          </cell>
          <cell r="E50">
            <v>38959321.920000002</v>
          </cell>
          <cell r="F50">
            <v>39067497.580000013</v>
          </cell>
          <cell r="G50">
            <v>39352934.970000006</v>
          </cell>
          <cell r="H50">
            <v>39661629.650000006</v>
          </cell>
          <cell r="I50">
            <v>34929728.479999997</v>
          </cell>
          <cell r="J50">
            <v>38348395.130000003</v>
          </cell>
          <cell r="K50">
            <v>38630497.130000003</v>
          </cell>
          <cell r="L50">
            <v>38460745.890000001</v>
          </cell>
          <cell r="M50">
            <v>37835578.689999998</v>
          </cell>
          <cell r="N50">
            <v>39985573.590000004</v>
          </cell>
          <cell r="O50">
            <v>39546412.590000004</v>
          </cell>
        </row>
        <row r="51">
          <cell r="A51">
            <v>23</v>
          </cell>
          <cell r="B51">
            <v>51</v>
          </cell>
          <cell r="C51">
            <v>669675624.28000009</v>
          </cell>
          <cell r="D51">
            <v>696268214.83999991</v>
          </cell>
          <cell r="E51">
            <v>719550202.3799994</v>
          </cell>
          <cell r="F51">
            <v>738120397.83000052</v>
          </cell>
          <cell r="G51">
            <v>757462787.12999952</v>
          </cell>
          <cell r="H51">
            <v>778044209.36999953</v>
          </cell>
          <cell r="I51">
            <v>591553610.73000026</v>
          </cell>
          <cell r="J51">
            <v>606469633.26999998</v>
          </cell>
          <cell r="K51">
            <v>615479510.99000001</v>
          </cell>
          <cell r="L51">
            <v>621654839.91999996</v>
          </cell>
          <cell r="M51">
            <v>629271559.36000001</v>
          </cell>
          <cell r="N51">
            <v>641701152.25</v>
          </cell>
          <cell r="O51">
            <v>649551515.45000005</v>
          </cell>
        </row>
        <row r="52">
          <cell r="A52">
            <v>24</v>
          </cell>
          <cell r="B52">
            <v>52</v>
          </cell>
          <cell r="C52">
            <v>37304848.100000001</v>
          </cell>
          <cell r="D52">
            <v>42120640.950000003</v>
          </cell>
          <cell r="E52">
            <v>41604506.719999999</v>
          </cell>
          <cell r="F52">
            <v>40522637.889999993</v>
          </cell>
          <cell r="G52">
            <v>39572803.790000007</v>
          </cell>
          <cell r="H52">
            <v>38180383.349999994</v>
          </cell>
          <cell r="I52">
            <v>11756119.360000001</v>
          </cell>
          <cell r="J52">
            <v>12593386.590000002</v>
          </cell>
          <cell r="K52">
            <v>13206619.360000003</v>
          </cell>
          <cell r="L52">
            <v>16812366</v>
          </cell>
          <cell r="M52">
            <v>20474344.359999999</v>
          </cell>
          <cell r="N52">
            <v>25067837.940000001</v>
          </cell>
          <cell r="O52">
            <v>29622074.949999999</v>
          </cell>
        </row>
        <row r="53">
          <cell r="A53">
            <v>25</v>
          </cell>
          <cell r="B53">
            <v>53</v>
          </cell>
          <cell r="C53">
            <v>0</v>
          </cell>
          <cell r="D53">
            <v>0</v>
          </cell>
          <cell r="E53">
            <v>0</v>
          </cell>
          <cell r="F53">
            <v>0</v>
          </cell>
          <cell r="G53">
            <v>0</v>
          </cell>
          <cell r="H53">
            <v>0</v>
          </cell>
          <cell r="I53"/>
          <cell r="J53"/>
          <cell r="K53"/>
          <cell r="L53"/>
          <cell r="M53"/>
          <cell r="N53"/>
          <cell r="O53"/>
        </row>
        <row r="54">
          <cell r="A54">
            <v>26</v>
          </cell>
          <cell r="B54">
            <v>54</v>
          </cell>
          <cell r="C54">
            <v>0</v>
          </cell>
          <cell r="D54">
            <v>0</v>
          </cell>
          <cell r="E54">
            <v>0</v>
          </cell>
          <cell r="F54">
            <v>0</v>
          </cell>
          <cell r="G54">
            <v>0</v>
          </cell>
          <cell r="H54">
            <v>0</v>
          </cell>
          <cell r="I54"/>
          <cell r="J54"/>
          <cell r="K54"/>
          <cell r="L54"/>
          <cell r="M54"/>
          <cell r="N54"/>
          <cell r="O54"/>
        </row>
        <row r="55">
          <cell r="A55">
            <v>28</v>
          </cell>
          <cell r="B55">
            <v>55</v>
          </cell>
          <cell r="C55">
            <v>2503655.04</v>
          </cell>
          <cell r="D55">
            <v>2503655.04</v>
          </cell>
          <cell r="E55">
            <v>2503655.04</v>
          </cell>
          <cell r="F55">
            <v>2503655.04</v>
          </cell>
          <cell r="G55">
            <v>2503655.04</v>
          </cell>
          <cell r="H55">
            <v>2503655.04</v>
          </cell>
          <cell r="I55">
            <v>2524331.71</v>
          </cell>
          <cell r="J55">
            <v>2517883.75</v>
          </cell>
          <cell r="K55">
            <v>2517943.75</v>
          </cell>
          <cell r="L55">
            <v>2518059.08</v>
          </cell>
          <cell r="M55">
            <v>2442624.08</v>
          </cell>
          <cell r="N55">
            <v>2503202.44</v>
          </cell>
          <cell r="O55">
            <v>2503655.04</v>
          </cell>
        </row>
        <row r="56">
          <cell r="A56">
            <v>29</v>
          </cell>
          <cell r="B56">
            <v>56</v>
          </cell>
          <cell r="C56"/>
          <cell r="D56"/>
          <cell r="E56"/>
          <cell r="F56"/>
          <cell r="G56"/>
          <cell r="H56"/>
          <cell r="I56"/>
          <cell r="J56"/>
          <cell r="K56"/>
          <cell r="L56"/>
          <cell r="M56"/>
          <cell r="N56"/>
          <cell r="O56"/>
        </row>
        <row r="57">
          <cell r="A57">
            <v>31</v>
          </cell>
          <cell r="B57">
            <v>57</v>
          </cell>
          <cell r="C57">
            <v>9760968.5</v>
          </cell>
          <cell r="D57">
            <v>9811938.5099999998</v>
          </cell>
          <cell r="E57">
            <v>9811938.5099999998</v>
          </cell>
          <cell r="F57">
            <v>9811938.5099999998</v>
          </cell>
          <cell r="G57">
            <v>9811938.5099999998</v>
          </cell>
          <cell r="H57">
            <v>9811938.5099999998</v>
          </cell>
          <cell r="I57">
            <v>4417144.5</v>
          </cell>
          <cell r="J57">
            <v>5099463.2100000009</v>
          </cell>
          <cell r="K57">
            <v>5130995.12</v>
          </cell>
          <cell r="L57">
            <v>7549209.5099999998</v>
          </cell>
          <cell r="M57">
            <v>7632620.0800000001</v>
          </cell>
          <cell r="N57">
            <v>9776070.4499999993</v>
          </cell>
          <cell r="O57">
            <v>9760968.5</v>
          </cell>
        </row>
        <row r="58">
          <cell r="A58">
            <v>37</v>
          </cell>
          <cell r="B58">
            <v>58</v>
          </cell>
          <cell r="C58"/>
          <cell r="D58"/>
          <cell r="E58"/>
          <cell r="F58"/>
          <cell r="G58"/>
          <cell r="H58"/>
          <cell r="I58">
            <v>2410750.37</v>
          </cell>
          <cell r="J58"/>
          <cell r="K58"/>
          <cell r="L58"/>
          <cell r="M58"/>
          <cell r="N58"/>
          <cell r="O58"/>
        </row>
        <row r="59">
          <cell r="A59">
            <v>40</v>
          </cell>
          <cell r="B59">
            <v>59</v>
          </cell>
          <cell r="C59">
            <v>52062403.839999996</v>
          </cell>
          <cell r="D59">
            <v>52444807.060000002</v>
          </cell>
          <cell r="E59">
            <v>53013821.549999997</v>
          </cell>
          <cell r="F59">
            <v>53595273.969999999</v>
          </cell>
          <cell r="G59">
            <v>54187327.869999997</v>
          </cell>
          <cell r="H59">
            <v>54823680.140000001</v>
          </cell>
          <cell r="I59">
            <v>64955886.560000002</v>
          </cell>
          <cell r="J59">
            <v>69185094.710000008</v>
          </cell>
          <cell r="K59">
            <v>49138784.969999991</v>
          </cell>
          <cell r="L59">
            <v>51360079.759999998</v>
          </cell>
          <cell r="M59">
            <v>48168846.159999996</v>
          </cell>
          <cell r="N59">
            <v>51803547.479999997</v>
          </cell>
          <cell r="O59">
            <v>52690203.259999998</v>
          </cell>
        </row>
        <row r="60">
          <cell r="A60">
            <v>41</v>
          </cell>
          <cell r="B60">
            <v>60</v>
          </cell>
          <cell r="C60">
            <v>11005847.810000001</v>
          </cell>
          <cell r="D60">
            <v>11149755.49</v>
          </cell>
          <cell r="E60">
            <v>11149755.49</v>
          </cell>
          <cell r="F60">
            <v>11149755.49</v>
          </cell>
          <cell r="G60">
            <v>11149755.49</v>
          </cell>
          <cell r="H60">
            <v>11149755.49</v>
          </cell>
          <cell r="I60">
            <v>6755552.2400000002</v>
          </cell>
          <cell r="J60">
            <v>6167962.370000001</v>
          </cell>
          <cell r="K60">
            <v>5717206.6499999994</v>
          </cell>
          <cell r="L60">
            <v>6618137.7300000004</v>
          </cell>
          <cell r="M60">
            <v>8037283.7199999997</v>
          </cell>
          <cell r="N60">
            <v>9726543.7799999993</v>
          </cell>
          <cell r="O60">
            <v>11005847.810000001</v>
          </cell>
        </row>
        <row r="61">
          <cell r="A61">
            <v>42</v>
          </cell>
          <cell r="B61">
            <v>61</v>
          </cell>
          <cell r="C61">
            <v>-1352289.85</v>
          </cell>
          <cell r="D61">
            <v>-1206738.3999999999</v>
          </cell>
          <cell r="E61">
            <v>-1062423.52</v>
          </cell>
          <cell r="F61">
            <v>-60872180.810000002</v>
          </cell>
          <cell r="G61">
            <v>-648798.02</v>
          </cell>
          <cell r="H61">
            <v>-467372.36</v>
          </cell>
          <cell r="I61">
            <v>-11925991.140000001</v>
          </cell>
          <cell r="J61">
            <v>-11826492.379999999</v>
          </cell>
          <cell r="K61">
            <v>-11541267.33</v>
          </cell>
          <cell r="L61">
            <v>-8439327.2799999993</v>
          </cell>
          <cell r="M61">
            <v>-6974833.7599999998</v>
          </cell>
          <cell r="N61">
            <v>-6067511.8099999996</v>
          </cell>
          <cell r="O61">
            <v>-1930304.5</v>
          </cell>
        </row>
        <row r="62">
          <cell r="A62">
            <v>43</v>
          </cell>
          <cell r="B62">
            <v>62</v>
          </cell>
          <cell r="C62">
            <v>-7500000</v>
          </cell>
          <cell r="D62">
            <v>-42500000</v>
          </cell>
          <cell r="E62">
            <v>-61000000</v>
          </cell>
          <cell r="F62">
            <v>-65500000</v>
          </cell>
          <cell r="G62">
            <v>0</v>
          </cell>
          <cell r="H62">
            <v>-5500000</v>
          </cell>
          <cell r="I62">
            <v>-70519158.620000005</v>
          </cell>
          <cell r="L62"/>
          <cell r="M62"/>
          <cell r="N62"/>
          <cell r="O62"/>
        </row>
        <row r="63">
          <cell r="A63">
            <v>44</v>
          </cell>
          <cell r="B63">
            <v>63</v>
          </cell>
          <cell r="C63">
            <v>-42064329.969999999</v>
          </cell>
          <cell r="D63">
            <v>-42064329.969999999</v>
          </cell>
          <cell r="E63">
            <v>-42064329.969999999</v>
          </cell>
          <cell r="F63">
            <v>-42064329.969999999</v>
          </cell>
          <cell r="G63">
            <v>-42064329.969999999</v>
          </cell>
          <cell r="H63">
            <v>-42064329.969999999</v>
          </cell>
          <cell r="I63">
            <v>-39282999.490000002</v>
          </cell>
          <cell r="J63">
            <v>-44588727.519999996</v>
          </cell>
          <cell r="K63">
            <v>-39182769.660000004</v>
          </cell>
          <cell r="L63">
            <v>-37556752.75</v>
          </cell>
          <cell r="M63">
            <v>-36715179.369999997</v>
          </cell>
          <cell r="N63">
            <v>-43375240.770000003</v>
          </cell>
          <cell r="O63">
            <v>-42064329.969999999</v>
          </cell>
        </row>
        <row r="64">
          <cell r="A64">
            <v>45</v>
          </cell>
          <cell r="B64">
            <v>64</v>
          </cell>
          <cell r="C64">
            <v>-207554.77</v>
          </cell>
          <cell r="D64">
            <v>-207554.77</v>
          </cell>
          <cell r="E64">
            <v>-207554.77</v>
          </cell>
          <cell r="F64">
            <v>-207554.77</v>
          </cell>
          <cell r="G64">
            <v>-207554.77</v>
          </cell>
          <cell r="H64">
            <v>-207554.77</v>
          </cell>
          <cell r="I64">
            <v>-669053.22000000009</v>
          </cell>
          <cell r="J64">
            <v>-1161.06</v>
          </cell>
          <cell r="K64">
            <v>-1922.67</v>
          </cell>
          <cell r="L64">
            <v>-437442.83</v>
          </cell>
          <cell r="M64">
            <v>-4942.55</v>
          </cell>
          <cell r="N64">
            <v>395595.19</v>
          </cell>
          <cell r="O64">
            <v>-810704.73</v>
          </cell>
        </row>
        <row r="65">
          <cell r="A65">
            <v>46</v>
          </cell>
          <cell r="B65">
            <v>65</v>
          </cell>
          <cell r="C65">
            <v>-9740.25</v>
          </cell>
          <cell r="D65">
            <v>-9740.25</v>
          </cell>
          <cell r="E65">
            <v>-9740.25</v>
          </cell>
          <cell r="F65">
            <v>-9740.25</v>
          </cell>
          <cell r="G65">
            <v>-9740.25</v>
          </cell>
          <cell r="H65">
            <v>-9740.25</v>
          </cell>
          <cell r="I65">
            <v>-1572303.47</v>
          </cell>
          <cell r="J65">
            <v>-579536.27</v>
          </cell>
          <cell r="K65">
            <v>-631908.35</v>
          </cell>
          <cell r="L65">
            <v>-4600.4799999999996</v>
          </cell>
          <cell r="M65">
            <v>-1790.6</v>
          </cell>
          <cell r="N65">
            <v>-9387.25</v>
          </cell>
          <cell r="O65">
            <v>-10093.25</v>
          </cell>
        </row>
        <row r="66">
          <cell r="A66">
            <v>47</v>
          </cell>
          <cell r="B66">
            <v>66</v>
          </cell>
          <cell r="C66">
            <v>-22829538.530000001</v>
          </cell>
          <cell r="D66">
            <v>-23103531.129999999</v>
          </cell>
          <cell r="E66">
            <v>-23335714.720000003</v>
          </cell>
          <cell r="F66">
            <v>-23511909.73</v>
          </cell>
          <cell r="G66">
            <v>-27915957.169999998</v>
          </cell>
          <cell r="H66">
            <v>-30819441.510000002</v>
          </cell>
          <cell r="I66">
            <v>-23297621.370000005</v>
          </cell>
          <cell r="J66">
            <v>-26701645.739999998</v>
          </cell>
          <cell r="K66">
            <v>-21597439.600000001</v>
          </cell>
          <cell r="L66">
            <v>-16682851.52</v>
          </cell>
          <cell r="M66">
            <v>-14983094.1</v>
          </cell>
          <cell r="N66">
            <v>-25202130.999999996</v>
          </cell>
          <cell r="O66">
            <v>-25556724.650000021</v>
          </cell>
        </row>
        <row r="67">
          <cell r="A67">
            <v>48</v>
          </cell>
          <cell r="B67">
            <v>67</v>
          </cell>
          <cell r="C67">
            <v>-9875000</v>
          </cell>
          <cell r="D67">
            <v>-9875000</v>
          </cell>
          <cell r="E67">
            <v>-9875000</v>
          </cell>
          <cell r="F67">
            <v>-9875000</v>
          </cell>
          <cell r="G67">
            <v>-9875000</v>
          </cell>
          <cell r="H67">
            <v>-9875000</v>
          </cell>
          <cell r="I67">
            <v>-10626956.07</v>
          </cell>
          <cell r="J67">
            <v>-5383597.5800000001</v>
          </cell>
          <cell r="K67">
            <v>-15073759.059999982</v>
          </cell>
          <cell r="L67">
            <v>-9935075.2899999991</v>
          </cell>
          <cell r="M67">
            <v>-9920111.4199999999</v>
          </cell>
          <cell r="N67">
            <v>-10649870.85</v>
          </cell>
          <cell r="O67">
            <v>-12108862.970000001</v>
          </cell>
        </row>
        <row r="68">
          <cell r="A68">
            <v>490</v>
          </cell>
          <cell r="B68">
            <v>68</v>
          </cell>
          <cell r="C68">
            <v>983610.66</v>
          </cell>
          <cell r="D68">
            <v>968438.97000000009</v>
          </cell>
          <cell r="E68">
            <v>953267.28</v>
          </cell>
          <cell r="F68">
            <v>938095.59000000008</v>
          </cell>
          <cell r="G68">
            <v>932151.64</v>
          </cell>
          <cell r="H68">
            <v>932151.64</v>
          </cell>
          <cell r="I68">
            <v>62534147.039999999</v>
          </cell>
          <cell r="J68">
            <v>55137304.259999998</v>
          </cell>
          <cell r="K68">
            <v>47732352.159999996</v>
          </cell>
          <cell r="L68">
            <v>40660363.68</v>
          </cell>
          <cell r="M68">
            <v>115161.02</v>
          </cell>
          <cell r="N68">
            <v>96770.86</v>
          </cell>
          <cell r="O68">
            <v>1001409.59</v>
          </cell>
        </row>
        <row r="69">
          <cell r="A69">
            <v>491</v>
          </cell>
          <cell r="B69">
            <v>69</v>
          </cell>
          <cell r="C69">
            <v>1063245.5</v>
          </cell>
          <cell r="D69">
            <v>1063245.5</v>
          </cell>
          <cell r="E69">
            <v>1063245.5</v>
          </cell>
          <cell r="F69">
            <v>1063245.5</v>
          </cell>
          <cell r="G69">
            <v>1063245.5</v>
          </cell>
          <cell r="H69">
            <v>1063245.5</v>
          </cell>
          <cell r="I69">
            <v>1010627.6400000001</v>
          </cell>
          <cell r="J69">
            <v>1221795.3699999999</v>
          </cell>
          <cell r="K69">
            <v>1226431.9099999997</v>
          </cell>
          <cell r="L69">
            <v>830824.3</v>
          </cell>
          <cell r="M69">
            <v>231457.86</v>
          </cell>
          <cell r="N69">
            <v>1236987.67</v>
          </cell>
          <cell r="O69">
            <v>1066411.46</v>
          </cell>
        </row>
        <row r="70">
          <cell r="A70">
            <v>492</v>
          </cell>
          <cell r="B70">
            <v>70</v>
          </cell>
          <cell r="C70">
            <v>-1173075</v>
          </cell>
          <cell r="D70">
            <v>-1173075</v>
          </cell>
          <cell r="E70">
            <v>-1173075</v>
          </cell>
          <cell r="F70">
            <v>-1173075</v>
          </cell>
          <cell r="G70">
            <v>-1800000</v>
          </cell>
          <cell r="H70">
            <v>-1800000</v>
          </cell>
          <cell r="I70">
            <v>-3606960.79</v>
          </cell>
          <cell r="J70">
            <v>-2798993.6999999997</v>
          </cell>
          <cell r="K70">
            <v>-2391102.29</v>
          </cell>
          <cell r="L70">
            <v>-1247853.18</v>
          </cell>
          <cell r="M70">
            <v>-1230532.93</v>
          </cell>
          <cell r="N70">
            <v>-1984459.65</v>
          </cell>
          <cell r="O70">
            <v>-1178176.54</v>
          </cell>
        </row>
        <row r="71">
          <cell r="A71">
            <v>493</v>
          </cell>
          <cell r="B71">
            <v>71</v>
          </cell>
          <cell r="C71">
            <v>-138007747.31999999</v>
          </cell>
          <cell r="D71">
            <v>-135329368.67000002</v>
          </cell>
          <cell r="E71">
            <v>-127433437.94</v>
          </cell>
          <cell r="F71">
            <v>-119503552.22</v>
          </cell>
          <cell r="G71">
            <v>-105237749.42999999</v>
          </cell>
          <cell r="H71">
            <v>-88816927.299999997</v>
          </cell>
          <cell r="I71">
            <v>-58046975.759999998</v>
          </cell>
          <cell r="J71">
            <v>-86475336.690000013</v>
          </cell>
          <cell r="K71">
            <v>-112008371.36000001</v>
          </cell>
          <cell r="L71">
            <v>-127815561.62</v>
          </cell>
          <cell r="M71">
            <v>-111780949.91</v>
          </cell>
          <cell r="N71">
            <v>-112182698.14</v>
          </cell>
          <cell r="O71">
            <v>-123501944.72</v>
          </cell>
        </row>
        <row r="72">
          <cell r="A72">
            <v>499</v>
          </cell>
          <cell r="B72">
            <v>72</v>
          </cell>
          <cell r="C72"/>
          <cell r="D72"/>
          <cell r="E72"/>
          <cell r="F72"/>
          <cell r="G72"/>
          <cell r="H72"/>
          <cell r="I72"/>
          <cell r="J72"/>
          <cell r="K72"/>
          <cell r="L72"/>
          <cell r="M72"/>
          <cell r="N72"/>
          <cell r="O72"/>
        </row>
        <row r="73">
          <cell r="A73">
            <v>50</v>
          </cell>
          <cell r="B73">
            <v>73</v>
          </cell>
          <cell r="C73"/>
          <cell r="D73"/>
          <cell r="E73"/>
          <cell r="F73"/>
          <cell r="G73"/>
          <cell r="H73"/>
          <cell r="I73"/>
          <cell r="J73"/>
          <cell r="K73"/>
          <cell r="L73"/>
          <cell r="M73"/>
          <cell r="N73"/>
          <cell r="O73"/>
        </row>
        <row r="74">
          <cell r="A74">
            <v>51</v>
          </cell>
          <cell r="B74">
            <v>74</v>
          </cell>
          <cell r="C74"/>
          <cell r="D74"/>
          <cell r="E74"/>
          <cell r="F74"/>
          <cell r="G74"/>
          <cell r="H74"/>
          <cell r="I74"/>
          <cell r="J74"/>
          <cell r="K74">
            <v>39002935.649999999</v>
          </cell>
          <cell r="L74"/>
          <cell r="M74"/>
          <cell r="N74"/>
          <cell r="O74"/>
        </row>
        <row r="75">
          <cell r="A75">
            <v>53</v>
          </cell>
          <cell r="B75">
            <v>75</v>
          </cell>
          <cell r="C75"/>
          <cell r="D75"/>
          <cell r="E75"/>
          <cell r="F75"/>
          <cell r="G75"/>
          <cell r="H75"/>
          <cell r="I75"/>
          <cell r="J75">
            <v>30000000</v>
          </cell>
          <cell r="K75"/>
          <cell r="L75">
            <v>12000000</v>
          </cell>
          <cell r="M75">
            <v>7800000</v>
          </cell>
          <cell r="N75">
            <v>8060000</v>
          </cell>
          <cell r="O75">
            <v>8060000</v>
          </cell>
          <cell r="P75">
            <v>47171077.210000001</v>
          </cell>
        </row>
        <row r="76">
          <cell r="A76">
            <v>54</v>
          </cell>
          <cell r="B76">
            <v>76</v>
          </cell>
          <cell r="C76"/>
          <cell r="D76"/>
          <cell r="E76"/>
          <cell r="F76"/>
          <cell r="G76"/>
          <cell r="H76"/>
          <cell r="I76"/>
          <cell r="J76"/>
          <cell r="K76"/>
          <cell r="L76">
            <v>24346500.050000001</v>
          </cell>
          <cell r="M76">
            <v>16539096.32</v>
          </cell>
          <cell r="N76">
            <v>2222018.42</v>
          </cell>
          <cell r="O76">
            <v>-17263521.210000001</v>
          </cell>
        </row>
        <row r="77">
          <cell r="A77">
            <v>55</v>
          </cell>
          <cell r="B77">
            <v>77</v>
          </cell>
          <cell r="C77"/>
          <cell r="D77"/>
          <cell r="E77"/>
          <cell r="F77"/>
          <cell r="G77"/>
          <cell r="H77"/>
          <cell r="I77">
            <v>37598184.649999999</v>
          </cell>
          <cell r="J77">
            <v>-3308560.98</v>
          </cell>
          <cell r="K77">
            <v>-3249539.28</v>
          </cell>
          <cell r="L77">
            <v>13043259.949999999</v>
          </cell>
          <cell r="M77">
            <v>11137910.34</v>
          </cell>
          <cell r="N77">
            <v>12385991.25</v>
          </cell>
          <cell r="O77">
            <v>22066983.68</v>
          </cell>
        </row>
        <row r="78">
          <cell r="A78">
            <v>57</v>
          </cell>
          <cell r="B78">
            <v>78</v>
          </cell>
          <cell r="C78">
            <v>2790</v>
          </cell>
          <cell r="D78">
            <v>2925</v>
          </cell>
          <cell r="E78">
            <v>2925</v>
          </cell>
          <cell r="F78">
            <v>2925</v>
          </cell>
          <cell r="G78">
            <v>2925</v>
          </cell>
          <cell r="H78">
            <v>2925</v>
          </cell>
          <cell r="I78">
            <v>602.66999999999996</v>
          </cell>
          <cell r="J78">
            <v>991.06</v>
          </cell>
          <cell r="K78">
            <v>1560.44</v>
          </cell>
          <cell r="L78">
            <v>1957.74</v>
          </cell>
          <cell r="M78">
            <v>1847.9</v>
          </cell>
          <cell r="N78">
            <v>2236.08</v>
          </cell>
          <cell r="O78">
            <v>2754.8</v>
          </cell>
        </row>
        <row r="79">
          <cell r="A79">
            <v>58</v>
          </cell>
          <cell r="B79">
            <v>79</v>
          </cell>
          <cell r="C79">
            <v>996874.78999984264</v>
          </cell>
          <cell r="D79">
            <v>896156.79000017047</v>
          </cell>
          <cell r="E79">
            <v>1009516.3300007284</v>
          </cell>
          <cell r="F79">
            <v>433205.9599994868</v>
          </cell>
          <cell r="G79">
            <v>18482179.160000324</v>
          </cell>
          <cell r="H79">
            <v>613368.66000041366</v>
          </cell>
          <cell r="I79">
            <v>-4.0054317196336342E-7</v>
          </cell>
          <cell r="J79">
            <v>-3.1609033612767234E-8</v>
          </cell>
          <cell r="K79">
            <v>-1.1231804819544777E-8</v>
          </cell>
          <cell r="L79">
            <v>1.5854834600759204E-7</v>
          </cell>
          <cell r="M79">
            <v>-8.7171883933478966E-8</v>
          </cell>
          <cell r="N79">
            <v>4.4778062147088349E-8</v>
          </cell>
          <cell r="O79">
            <v>-3.2782736525405198E-8</v>
          </cell>
        </row>
        <row r="80">
          <cell r="A80" t="str">
            <v>Aff.résultat</v>
          </cell>
          <cell r="B80"/>
          <cell r="C80"/>
          <cell r="D80"/>
          <cell r="E80"/>
          <cell r="F80"/>
          <cell r="G80"/>
          <cell r="H80"/>
          <cell r="I80"/>
          <cell r="J80"/>
          <cell r="K80"/>
          <cell r="L80"/>
          <cell r="M80"/>
          <cell r="N80"/>
          <cell r="O80"/>
          <cell r="P80"/>
          <cell r="Q80"/>
          <cell r="R80"/>
          <cell r="S80"/>
          <cell r="T80"/>
          <cell r="U80"/>
        </row>
        <row r="81">
          <cell r="A81">
            <v>14</v>
          </cell>
          <cell r="B81">
            <v>81</v>
          </cell>
          <cell r="C81"/>
          <cell r="D81"/>
          <cell r="E81"/>
          <cell r="F81"/>
          <cell r="G81"/>
          <cell r="H81"/>
          <cell r="I81">
            <v>-35724936.100000001</v>
          </cell>
          <cell r="J81">
            <v>-22770782.710000001</v>
          </cell>
          <cell r="K81">
            <v>-19213880</v>
          </cell>
          <cell r="L81">
            <v>-16682851.52</v>
          </cell>
          <cell r="M81">
            <v>-14983094.1</v>
          </cell>
          <cell r="N81">
            <v>-25202130.999999996</v>
          </cell>
          <cell r="O81">
            <v>-25556724.650000021</v>
          </cell>
          <cell r="P81"/>
          <cell r="Q81"/>
          <cell r="R81"/>
          <cell r="S81"/>
          <cell r="T81"/>
          <cell r="U81"/>
        </row>
        <row r="82">
          <cell r="A82" t="str">
            <v>133p</v>
          </cell>
          <cell r="B82">
            <v>82</v>
          </cell>
          <cell r="C82"/>
          <cell r="D82"/>
          <cell r="E82"/>
          <cell r="F82"/>
          <cell r="G82"/>
          <cell r="H82"/>
          <cell r="I82">
            <v>-3209145.76</v>
          </cell>
          <cell r="J82">
            <v>-5592705.3600000003</v>
          </cell>
          <cell r="K82"/>
          <cell r="L82"/>
          <cell r="M82"/>
          <cell r="N82"/>
          <cell r="O82"/>
          <cell r="P82"/>
          <cell r="Q82"/>
          <cell r="R82"/>
          <cell r="S82"/>
          <cell r="T82"/>
          <cell r="U82"/>
        </row>
        <row r="83">
          <cell r="A83" t="str">
            <v>14p</v>
          </cell>
          <cell r="B83">
            <v>83</v>
          </cell>
          <cell r="C83"/>
          <cell r="D83"/>
          <cell r="E83"/>
          <cell r="F83"/>
          <cell r="G83"/>
          <cell r="H83"/>
          <cell r="I83"/>
          <cell r="J83"/>
          <cell r="K83"/>
          <cell r="L83"/>
          <cell r="M83"/>
          <cell r="N83"/>
          <cell r="O83"/>
          <cell r="P83"/>
          <cell r="Q83"/>
          <cell r="R83"/>
          <cell r="S83"/>
          <cell r="T83"/>
          <cell r="U83"/>
        </row>
        <row r="84">
          <cell r="A84" t="str">
            <v>47p</v>
          </cell>
          <cell r="B84">
            <v>84</v>
          </cell>
          <cell r="C84">
            <v>0</v>
          </cell>
          <cell r="D84">
            <v>0</v>
          </cell>
          <cell r="E84">
            <v>0</v>
          </cell>
          <cell r="F84">
            <v>0</v>
          </cell>
          <cell r="G84">
            <v>0</v>
          </cell>
          <cell r="H84">
            <v>0</v>
          </cell>
          <cell r="I84">
            <v>-23297621.370000005</v>
          </cell>
          <cell r="J84">
            <v>-26701645.739999998</v>
          </cell>
          <cell r="K84">
            <v>-19213880</v>
          </cell>
          <cell r="L84">
            <v>-16682851.52</v>
          </cell>
          <cell r="M84">
            <v>-14983094.1</v>
          </cell>
          <cell r="N84">
            <v>-25202130.999999996</v>
          </cell>
          <cell r="O84">
            <v>-25556724.650000021</v>
          </cell>
          <cell r="P84"/>
          <cell r="Q84"/>
          <cell r="R84"/>
          <cell r="S84"/>
          <cell r="T84"/>
          <cell r="U84"/>
        </row>
        <row r="85">
          <cell r="A85" t="str">
            <v>Détail</v>
          </cell>
          <cell r="B85"/>
          <cell r="C85"/>
          <cell r="D85"/>
          <cell r="E85"/>
          <cell r="F85"/>
          <cell r="G85"/>
          <cell r="H85"/>
          <cell r="I85"/>
          <cell r="J85"/>
          <cell r="K85"/>
          <cell r="L85"/>
          <cell r="M85"/>
          <cell r="N85"/>
          <cell r="O85"/>
          <cell r="P85"/>
          <cell r="Q85"/>
          <cell r="R85"/>
          <cell r="S85"/>
          <cell r="T85"/>
          <cell r="U85"/>
        </row>
        <row r="86">
          <cell r="A86">
            <v>168</v>
          </cell>
          <cell r="B86">
            <v>86</v>
          </cell>
          <cell r="C86">
            <v>-301801.15000000002</v>
          </cell>
          <cell r="D86">
            <v>-270028.39999999991</v>
          </cell>
          <cell r="E86">
            <v>-242607.22999999998</v>
          </cell>
          <cell r="F86">
            <v>-218253.95000000007</v>
          </cell>
          <cell r="G86">
            <v>-198275.66999999993</v>
          </cell>
          <cell r="H86">
            <v>-181119.18999999994</v>
          </cell>
          <cell r="I86"/>
          <cell r="J86"/>
          <cell r="K86"/>
          <cell r="L86">
            <v>-486917.37</v>
          </cell>
          <cell r="M86">
            <v>-531311.12</v>
          </cell>
          <cell r="N86">
            <v>-420282.83</v>
          </cell>
          <cell r="O86">
            <v>-397662.55</v>
          </cell>
        </row>
        <row r="87">
          <cell r="A87">
            <v>28890000</v>
          </cell>
          <cell r="B87">
            <v>87</v>
          </cell>
          <cell r="C87">
            <v>9805.2999999999993</v>
          </cell>
          <cell r="D87">
            <v>10279.75</v>
          </cell>
          <cell r="E87">
            <v>10279.75</v>
          </cell>
          <cell r="F87">
            <v>10279.75</v>
          </cell>
          <cell r="G87">
            <v>10279.75</v>
          </cell>
          <cell r="H87">
            <v>10279.75</v>
          </cell>
          <cell r="I87">
            <v>375</v>
          </cell>
          <cell r="J87">
            <v>375</v>
          </cell>
          <cell r="K87">
            <v>435</v>
          </cell>
          <cell r="L87">
            <v>435</v>
          </cell>
          <cell r="M87">
            <v>8160</v>
          </cell>
          <cell r="N87">
            <v>9352.7000000000007</v>
          </cell>
          <cell r="O87">
            <v>9805.2999999999993</v>
          </cell>
        </row>
        <row r="88">
          <cell r="A88">
            <v>40040400</v>
          </cell>
          <cell r="B88">
            <v>88</v>
          </cell>
          <cell r="C88">
            <v>31374147.879999999</v>
          </cell>
          <cell r="D88">
            <v>31756551.100000001</v>
          </cell>
          <cell r="E88">
            <v>32325565.59</v>
          </cell>
          <cell r="F88">
            <v>32907018.010000002</v>
          </cell>
          <cell r="G88">
            <v>33499071.91</v>
          </cell>
          <cell r="H88">
            <v>34135424.18</v>
          </cell>
          <cell r="I88">
            <v>30153143.939999998</v>
          </cell>
          <cell r="J88">
            <v>28612449.670000002</v>
          </cell>
          <cell r="K88">
            <v>25956908.210000001</v>
          </cell>
          <cell r="L88">
            <v>29673023.949999999</v>
          </cell>
          <cell r="M88">
            <v>30741102.920000002</v>
          </cell>
          <cell r="N88">
            <v>30827440.309999999</v>
          </cell>
          <cell r="O88">
            <v>32001947.300000001</v>
          </cell>
        </row>
        <row r="89">
          <cell r="A89">
            <v>49011200</v>
          </cell>
          <cell r="B89">
            <v>89</v>
          </cell>
          <cell r="C89">
            <v>932151.64</v>
          </cell>
          <cell r="D89">
            <v>932151.64</v>
          </cell>
          <cell r="E89">
            <v>932151.64</v>
          </cell>
          <cell r="F89">
            <v>932151.64</v>
          </cell>
          <cell r="G89">
            <v>932151.64</v>
          </cell>
          <cell r="H89">
            <v>932151.64</v>
          </cell>
          <cell r="I89"/>
          <cell r="J89"/>
          <cell r="K89"/>
          <cell r="L89"/>
          <cell r="M89"/>
          <cell r="N89"/>
          <cell r="O89">
            <v>932151.64</v>
          </cell>
        </row>
        <row r="90">
          <cell r="A90">
            <v>49054000</v>
          </cell>
          <cell r="B90">
            <v>90</v>
          </cell>
          <cell r="C90">
            <v>51459.020000000019</v>
          </cell>
          <cell r="D90">
            <v>36287.330000000031</v>
          </cell>
          <cell r="E90">
            <v>21115.640000000043</v>
          </cell>
          <cell r="F90">
            <v>5943.9500000000553</v>
          </cell>
          <cell r="G90"/>
          <cell r="H90"/>
          <cell r="I90"/>
          <cell r="J90">
            <v>142530.72</v>
          </cell>
          <cell r="K90">
            <v>127359.03</v>
          </cell>
          <cell r="L90">
            <v>112187.34</v>
          </cell>
          <cell r="M90">
            <v>96974.09</v>
          </cell>
          <cell r="N90">
            <v>81802.399999999994</v>
          </cell>
          <cell r="O90">
            <v>66630.710000000006</v>
          </cell>
        </row>
        <row r="91">
          <cell r="A91">
            <v>49106000</v>
          </cell>
          <cell r="B91">
            <v>91</v>
          </cell>
          <cell r="C91">
            <v>551871.31000000006</v>
          </cell>
          <cell r="D91">
            <v>551871.31000000006</v>
          </cell>
          <cell r="E91">
            <v>551871.31000000006</v>
          </cell>
          <cell r="F91">
            <v>551871.31000000006</v>
          </cell>
          <cell r="G91">
            <v>551871.31000000006</v>
          </cell>
          <cell r="H91">
            <v>551871.31000000006</v>
          </cell>
          <cell r="I91"/>
          <cell r="J91"/>
          <cell r="K91"/>
          <cell r="L91"/>
          <cell r="M91"/>
          <cell r="N91">
            <v>337313.77</v>
          </cell>
          <cell r="O91">
            <v>551871.31000000006</v>
          </cell>
        </row>
        <row r="92">
          <cell r="A92">
            <v>49149000</v>
          </cell>
          <cell r="B92">
            <v>92</v>
          </cell>
          <cell r="C92">
            <v>511374.19</v>
          </cell>
          <cell r="D92">
            <v>511374.19</v>
          </cell>
          <cell r="E92">
            <v>511374.19</v>
          </cell>
          <cell r="F92">
            <v>511374.19</v>
          </cell>
          <cell r="G92">
            <v>511374.19</v>
          </cell>
          <cell r="H92">
            <v>511374.19</v>
          </cell>
          <cell r="I92"/>
          <cell r="J92"/>
          <cell r="K92"/>
          <cell r="L92"/>
          <cell r="M92"/>
          <cell r="N92"/>
          <cell r="O92">
            <v>511374.19</v>
          </cell>
        </row>
        <row r="93">
          <cell r="A93">
            <v>49300021</v>
          </cell>
          <cell r="B93">
            <v>93</v>
          </cell>
          <cell r="C93"/>
          <cell r="D93"/>
          <cell r="E93"/>
          <cell r="F93"/>
          <cell r="G93"/>
          <cell r="H93"/>
          <cell r="I93">
            <v>-57368725.909999996</v>
          </cell>
          <cell r="J93">
            <v>-86092062.780000001</v>
          </cell>
          <cell r="K93">
            <v>-111643590.26000001</v>
          </cell>
          <cell r="L93"/>
          <cell r="M93"/>
          <cell r="N93"/>
          <cell r="O93"/>
        </row>
        <row r="94">
          <cell r="A94">
            <v>49300022</v>
          </cell>
          <cell r="B94">
            <v>94</v>
          </cell>
          <cell r="C94"/>
          <cell r="D94"/>
          <cell r="E94"/>
          <cell r="F94"/>
          <cell r="G94"/>
          <cell r="H94"/>
          <cell r="I94"/>
          <cell r="J94"/>
          <cell r="K94"/>
          <cell r="L94"/>
          <cell r="M94"/>
          <cell r="N94"/>
          <cell r="O94"/>
        </row>
        <row r="95">
          <cell r="A95">
            <v>49302100</v>
          </cell>
          <cell r="B95">
            <v>95</v>
          </cell>
          <cell r="C95">
            <v>-60101822.390000015</v>
          </cell>
          <cell r="D95">
            <v>-60101822.390000015</v>
          </cell>
          <cell r="E95">
            <v>-60101822.390000015</v>
          </cell>
          <cell r="F95">
            <v>-60101822.390000015</v>
          </cell>
          <cell r="G95">
            <v>-60101822.390000015</v>
          </cell>
          <cell r="H95">
            <v>-60101822.390000015</v>
          </cell>
          <cell r="I95"/>
          <cell r="J95"/>
          <cell r="K95"/>
          <cell r="L95">
            <v>-50530563.270000003</v>
          </cell>
          <cell r="M95">
            <v>-34992946.340000004</v>
          </cell>
          <cell r="N95">
            <v>-50514394.909999996</v>
          </cell>
          <cell r="O95">
            <v>-72655988.590000004</v>
          </cell>
        </row>
        <row r="96">
          <cell r="A96">
            <v>49302201</v>
          </cell>
          <cell r="B96">
            <v>96</v>
          </cell>
          <cell r="C96">
            <v>0</v>
          </cell>
          <cell r="D96">
            <v>0</v>
          </cell>
          <cell r="E96">
            <v>0</v>
          </cell>
          <cell r="F96">
            <v>0</v>
          </cell>
          <cell r="G96">
            <v>0</v>
          </cell>
          <cell r="H96">
            <v>0</v>
          </cell>
          <cell r="I96"/>
          <cell r="J96"/>
          <cell r="K96"/>
          <cell r="L96">
            <v>-21901293.77</v>
          </cell>
          <cell r="M96">
            <v>-21826293.18</v>
          </cell>
          <cell r="N96">
            <v>-10575977.460000001</v>
          </cell>
          <cell r="O96">
            <v>-2451108.65</v>
          </cell>
        </row>
        <row r="97">
          <cell r="A97">
            <v>49302202</v>
          </cell>
          <cell r="B97">
            <v>97</v>
          </cell>
          <cell r="C97">
            <v>-10834700.819999998</v>
          </cell>
          <cell r="D97">
            <v>-8330359.1099999985</v>
          </cell>
          <cell r="E97">
            <v>-5979425.6499999985</v>
          </cell>
          <cell r="F97">
            <v>-3805232.5199999986</v>
          </cell>
          <cell r="G97">
            <v>-1812706.5899999985</v>
          </cell>
          <cell r="H97">
            <v>1.6298145055770874E-9</v>
          </cell>
          <cell r="I97"/>
          <cell r="J97"/>
          <cell r="K97"/>
          <cell r="L97">
            <v>-10639095.439999999</v>
          </cell>
          <cell r="M97">
            <v>-7882775.46</v>
          </cell>
          <cell r="N97">
            <v>-5192695.25</v>
          </cell>
          <cell r="O97">
            <v>-2608553.87</v>
          </cell>
        </row>
        <row r="98">
          <cell r="A98">
            <v>49302203</v>
          </cell>
          <cell r="B98">
            <v>98</v>
          </cell>
          <cell r="C98">
            <v>-7120609.1299999999</v>
          </cell>
          <cell r="D98">
            <v>-6946572.1899999995</v>
          </cell>
          <cell r="E98">
            <v>-6777911.6499999994</v>
          </cell>
          <cell r="F98">
            <v>-6606215.2199999997</v>
          </cell>
          <cell r="G98">
            <v>-6431428.2599999998</v>
          </cell>
          <cell r="H98">
            <v>-6253320.3399999999</v>
          </cell>
          <cell r="I98"/>
          <cell r="J98"/>
          <cell r="K98"/>
          <cell r="L98"/>
          <cell r="M98">
            <v>-2353620.64</v>
          </cell>
          <cell r="N98">
            <v>-1097109.3</v>
          </cell>
          <cell r="O98">
            <v>-930209.13</v>
          </cell>
        </row>
        <row r="99">
          <cell r="A99">
            <v>49302204</v>
          </cell>
          <cell r="B99">
            <v>99</v>
          </cell>
          <cell r="C99">
            <v>-1500000</v>
          </cell>
          <cell r="D99">
            <v>-1500000</v>
          </cell>
          <cell r="E99">
            <v>-1500000</v>
          </cell>
          <cell r="F99">
            <v>-1500000</v>
          </cell>
          <cell r="G99">
            <v>-1500000</v>
          </cell>
          <cell r="H99">
            <v>-1500000</v>
          </cell>
          <cell r="I99"/>
          <cell r="J99"/>
          <cell r="K99"/>
          <cell r="L99"/>
          <cell r="M99"/>
          <cell r="N99"/>
          <cell r="O99"/>
        </row>
        <row r="100">
          <cell r="A100">
            <v>49302209</v>
          </cell>
          <cell r="B100">
            <v>100</v>
          </cell>
          <cell r="C100">
            <v>-37488830.409999996</v>
          </cell>
          <cell r="D100">
            <v>-37488830.409999996</v>
          </cell>
          <cell r="E100">
            <v>-32112493.679999996</v>
          </cell>
          <cell r="F100">
            <v>-26528497.519999996</v>
          </cell>
          <cell r="G100">
            <v>-14430007.619999995</v>
          </cell>
          <cell r="H100">
            <v>3.7252902984619141E-9</v>
          </cell>
          <cell r="I100"/>
          <cell r="J100"/>
          <cell r="K100"/>
          <cell r="L100"/>
          <cell r="M100"/>
          <cell r="N100"/>
          <cell r="O100"/>
        </row>
        <row r="101">
          <cell r="A101">
            <v>49302301</v>
          </cell>
          <cell r="B101">
            <v>101</v>
          </cell>
          <cell r="C101">
            <v>-19271784.569999989</v>
          </cell>
          <cell r="D101">
            <v>-19271784.569999989</v>
          </cell>
          <cell r="E101">
            <v>-19271784.569999989</v>
          </cell>
          <cell r="F101">
            <v>-19271784.569999989</v>
          </cell>
          <cell r="G101">
            <v>-19271784.569999989</v>
          </cell>
          <cell r="H101">
            <v>-19271784.569999989</v>
          </cell>
          <cell r="I101"/>
          <cell r="J101"/>
          <cell r="K101"/>
          <cell r="L101">
            <v>-23793869</v>
          </cell>
          <cell r="M101">
            <v>-23793869</v>
          </cell>
          <cell r="N101">
            <v>-23793869</v>
          </cell>
          <cell r="O101">
            <v>-23793869</v>
          </cell>
        </row>
        <row r="102">
          <cell r="A102">
            <v>49302302</v>
          </cell>
          <cell r="B102">
            <v>102</v>
          </cell>
          <cell r="C102">
            <v>0</v>
          </cell>
          <cell r="D102">
            <v>0</v>
          </cell>
          <cell r="E102">
            <v>0</v>
          </cell>
          <cell r="F102">
            <v>0</v>
          </cell>
          <cell r="G102">
            <v>0</v>
          </cell>
          <cell r="H102">
            <v>0</v>
          </cell>
          <cell r="I102"/>
          <cell r="J102"/>
          <cell r="K102"/>
          <cell r="L102">
            <v>-20840160</v>
          </cell>
          <cell r="M102">
            <v>-20840160</v>
          </cell>
          <cell r="N102">
            <v>-20840160</v>
          </cell>
          <cell r="O102">
            <v>-20840160</v>
          </cell>
        </row>
        <row r="103">
          <cell r="A103">
            <v>49302303</v>
          </cell>
          <cell r="B103">
            <v>103</v>
          </cell>
          <cell r="C103">
            <v>-1690000</v>
          </cell>
          <cell r="D103">
            <v>-1690000</v>
          </cell>
          <cell r="E103">
            <v>-1690000</v>
          </cell>
          <cell r="F103">
            <v>-1690000</v>
          </cell>
          <cell r="G103">
            <v>-1690000</v>
          </cell>
          <cell r="H103">
            <v>-1690000</v>
          </cell>
          <cell r="I103"/>
          <cell r="J103"/>
          <cell r="K103"/>
          <cell r="L103"/>
          <cell r="M103"/>
          <cell r="N103"/>
          <cell r="O103"/>
        </row>
        <row r="104">
          <cell r="A104" t="str">
            <v>FRég</v>
          </cell>
          <cell r="B104">
            <v>104</v>
          </cell>
          <cell r="C104">
            <v>-138007747.31999999</v>
          </cell>
          <cell r="D104">
            <v>-135329368.67000002</v>
          </cell>
          <cell r="E104">
            <v>-127433437.94</v>
          </cell>
          <cell r="F104">
            <v>-119503552.22</v>
          </cell>
          <cell r="G104">
            <v>-105237749.42999999</v>
          </cell>
          <cell r="H104">
            <v>-88816927.300000012</v>
          </cell>
          <cell r="I104">
            <v>-57368725.909999996</v>
          </cell>
          <cell r="J104">
            <v>-86092062.780000001</v>
          </cell>
          <cell r="K104">
            <v>-111643590.26000001</v>
          </cell>
          <cell r="L104">
            <v>-127704981.48</v>
          </cell>
          <cell r="M104">
            <v>-111689664.62</v>
          </cell>
          <cell r="N104">
            <v>-112014205.92</v>
          </cell>
          <cell r="O104">
            <v>-123279889.24000001</v>
          </cell>
        </row>
        <row r="105">
          <cell r="A105" t="str">
            <v>Masse salariale</v>
          </cell>
          <cell r="B105"/>
          <cell r="C105"/>
          <cell r="D105"/>
          <cell r="E105"/>
          <cell r="F105"/>
          <cell r="G105"/>
          <cell r="H105"/>
          <cell r="I105"/>
          <cell r="J105"/>
          <cell r="K105"/>
          <cell r="L105"/>
          <cell r="M105"/>
          <cell r="N105"/>
          <cell r="O105"/>
          <cell r="P105"/>
          <cell r="Q105"/>
          <cell r="R105"/>
          <cell r="S105"/>
          <cell r="T105"/>
          <cell r="U105"/>
        </row>
        <row r="106">
          <cell r="A106" t="str">
            <v>620c</v>
          </cell>
          <cell r="B106">
            <v>106</v>
          </cell>
          <cell r="C106">
            <v>20119702.350000001</v>
          </cell>
          <cell r="D106">
            <v>23970586.903973274</v>
          </cell>
          <cell r="E106">
            <v>24394182.017393846</v>
          </cell>
          <cell r="F106">
            <v>24744808.982798435</v>
          </cell>
          <cell r="G106">
            <v>25172851.29982565</v>
          </cell>
          <cell r="H106">
            <v>25635856.799609229</v>
          </cell>
          <cell r="I106">
            <v>14541555.470000001</v>
          </cell>
          <cell r="J106">
            <v>15926050.6</v>
          </cell>
          <cell r="K106">
            <v>18330673.629999995</v>
          </cell>
          <cell r="L106">
            <v>16770334.969999999</v>
          </cell>
          <cell r="M106">
            <v>17612974.830000002</v>
          </cell>
          <cell r="N106">
            <v>18279559.609999996</v>
          </cell>
          <cell r="O106">
            <v>19538550.559999999</v>
          </cell>
          <cell r="P106"/>
          <cell r="Q106"/>
          <cell r="R106"/>
          <cell r="S106"/>
          <cell r="T106"/>
          <cell r="U106"/>
        </row>
        <row r="107">
          <cell r="A107" t="str">
            <v>621c</v>
          </cell>
          <cell r="B107">
            <v>107</v>
          </cell>
          <cell r="C107">
            <v>6046728.7199999997</v>
          </cell>
          <cell r="D107">
            <v>6537596.6169572324</v>
          </cell>
          <cell r="E107">
            <v>6653125.4520062786</v>
          </cell>
          <cell r="F107">
            <v>6748753.3843562817</v>
          </cell>
          <cell r="G107">
            <v>6865495.1235102704</v>
          </cell>
          <cell r="H107">
            <v>6991772.5150962044</v>
          </cell>
          <cell r="I107">
            <v>4236800.5599999996</v>
          </cell>
          <cell r="J107">
            <v>4786378.34</v>
          </cell>
          <cell r="K107">
            <v>4899428.7300000014</v>
          </cell>
          <cell r="L107">
            <v>4886553.3199999994</v>
          </cell>
          <cell r="M107">
            <v>4784947.9500000011</v>
          </cell>
          <cell r="N107">
            <v>4899428.7300000014</v>
          </cell>
          <cell r="O107">
            <v>5120678.4000000022</v>
          </cell>
          <cell r="P107"/>
          <cell r="Q107"/>
          <cell r="R107"/>
          <cell r="S107"/>
          <cell r="T107"/>
          <cell r="U107"/>
        </row>
        <row r="108">
          <cell r="A108" t="str">
            <v>622c</v>
          </cell>
          <cell r="B108">
            <v>108</v>
          </cell>
          <cell r="C108">
            <v>4637689.5</v>
          </cell>
          <cell r="D108">
            <v>3180236.8872649525</v>
          </cell>
          <cell r="E108">
            <v>3236436.2957467693</v>
          </cell>
          <cell r="F108">
            <v>3282954.8400576147</v>
          </cell>
          <cell r="G108">
            <v>3339744.2700108155</v>
          </cell>
          <cell r="H108">
            <v>3401172.3516559172</v>
          </cell>
          <cell r="I108">
            <v>2015794.8399999999</v>
          </cell>
          <cell r="J108">
            <v>3671032.3200000003</v>
          </cell>
          <cell r="K108">
            <v>2377123.66</v>
          </cell>
          <cell r="L108">
            <v>1952819.3300000003</v>
          </cell>
          <cell r="M108">
            <v>2199719.1599999997</v>
          </cell>
          <cell r="N108">
            <v>2377123.66</v>
          </cell>
          <cell r="O108">
            <v>3049478.3199999994</v>
          </cell>
          <cell r="P108"/>
          <cell r="Q108"/>
          <cell r="R108"/>
          <cell r="S108"/>
          <cell r="T108"/>
          <cell r="U108"/>
        </row>
        <row r="109">
          <cell r="A109" t="str">
            <v>623c</v>
          </cell>
          <cell r="B109">
            <v>109</v>
          </cell>
          <cell r="C109">
            <v>908329.62</v>
          </cell>
          <cell r="D109">
            <v>1141711.18819681</v>
          </cell>
          <cell r="E109">
            <v>1161886.8844446812</v>
          </cell>
          <cell r="F109">
            <v>1178587.131747327</v>
          </cell>
          <cell r="G109">
            <v>1198974.6468436159</v>
          </cell>
          <cell r="H109">
            <v>1221027.4468612885</v>
          </cell>
          <cell r="I109">
            <v>549204.18999999994</v>
          </cell>
          <cell r="J109">
            <v>719001.86</v>
          </cell>
          <cell r="K109">
            <v>909393.83000000007</v>
          </cell>
          <cell r="L109">
            <v>661537.92999999993</v>
          </cell>
          <cell r="M109">
            <v>771612.82999999984</v>
          </cell>
          <cell r="N109">
            <v>960507.85000000009</v>
          </cell>
          <cell r="O109">
            <v>1045271.3300000001</v>
          </cell>
          <cell r="P109"/>
          <cell r="Q109"/>
          <cell r="R109"/>
          <cell r="S109"/>
          <cell r="T109"/>
          <cell r="U109"/>
        </row>
        <row r="110">
          <cell r="A110" t="str">
            <v>620b</v>
          </cell>
          <cell r="B110">
            <v>110</v>
          </cell>
          <cell r="C110">
            <v>47322400.899999999</v>
          </cell>
          <cell r="D110">
            <v>48072271.755560093</v>
          </cell>
          <cell r="E110">
            <v>48964009.259039477</v>
          </cell>
          <cell r="F110">
            <v>49821135.187162839</v>
          </cell>
          <cell r="G110">
            <v>50671896.438782968</v>
          </cell>
          <cell r="H110">
            <v>51722385.491424344</v>
          </cell>
          <cell r="I110">
            <v>43669726.899999991</v>
          </cell>
          <cell r="J110">
            <v>43607610.190000005</v>
          </cell>
          <cell r="K110">
            <v>43539171.939999998</v>
          </cell>
          <cell r="L110">
            <v>42080050.290000014</v>
          </cell>
          <cell r="M110">
            <v>42460492.660000004</v>
          </cell>
          <cell r="N110">
            <v>43535408.339999996</v>
          </cell>
          <cell r="O110">
            <v>48542627.160000011</v>
          </cell>
          <cell r="P110"/>
          <cell r="Q110"/>
          <cell r="R110"/>
          <cell r="S110"/>
          <cell r="T110"/>
          <cell r="U110"/>
        </row>
        <row r="111">
          <cell r="A111" t="str">
            <v>621b</v>
          </cell>
          <cell r="B111">
            <v>111</v>
          </cell>
          <cell r="C111">
            <v>14504991.630000001</v>
          </cell>
          <cell r="D111">
            <v>13226385.546767425</v>
          </cell>
          <cell r="E111">
            <v>13471734.13539879</v>
          </cell>
          <cell r="F111">
            <v>13707559.853083523</v>
          </cell>
          <cell r="G111">
            <v>13941634.422710592</v>
          </cell>
          <cell r="H111">
            <v>14230661.188359261</v>
          </cell>
          <cell r="I111">
            <v>13312874.419999998</v>
          </cell>
          <cell r="J111">
            <v>13366355.229999999</v>
          </cell>
          <cell r="K111">
            <v>11890511.769999998</v>
          </cell>
          <cell r="L111">
            <v>12450797.069999997</v>
          </cell>
          <cell r="M111">
            <v>11659702.399999999</v>
          </cell>
          <cell r="N111">
            <v>11890511.769999998</v>
          </cell>
          <cell r="O111">
            <v>12557997.079999998</v>
          </cell>
          <cell r="P111"/>
          <cell r="Q111"/>
          <cell r="R111"/>
          <cell r="S111"/>
          <cell r="T111"/>
          <cell r="U111"/>
        </row>
        <row r="112">
          <cell r="A112" t="str">
            <v>622b</v>
          </cell>
          <cell r="B112">
            <v>112</v>
          </cell>
          <cell r="C112">
            <v>12056823.49</v>
          </cell>
          <cell r="D112">
            <v>7495678.4278370738</v>
          </cell>
          <cell r="E112">
            <v>7634722.7734446973</v>
          </cell>
          <cell r="F112">
            <v>7768370.3023578906</v>
          </cell>
          <cell r="G112">
            <v>7901025.4178355802</v>
          </cell>
          <cell r="H112">
            <v>8064823.1299678814</v>
          </cell>
          <cell r="I112">
            <v>11394205.469999999</v>
          </cell>
          <cell r="J112">
            <v>11110367.369999999</v>
          </cell>
          <cell r="K112">
            <v>8606718.1099999994</v>
          </cell>
          <cell r="L112">
            <v>8047338.6499999994</v>
          </cell>
          <cell r="M112">
            <v>7797229.4499999993</v>
          </cell>
          <cell r="N112">
            <v>8606718.1099999994</v>
          </cell>
          <cell r="O112">
            <v>3083790.39</v>
          </cell>
          <cell r="P112"/>
          <cell r="Q112"/>
          <cell r="R112"/>
          <cell r="S112"/>
          <cell r="T112"/>
          <cell r="U112"/>
        </row>
        <row r="113">
          <cell r="A113" t="str">
            <v>623b</v>
          </cell>
          <cell r="B113">
            <v>113</v>
          </cell>
          <cell r="C113">
            <v>2954139.33</v>
          </cell>
          <cell r="D113">
            <v>2985724.9007453681</v>
          </cell>
          <cell r="E113">
            <v>3041109.9027815768</v>
          </cell>
          <cell r="F113">
            <v>3094345.2114785584</v>
          </cell>
          <cell r="G113">
            <v>3147185.2159299334</v>
          </cell>
          <cell r="H113">
            <v>3212430.1317179836</v>
          </cell>
          <cell r="I113">
            <v>3261773.9000000004</v>
          </cell>
          <cell r="J113">
            <v>2722240.5000000005</v>
          </cell>
          <cell r="K113">
            <v>3075621.51</v>
          </cell>
          <cell r="L113">
            <v>2140841.9499999997</v>
          </cell>
          <cell r="M113">
            <v>2450291.5999999996</v>
          </cell>
          <cell r="N113">
            <v>3079385.11</v>
          </cell>
          <cell r="O113">
            <v>3270423.0199999996</v>
          </cell>
          <cell r="P113"/>
          <cell r="Q113"/>
          <cell r="R113"/>
          <cell r="S113"/>
          <cell r="T113"/>
          <cell r="U113"/>
        </row>
        <row r="114">
          <cell r="A114" t="str">
            <v>624t</v>
          </cell>
          <cell r="B114">
            <v>114</v>
          </cell>
          <cell r="C114">
            <v>7318993</v>
          </cell>
          <cell r="D114">
            <v>5016367.3860790757</v>
          </cell>
          <cell r="E114">
            <v>4485244.9068676597</v>
          </cell>
          <cell r="F114">
            <v>3995465.3891362608</v>
          </cell>
          <cell r="G114">
            <v>3551105.3796404842</v>
          </cell>
          <cell r="H114">
            <v>3161639.5702572879</v>
          </cell>
          <cell r="I114">
            <v>10625655.770000001</v>
          </cell>
          <cell r="J114">
            <v>9935660.0199999996</v>
          </cell>
          <cell r="K114">
            <v>6747171.7899999991</v>
          </cell>
          <cell r="L114">
            <v>8234967.9000000013</v>
          </cell>
          <cell r="M114">
            <v>7681056.1100000003</v>
          </cell>
          <cell r="N114">
            <v>6747171.7899999991</v>
          </cell>
          <cell r="O114">
            <v>6175422.5600000005</v>
          </cell>
          <cell r="P114"/>
          <cell r="Q114"/>
          <cell r="R114"/>
          <cell r="S114"/>
          <cell r="T114"/>
          <cell r="U114"/>
        </row>
        <row r="115">
          <cell r="A115" t="str">
            <v>PR_E</v>
          </cell>
          <cell r="B115">
            <v>115</v>
          </cell>
          <cell r="C115">
            <v>71852639.379999995</v>
          </cell>
          <cell r="D115">
            <v>70502483.809999987</v>
          </cell>
          <cell r="E115">
            <v>71856312.790000021</v>
          </cell>
          <cell r="F115">
            <v>72550907.980000004</v>
          </cell>
          <cell r="G115">
            <v>73458621.439999998</v>
          </cell>
          <cell r="H115">
            <v>74540506.820000023</v>
          </cell>
          <cell r="I115"/>
          <cell r="J115"/>
          <cell r="K115"/>
          <cell r="L115"/>
          <cell r="M115"/>
          <cell r="N115">
            <v>61172833.999999993</v>
          </cell>
          <cell r="O115">
            <v>62612219.220000006</v>
          </cell>
          <cell r="P115"/>
          <cell r="Q115"/>
          <cell r="R115"/>
          <cell r="S115"/>
          <cell r="T115"/>
          <cell r="U115"/>
        </row>
        <row r="116">
          <cell r="A116" t="str">
            <v>PR_G</v>
          </cell>
          <cell r="B116">
            <v>116</v>
          </cell>
          <cell r="C116">
            <v>41404615.990000002</v>
          </cell>
          <cell r="D116">
            <v>36780483.663381316</v>
          </cell>
          <cell r="E116">
            <v>37228823.65712373</v>
          </cell>
          <cell r="F116">
            <v>37603619.562178724</v>
          </cell>
          <cell r="G116">
            <v>38034627.405089922</v>
          </cell>
          <cell r="H116">
            <v>38597788.454949372</v>
          </cell>
          <cell r="I116"/>
          <cell r="J116"/>
          <cell r="K116"/>
          <cell r="L116">
            <v>39989661.350000001</v>
          </cell>
          <cell r="M116">
            <v>64644422.480000004</v>
          </cell>
          <cell r="N116">
            <v>34899725.25</v>
          </cell>
          <cell r="O116">
            <v>35465093.379999995</v>
          </cell>
          <cell r="P116"/>
          <cell r="Q116"/>
          <cell r="R116"/>
          <cell r="S116"/>
          <cell r="T116"/>
          <cell r="U116"/>
        </row>
        <row r="117">
          <cell r="A117" t="str">
            <v>PNR_E</v>
          </cell>
          <cell r="B117">
            <v>117</v>
          </cell>
          <cell r="C117">
            <v>0</v>
          </cell>
          <cell r="D117">
            <v>0</v>
          </cell>
          <cell r="E117">
            <v>0</v>
          </cell>
          <cell r="F117">
            <v>0</v>
          </cell>
          <cell r="G117">
            <v>0</v>
          </cell>
          <cell r="H117">
            <v>0</v>
          </cell>
          <cell r="I117"/>
          <cell r="J117"/>
          <cell r="K117"/>
          <cell r="L117"/>
          <cell r="M117"/>
          <cell r="N117">
            <v>0</v>
          </cell>
          <cell r="O117">
            <v>0</v>
          </cell>
          <cell r="P117"/>
          <cell r="Q117"/>
          <cell r="R117"/>
          <cell r="S117"/>
          <cell r="T117"/>
          <cell r="U117"/>
        </row>
        <row r="118">
          <cell r="A118" t="str">
            <v>PNR_G</v>
          </cell>
          <cell r="B118">
            <v>118</v>
          </cell>
          <cell r="C118">
            <v>64643</v>
          </cell>
          <cell r="D118">
            <v>48400.35</v>
          </cell>
          <cell r="E118">
            <v>49174.76</v>
          </cell>
          <cell r="F118">
            <v>50059.9</v>
          </cell>
          <cell r="G118">
            <v>50960.98</v>
          </cell>
          <cell r="H118">
            <v>51929.24</v>
          </cell>
          <cell r="I118"/>
          <cell r="J118"/>
          <cell r="K118"/>
          <cell r="L118">
            <v>170108.91</v>
          </cell>
          <cell r="M118">
            <v>177194.59</v>
          </cell>
          <cell r="N118">
            <v>52378</v>
          </cell>
          <cell r="O118">
            <v>59485.65</v>
          </cell>
          <cell r="P118"/>
          <cell r="Q118"/>
          <cell r="R118"/>
          <cell r="S118"/>
          <cell r="T118"/>
          <cell r="U118"/>
        </row>
        <row r="119">
          <cell r="A119" t="str">
            <v>PInv</v>
          </cell>
          <cell r="B119">
            <v>119</v>
          </cell>
          <cell r="C119">
            <v>4123326.6</v>
          </cell>
          <cell r="D119">
            <v>4295191.7899999991</v>
          </cell>
          <cell r="E119">
            <v>3908140.4200000055</v>
          </cell>
          <cell r="F119">
            <v>4137392.8399999933</v>
          </cell>
          <cell r="G119">
            <v>4245702.3900000006</v>
          </cell>
          <cell r="H119">
            <v>4451544.1100000022</v>
          </cell>
          <cell r="I119"/>
          <cell r="J119"/>
          <cell r="K119"/>
          <cell r="L119"/>
          <cell r="M119">
            <v>4217413</v>
          </cell>
          <cell r="N119">
            <v>4250877.6900000004</v>
          </cell>
          <cell r="O119">
            <v>4247440.57</v>
          </cell>
          <cell r="P119"/>
          <cell r="Q119"/>
          <cell r="R119"/>
          <cell r="S119"/>
          <cell r="T119"/>
          <cell r="U119"/>
        </row>
        <row r="120">
          <cell r="A120" t="str">
            <v>62S</v>
          </cell>
          <cell r="B120">
            <v>120</v>
          </cell>
          <cell r="C120"/>
          <cell r="D120"/>
          <cell r="E120"/>
          <cell r="F120"/>
          <cell r="G120"/>
          <cell r="H120"/>
          <cell r="I120"/>
          <cell r="J120"/>
          <cell r="K120"/>
          <cell r="L120"/>
          <cell r="M120">
            <v>23976.240000000002</v>
          </cell>
          <cell r="N120">
            <v>24335.34</v>
          </cell>
          <cell r="O120">
            <v>24747.99</v>
          </cell>
          <cell r="P120"/>
          <cell r="Q120"/>
          <cell r="R120"/>
          <cell r="S120"/>
          <cell r="T120"/>
          <cell r="U120"/>
        </row>
        <row r="121">
          <cell r="A121" t="str">
            <v>62B</v>
          </cell>
          <cell r="B121">
            <v>121</v>
          </cell>
          <cell r="C121"/>
          <cell r="D121"/>
          <cell r="E121"/>
          <cell r="F121"/>
          <cell r="G121"/>
          <cell r="H121"/>
          <cell r="I121"/>
          <cell r="J121"/>
          <cell r="K121"/>
          <cell r="L121"/>
          <cell r="M121">
            <v>96389287.159999996</v>
          </cell>
          <cell r="N121">
            <v>99381808.959999993</v>
          </cell>
          <cell r="O121">
            <v>95658148.129999995</v>
          </cell>
          <cell r="P121"/>
          <cell r="Q121"/>
          <cell r="R121"/>
          <cell r="S121"/>
          <cell r="T121"/>
          <cell r="U121"/>
        </row>
        <row r="122">
          <cell r="A122" t="str">
            <v>62M</v>
          </cell>
          <cell r="B122">
            <v>122</v>
          </cell>
          <cell r="C122"/>
          <cell r="D122"/>
          <cell r="E122"/>
          <cell r="F122"/>
          <cell r="G122"/>
          <cell r="H122"/>
          <cell r="I122"/>
          <cell r="J122"/>
          <cell r="K122"/>
          <cell r="L122"/>
          <cell r="M122">
            <v>1722548.1800000002</v>
          </cell>
          <cell r="N122">
            <v>1420394.3300000003</v>
          </cell>
          <cell r="O122">
            <v>0</v>
          </cell>
          <cell r="P122"/>
          <cell r="Q122"/>
          <cell r="R122"/>
          <cell r="S122"/>
          <cell r="T122"/>
          <cell r="U122"/>
        </row>
        <row r="123">
          <cell r="A123" t="str">
            <v>ASS</v>
          </cell>
          <cell r="B123">
            <v>123</v>
          </cell>
          <cell r="C123"/>
          <cell r="D123"/>
          <cell r="E123"/>
          <cell r="F123"/>
          <cell r="G123"/>
          <cell r="H123"/>
          <cell r="I123"/>
          <cell r="J123"/>
          <cell r="K123"/>
          <cell r="L123"/>
          <cell r="M123">
            <v>44062.11</v>
          </cell>
          <cell r="N123">
            <v>45346.53</v>
          </cell>
          <cell r="O123">
            <v>44646.69</v>
          </cell>
          <cell r="P123"/>
          <cell r="Q123"/>
          <cell r="R123"/>
          <cell r="S123"/>
          <cell r="T123"/>
          <cell r="U123"/>
        </row>
        <row r="124">
          <cell r="A124" t="str">
            <v>REP</v>
          </cell>
          <cell r="B124">
            <v>124</v>
          </cell>
          <cell r="C124"/>
          <cell r="D124"/>
          <cell r="E124"/>
          <cell r="F124"/>
          <cell r="G124"/>
          <cell r="H124"/>
          <cell r="I124"/>
          <cell r="J124"/>
          <cell r="K124"/>
          <cell r="L124"/>
          <cell r="M124">
            <v>318779.75</v>
          </cell>
          <cell r="N124">
            <v>334293.93</v>
          </cell>
          <cell r="O124">
            <v>337658.73999999993</v>
          </cell>
          <cell r="P124"/>
          <cell r="Q124"/>
          <cell r="R124"/>
          <cell r="S124"/>
          <cell r="T124"/>
          <cell r="U124"/>
        </row>
        <row r="125">
          <cell r="A125" t="str">
            <v>JUB</v>
          </cell>
          <cell r="B125">
            <v>125</v>
          </cell>
          <cell r="C125"/>
          <cell r="D125"/>
          <cell r="E125"/>
          <cell r="F125"/>
          <cell r="G125"/>
          <cell r="H125"/>
          <cell r="I125"/>
          <cell r="J125"/>
          <cell r="K125"/>
          <cell r="L125"/>
          <cell r="M125"/>
          <cell r="N125"/>
          <cell r="O125">
            <v>7173722.75</v>
          </cell>
          <cell r="P125"/>
          <cell r="Q125"/>
          <cell r="R125"/>
          <cell r="S125"/>
          <cell r="T125"/>
          <cell r="U125"/>
        </row>
        <row r="126">
          <cell r="A126" t="str">
            <v>PRL</v>
          </cell>
          <cell r="B126">
            <v>126</v>
          </cell>
          <cell r="C126"/>
          <cell r="D126"/>
          <cell r="E126"/>
          <cell r="F126"/>
          <cell r="G126"/>
          <cell r="H126"/>
          <cell r="I126"/>
          <cell r="J126"/>
          <cell r="K126"/>
          <cell r="L126"/>
          <cell r="M126">
            <v>-189400</v>
          </cell>
          <cell r="N126">
            <v>-3763.6</v>
          </cell>
          <cell r="O126">
            <v>-1236.4000000000001</v>
          </cell>
          <cell r="P126"/>
          <cell r="Q126"/>
          <cell r="R126"/>
          <cell r="S126"/>
          <cell r="T126"/>
          <cell r="U126"/>
        </row>
        <row r="127">
          <cell r="A127" t="str">
            <v>RPP</v>
          </cell>
          <cell r="B127">
            <v>127</v>
          </cell>
          <cell r="C127"/>
          <cell r="D127"/>
          <cell r="E127"/>
          <cell r="F127"/>
          <cell r="G127"/>
          <cell r="H127"/>
          <cell r="I127"/>
          <cell r="J127"/>
          <cell r="K127"/>
          <cell r="L127"/>
          <cell r="M127">
            <v>-581136.36</v>
          </cell>
          <cell r="N127">
            <v>-465224.48</v>
          </cell>
          <cell r="O127">
            <v>-476502.74</v>
          </cell>
          <cell r="P127"/>
          <cell r="Q127"/>
          <cell r="R127"/>
          <cell r="S127"/>
          <cell r="T127"/>
          <cell r="U127"/>
        </row>
        <row r="128">
          <cell r="A128" t="str">
            <v>ANL</v>
          </cell>
          <cell r="B128">
            <v>128</v>
          </cell>
          <cell r="C128"/>
          <cell r="D128"/>
          <cell r="E128"/>
          <cell r="F128"/>
          <cell r="G128"/>
          <cell r="H128"/>
          <cell r="I128"/>
          <cell r="J128"/>
          <cell r="K128"/>
          <cell r="L128"/>
          <cell r="M128">
            <v>210645.34000000003</v>
          </cell>
          <cell r="N128">
            <v>260122.94</v>
          </cell>
          <cell r="O128">
            <v>276238.51</v>
          </cell>
          <cell r="P128"/>
          <cell r="Q128"/>
          <cell r="R128"/>
          <cell r="S128"/>
          <cell r="T128"/>
          <cell r="U128"/>
        </row>
        <row r="129">
          <cell r="A129" t="str">
            <v>CO2</v>
          </cell>
          <cell r="B129">
            <v>129</v>
          </cell>
          <cell r="C129"/>
          <cell r="D129"/>
          <cell r="E129"/>
          <cell r="F129"/>
          <cell r="G129"/>
          <cell r="H129"/>
          <cell r="I129"/>
          <cell r="J129"/>
          <cell r="K129"/>
          <cell r="L129"/>
          <cell r="M129">
            <v>99444.749999999069</v>
          </cell>
          <cell r="N129">
            <v>101253.10000000056</v>
          </cell>
          <cell r="O129">
            <v>100707.83</v>
          </cell>
          <cell r="P129"/>
          <cell r="Q129"/>
          <cell r="R129"/>
          <cell r="S129"/>
          <cell r="T129"/>
          <cell r="U129"/>
        </row>
        <row r="130">
          <cell r="A130" t="str">
            <v>CliPro</v>
          </cell>
          <cell r="B130"/>
          <cell r="C130"/>
          <cell r="D130"/>
          <cell r="E130"/>
          <cell r="F130"/>
          <cell r="G130"/>
          <cell r="H130"/>
          <cell r="I130"/>
          <cell r="J130"/>
          <cell r="K130"/>
          <cell r="L130"/>
          <cell r="M130"/>
          <cell r="N130"/>
          <cell r="O130"/>
          <cell r="P130"/>
          <cell r="Q130"/>
          <cell r="R130"/>
          <cell r="S130"/>
          <cell r="T130"/>
          <cell r="U130"/>
        </row>
        <row r="131">
          <cell r="A131" t="str">
            <v>AE</v>
          </cell>
          <cell r="B131">
            <v>131</v>
          </cell>
          <cell r="C131">
            <v>959041.95000000007</v>
          </cell>
          <cell r="D131">
            <v>894376.25</v>
          </cell>
          <cell r="E131">
            <v>1497213.0899999999</v>
          </cell>
          <cell r="F131">
            <v>1524162.91</v>
          </cell>
          <cell r="G131">
            <v>1551597.83</v>
          </cell>
          <cell r="H131">
            <v>1581078.19</v>
          </cell>
          <cell r="I131">
            <v>2026699.49</v>
          </cell>
          <cell r="J131">
            <v>1720187.8299999998</v>
          </cell>
          <cell r="K131">
            <v>1471639.32</v>
          </cell>
          <cell r="L131">
            <v>1183092.4099999999</v>
          </cell>
          <cell r="M131">
            <v>1055172.3700000001</v>
          </cell>
          <cell r="N131">
            <v>959041.95000000007</v>
          </cell>
          <cell r="O131">
            <v>894376.25</v>
          </cell>
        </row>
        <row r="132">
          <cell r="A132" t="str">
            <v>CA</v>
          </cell>
          <cell r="B132">
            <v>132</v>
          </cell>
          <cell r="C132">
            <v>1020532.55</v>
          </cell>
          <cell r="D132">
            <v>1114280.76</v>
          </cell>
          <cell r="E132">
            <v>1164211.73</v>
          </cell>
          <cell r="F132">
            <v>1185167.54</v>
          </cell>
          <cell r="G132">
            <v>1206500.56</v>
          </cell>
          <cell r="H132">
            <v>1229424.07</v>
          </cell>
          <cell r="I132">
            <v>902706.76000000024</v>
          </cell>
          <cell r="J132">
            <v>1122569.81</v>
          </cell>
          <cell r="K132">
            <v>1065797.3899999999</v>
          </cell>
          <cell r="L132">
            <v>936660.56</v>
          </cell>
          <cell r="M132">
            <v>1089380.24</v>
          </cell>
          <cell r="N132">
            <v>1018878.55</v>
          </cell>
          <cell r="O132">
            <v>1114280.76</v>
          </cell>
        </row>
        <row r="133">
          <cell r="A133" t="str">
            <v>CR</v>
          </cell>
          <cell r="B133">
            <v>133</v>
          </cell>
          <cell r="C133">
            <v>-36181.719999999965</v>
          </cell>
          <cell r="D133">
            <v>177884.77999999997</v>
          </cell>
          <cell r="E133">
            <v>235242.14</v>
          </cell>
          <cell r="F133">
            <v>239476.5</v>
          </cell>
          <cell r="G133">
            <v>243787.08</v>
          </cell>
          <cell r="H133">
            <v>248419.03</v>
          </cell>
          <cell r="I133">
            <v>380152.69</v>
          </cell>
          <cell r="J133">
            <v>243155.11</v>
          </cell>
          <cell r="K133">
            <v>122800</v>
          </cell>
          <cell r="L133">
            <v>171319.71</v>
          </cell>
          <cell r="M133">
            <v>179701.43</v>
          </cell>
          <cell r="N133">
            <v>-36181.719999999965</v>
          </cell>
          <cell r="O133">
            <v>177884.77999999997</v>
          </cell>
        </row>
        <row r="134">
          <cell r="A134" t="str">
            <v>FR</v>
          </cell>
          <cell r="B134">
            <v>134</v>
          </cell>
          <cell r="C134"/>
          <cell r="D134">
            <v>7267.35</v>
          </cell>
          <cell r="E134">
            <v>17043.64</v>
          </cell>
          <cell r="F134">
            <v>17350.43</v>
          </cell>
          <cell r="G134">
            <v>17662.740000000002</v>
          </cell>
          <cell r="H134">
            <v>17998.330000000002</v>
          </cell>
          <cell r="I134"/>
          <cell r="J134"/>
          <cell r="K134"/>
          <cell r="L134"/>
          <cell r="M134"/>
          <cell r="N134">
            <v>1654</v>
          </cell>
          <cell r="O134">
            <v>7267.35</v>
          </cell>
        </row>
        <row r="135">
          <cell r="A135" t="str">
            <v>VE</v>
          </cell>
          <cell r="B135">
            <v>135</v>
          </cell>
          <cell r="C135">
            <v>-891032.65000000014</v>
          </cell>
          <cell r="D135">
            <v>-869956.94000000006</v>
          </cell>
          <cell r="E135">
            <v>-1323071.6100000001</v>
          </cell>
          <cell r="F135">
            <v>-1346886.9</v>
          </cell>
          <cell r="G135">
            <v>-1371130.86</v>
          </cell>
          <cell r="H135">
            <v>-1397182.35</v>
          </cell>
          <cell r="I135">
            <v>-1429804.79</v>
          </cell>
          <cell r="J135">
            <v>-1221099.05</v>
          </cell>
          <cell r="K135">
            <v>-1395322.01</v>
          </cell>
          <cell r="L135">
            <v>-950426.16</v>
          </cell>
          <cell r="M135">
            <v>-977441.21</v>
          </cell>
          <cell r="N135">
            <v>-891032.65000000014</v>
          </cell>
          <cell r="O135">
            <v>-869956.94000000006</v>
          </cell>
        </row>
        <row r="136">
          <cell r="A136" t="str">
            <v>RE</v>
          </cell>
          <cell r="B136">
            <v>136</v>
          </cell>
          <cell r="C136">
            <v>-91613.62</v>
          </cell>
          <cell r="D136">
            <v>-81148.36</v>
          </cell>
          <cell r="E136">
            <v>-115712.45</v>
          </cell>
          <cell r="F136">
            <v>-117795.27</v>
          </cell>
          <cell r="G136">
            <v>-119915.58</v>
          </cell>
          <cell r="H136">
            <v>-122193.98</v>
          </cell>
          <cell r="I136">
            <v>-275545.76</v>
          </cell>
          <cell r="J136">
            <v>-162130.18</v>
          </cell>
          <cell r="K136">
            <v>-138981.91</v>
          </cell>
          <cell r="L136">
            <v>-128038.78</v>
          </cell>
          <cell r="M136">
            <v>-109100.04</v>
          </cell>
          <cell r="N136">
            <v>-91613.62</v>
          </cell>
          <cell r="O136">
            <v>-81148.36</v>
          </cell>
        </row>
        <row r="137">
          <cell r="A137" t="str">
            <v>RC</v>
          </cell>
          <cell r="B137">
            <v>137</v>
          </cell>
          <cell r="C137">
            <v>-9650.31</v>
          </cell>
          <cell r="D137">
            <v>-16188.43</v>
          </cell>
          <cell r="E137">
            <v>-16757.650000000001</v>
          </cell>
          <cell r="F137">
            <v>-17059.29</v>
          </cell>
          <cell r="G137">
            <v>-17366.36</v>
          </cell>
          <cell r="H137">
            <v>-17696.32</v>
          </cell>
          <cell r="I137">
            <v>-2437.98</v>
          </cell>
          <cell r="J137">
            <v>-24498</v>
          </cell>
          <cell r="K137">
            <v>-24372</v>
          </cell>
          <cell r="L137">
            <v>-21654</v>
          </cell>
          <cell r="M137">
            <v>-16991.849999999999</v>
          </cell>
          <cell r="N137">
            <v>-9650.31</v>
          </cell>
          <cell r="O137">
            <v>-16188.43</v>
          </cell>
        </row>
        <row r="138">
          <cell r="A138" t="str">
            <v>ISoc</v>
          </cell>
          <cell r="B138"/>
          <cell r="C138"/>
          <cell r="D138"/>
          <cell r="E138"/>
          <cell r="F138"/>
          <cell r="G138"/>
          <cell r="H138"/>
          <cell r="I138"/>
          <cell r="J138"/>
          <cell r="K138"/>
          <cell r="L138"/>
          <cell r="M138"/>
          <cell r="N138"/>
          <cell r="O138"/>
          <cell r="P138"/>
          <cell r="Q138"/>
          <cell r="R138"/>
          <cell r="S138"/>
          <cell r="T138"/>
          <cell r="U138"/>
        </row>
        <row r="139">
          <cell r="A139" t="str">
            <v>FP</v>
          </cell>
          <cell r="B139">
            <v>139</v>
          </cell>
          <cell r="C139">
            <v>518594290.03000003</v>
          </cell>
          <cell r="D139">
            <v>518498971.81000006</v>
          </cell>
          <cell r="E139">
            <v>518416708.28000003</v>
          </cell>
          <cell r="F139">
            <v>518343648.43000001</v>
          </cell>
          <cell r="G139">
            <v>548283713.6099999</v>
          </cell>
          <cell r="H139">
            <v>548232244.14999998</v>
          </cell>
          <cell r="I139">
            <v>483536970.07999992</v>
          </cell>
          <cell r="J139">
            <v>473572916.47000003</v>
          </cell>
          <cell r="K139">
            <v>468836264.97999996</v>
          </cell>
          <cell r="L139">
            <v>518634500.41000003</v>
          </cell>
          <cell r="M139">
            <v>518720714.91999996</v>
          </cell>
          <cell r="N139">
            <v>518689438.16000003</v>
          </cell>
          <cell r="O139">
            <v>518635586.95000005</v>
          </cell>
          <cell r="P139"/>
        </row>
        <row r="140">
          <cell r="A140" t="str">
            <v>Sub</v>
          </cell>
          <cell r="B140">
            <v>140</v>
          </cell>
          <cell r="C140">
            <v>-905403.44</v>
          </cell>
          <cell r="D140">
            <v>-810085.22</v>
          </cell>
          <cell r="E140">
            <v>-727821.69</v>
          </cell>
          <cell r="F140">
            <v>-654761.84</v>
          </cell>
          <cell r="G140">
            <v>-594827.02</v>
          </cell>
          <cell r="H140">
            <v>-543357.56000000006</v>
          </cell>
          <cell r="I140"/>
          <cell r="J140">
            <v>-573500.64999999991</v>
          </cell>
          <cell r="K140">
            <v>-696899.82000000007</v>
          </cell>
          <cell r="L140">
            <v>-1147378.3900000001</v>
          </cell>
          <cell r="M140">
            <v>-945613.82</v>
          </cell>
          <cell r="N140">
            <v>-1031828.33</v>
          </cell>
          <cell r="O140">
            <v>-1000551.57</v>
          </cell>
        </row>
        <row r="141">
          <cell r="A141" t="str">
            <v>Intot</v>
          </cell>
          <cell r="B141">
            <v>141</v>
          </cell>
          <cell r="C141" t="b">
            <v>1</v>
          </cell>
          <cell r="D141" t="b">
            <v>0</v>
          </cell>
          <cell r="E141" t="b">
            <v>1</v>
          </cell>
          <cell r="F141" t="b">
            <v>0</v>
          </cell>
          <cell r="G141" t="b">
            <v>0</v>
          </cell>
          <cell r="H141" t="b">
            <v>0</v>
          </cell>
          <cell r="I141"/>
          <cell r="J141"/>
          <cell r="K141"/>
          <cell r="L141"/>
          <cell r="M141"/>
          <cell r="N141"/>
          <cell r="O141" t="b">
            <v>0</v>
          </cell>
        </row>
        <row r="142">
          <cell r="A142" t="str">
            <v>Maj</v>
          </cell>
          <cell r="B142">
            <v>142</v>
          </cell>
          <cell r="C142">
            <v>3485598.95</v>
          </cell>
          <cell r="D142">
            <v>6102213.7700000005</v>
          </cell>
          <cell r="E142">
            <v>705398.37</v>
          </cell>
          <cell r="F142">
            <v>529048.78</v>
          </cell>
          <cell r="G142">
            <v>396786.58</v>
          </cell>
          <cell r="H142">
            <v>297589.94</v>
          </cell>
          <cell r="I142"/>
          <cell r="J142"/>
          <cell r="K142"/>
          <cell r="L142">
            <v>8446329.0399999991</v>
          </cell>
          <cell r="M142">
            <v>7832351.6299999999</v>
          </cell>
          <cell r="N142">
            <v>3803211.0699998904</v>
          </cell>
          <cell r="O142">
            <v>4185307.38</v>
          </cell>
        </row>
        <row r="143">
          <cell r="A143" t="str">
            <v>DNA</v>
          </cell>
          <cell r="B143">
            <v>143</v>
          </cell>
          <cell r="C143">
            <v>131021.14</v>
          </cell>
          <cell r="D143">
            <v>131125.92000000001</v>
          </cell>
          <cell r="E143">
            <v>131125.92000000001</v>
          </cell>
          <cell r="F143">
            <v>131125.92000000001</v>
          </cell>
          <cell r="G143">
            <v>131125.92000000001</v>
          </cell>
          <cell r="H143">
            <v>131125.92000000001</v>
          </cell>
          <cell r="I143"/>
          <cell r="J143"/>
          <cell r="K143"/>
          <cell r="L143">
            <v>81928.45</v>
          </cell>
          <cell r="M143">
            <v>14691.76</v>
          </cell>
          <cell r="N143">
            <v>29824.489999999998</v>
          </cell>
          <cell r="O143">
            <v>131125.92000000001</v>
          </cell>
        </row>
        <row r="144">
          <cell r="A144" t="str">
            <v>DED</v>
          </cell>
          <cell r="B144">
            <v>144</v>
          </cell>
          <cell r="C144">
            <v>1805.37</v>
          </cell>
          <cell r="D144">
            <v>1805.37</v>
          </cell>
          <cell r="E144">
            <v>1805.37</v>
          </cell>
          <cell r="F144">
            <v>1805.37</v>
          </cell>
          <cell r="G144">
            <v>1805.37</v>
          </cell>
          <cell r="H144">
            <v>1805.37</v>
          </cell>
          <cell r="I144"/>
          <cell r="J144"/>
          <cell r="K144"/>
          <cell r="L144">
            <v>33505.480000000003</v>
          </cell>
          <cell r="M144">
            <v>77538.11</v>
          </cell>
          <cell r="N144">
            <v>2896.86</v>
          </cell>
          <cell r="O144">
            <v>1805.37</v>
          </cell>
        </row>
        <row r="145">
          <cell r="A145" t="str">
            <v>ME</v>
          </cell>
          <cell r="B145">
            <v>145</v>
          </cell>
          <cell r="C145">
            <v>22881299.530000001</v>
          </cell>
          <cell r="D145">
            <v>23127677.98</v>
          </cell>
          <cell r="E145">
            <v>23360247.920000002</v>
          </cell>
          <cell r="F145">
            <v>23536884.52</v>
          </cell>
          <cell r="G145">
            <v>27941381.52</v>
          </cell>
          <cell r="H145">
            <v>30845348.920000002</v>
          </cell>
          <cell r="I145"/>
          <cell r="J145"/>
          <cell r="K145"/>
          <cell r="L145">
            <v>14953623.67</v>
          </cell>
          <cell r="M145">
            <v>13564548.09</v>
          </cell>
          <cell r="N145">
            <v>22581376.359999999</v>
          </cell>
          <cell r="O145">
            <v>22714850.690000001</v>
          </cell>
        </row>
        <row r="146">
          <cell r="A146" t="str">
            <v>IC</v>
          </cell>
          <cell r="B146">
            <v>146</v>
          </cell>
          <cell r="C146"/>
          <cell r="D146"/>
          <cell r="E146"/>
          <cell r="F146"/>
          <cell r="G146"/>
          <cell r="H146"/>
          <cell r="I146"/>
          <cell r="J146"/>
          <cell r="K146"/>
          <cell r="L146">
            <v>1576021.75</v>
          </cell>
          <cell r="M146">
            <v>1607130.61</v>
          </cell>
          <cell r="N146">
            <v>2564224.9300000002</v>
          </cell>
          <cell r="O146">
            <v>2816861.03</v>
          </cell>
        </row>
        <row r="147">
          <cell r="A147" t="str">
            <v>IQ</v>
          </cell>
          <cell r="B147">
            <v>147</v>
          </cell>
          <cell r="C147"/>
          <cell r="D147"/>
          <cell r="E147"/>
          <cell r="F147"/>
          <cell r="G147"/>
          <cell r="H147"/>
          <cell r="I147"/>
          <cell r="J147"/>
          <cell r="K147"/>
          <cell r="L147"/>
          <cell r="M147"/>
          <cell r="N147"/>
          <cell r="O147"/>
          <cell r="P147"/>
        </row>
        <row r="148">
          <cell r="A148" t="str">
            <v>NR</v>
          </cell>
          <cell r="B148">
            <v>148</v>
          </cell>
          <cell r="C148">
            <v>-51761</v>
          </cell>
          <cell r="D148">
            <v>-24146.85</v>
          </cell>
          <cell r="E148">
            <v>-24533.200000000004</v>
          </cell>
          <cell r="F148">
            <v>-24974.79</v>
          </cell>
          <cell r="G148">
            <v>-25424.35</v>
          </cell>
          <cell r="H148">
            <v>-25907.409999999996</v>
          </cell>
          <cell r="I148"/>
          <cell r="J148"/>
          <cell r="K148"/>
          <cell r="L148">
            <v>-19051.830000000002</v>
          </cell>
          <cell r="M148">
            <v>-161172.1</v>
          </cell>
          <cell r="N148">
            <v>92360.37</v>
          </cell>
          <cell r="O148">
            <v>50500.639999999999</v>
          </cell>
        </row>
        <row r="149">
          <cell r="A149" t="str">
            <v>DEC</v>
          </cell>
          <cell r="B149">
            <v>149</v>
          </cell>
          <cell r="C149"/>
          <cell r="D149"/>
          <cell r="E149"/>
          <cell r="F149"/>
          <cell r="G149"/>
          <cell r="H149"/>
          <cell r="I149"/>
          <cell r="J149"/>
          <cell r="K149"/>
          <cell r="L149">
            <v>172257.92999999993</v>
          </cell>
          <cell r="M149">
            <v>-15144.12</v>
          </cell>
          <cell r="N149">
            <v>-35830.660000000003</v>
          </cell>
          <cell r="O149">
            <v>-25487.71</v>
          </cell>
        </row>
        <row r="150">
          <cell r="A150" t="str">
            <v>IBNO</v>
          </cell>
          <cell r="B150">
            <v>150</v>
          </cell>
          <cell r="C150"/>
          <cell r="D150"/>
          <cell r="E150"/>
          <cell r="F150"/>
          <cell r="G150"/>
          <cell r="H150"/>
          <cell r="I150"/>
          <cell r="J150"/>
          <cell r="K150"/>
          <cell r="L150"/>
          <cell r="M150"/>
          <cell r="N150"/>
          <cell r="O150"/>
        </row>
        <row r="151">
          <cell r="A151" t="str">
            <v>PF</v>
          </cell>
          <cell r="B151">
            <v>151</v>
          </cell>
          <cell r="C151"/>
          <cell r="D151"/>
          <cell r="E151"/>
          <cell r="F151"/>
          <cell r="G151"/>
          <cell r="H151"/>
          <cell r="I151"/>
          <cell r="J151"/>
          <cell r="K151"/>
          <cell r="L151"/>
          <cell r="M151"/>
          <cell r="N151"/>
          <cell r="O151"/>
        </row>
        <row r="152">
          <cell r="A152" t="str">
            <v>+/-X</v>
          </cell>
          <cell r="B152">
            <v>152</v>
          </cell>
          <cell r="C152"/>
          <cell r="D152"/>
          <cell r="E152"/>
          <cell r="F152"/>
          <cell r="G152"/>
          <cell r="H152"/>
          <cell r="I152"/>
          <cell r="J152"/>
          <cell r="K152"/>
          <cell r="L152"/>
          <cell r="M152"/>
          <cell r="N152"/>
          <cell r="O152"/>
        </row>
        <row r="153">
          <cell r="A153" t="str">
            <v>FT</v>
          </cell>
          <cell r="B153">
            <v>153</v>
          </cell>
          <cell r="C153"/>
          <cell r="D153"/>
          <cell r="E153"/>
          <cell r="F153"/>
          <cell r="G153"/>
          <cell r="H153"/>
          <cell r="I153"/>
          <cell r="J153"/>
          <cell r="K153"/>
          <cell r="L153">
            <v>123931.7</v>
          </cell>
          <cell r="M153"/>
          <cell r="N153"/>
          <cell r="O153"/>
        </row>
        <row r="154">
          <cell r="A154" t="str">
            <v>FP_BNO</v>
          </cell>
          <cell r="B154">
            <v>154</v>
          </cell>
          <cell r="C154">
            <v>14380.85</v>
          </cell>
          <cell r="D154">
            <v>15076.697999999999</v>
          </cell>
          <cell r="E154">
            <v>15076.697999999999</v>
          </cell>
          <cell r="F154">
            <v>15076.697999999999</v>
          </cell>
          <cell r="G154">
            <v>15076.697999999999</v>
          </cell>
          <cell r="H154">
            <v>15076.697999999999</v>
          </cell>
          <cell r="I154">
            <v>12198.8658</v>
          </cell>
          <cell r="J154">
            <v>11870.544</v>
          </cell>
          <cell r="K154">
            <v>11935.487999999999</v>
          </cell>
          <cell r="L154">
            <v>12001.404</v>
          </cell>
          <cell r="M154">
            <v>12021.696</v>
          </cell>
          <cell r="N154">
            <v>14380.85</v>
          </cell>
          <cell r="O154">
            <v>14380.85</v>
          </cell>
        </row>
        <row r="155">
          <cell r="A155" t="str">
            <v>Rés_BNO</v>
          </cell>
          <cell r="B155">
            <v>155</v>
          </cell>
          <cell r="C155">
            <v>640.17999999999995</v>
          </cell>
          <cell r="D155">
            <v>671.15750000000003</v>
          </cell>
          <cell r="E155">
            <v>671.15750000000003</v>
          </cell>
          <cell r="F155">
            <v>671.15750000000003</v>
          </cell>
          <cell r="G155">
            <v>671.15750000000003</v>
          </cell>
          <cell r="H155">
            <v>671.15750000000003</v>
          </cell>
          <cell r="I155">
            <v>1075.5899999999999</v>
          </cell>
          <cell r="J155">
            <v>1184.24</v>
          </cell>
          <cell r="K155">
            <v>1292.48</v>
          </cell>
          <cell r="L155">
            <v>1402.34</v>
          </cell>
          <cell r="M155">
            <v>1436.16</v>
          </cell>
          <cell r="N155">
            <v>640.17999999999995</v>
          </cell>
          <cell r="O155">
            <v>640.17999999999995</v>
          </cell>
        </row>
        <row r="156">
          <cell r="A156" t="str">
            <v>DNA_BNO</v>
          </cell>
          <cell r="B156">
            <v>156</v>
          </cell>
          <cell r="C156">
            <v>3185748.38</v>
          </cell>
          <cell r="D156">
            <v>3037854.83</v>
          </cell>
          <cell r="E156">
            <v>3037855.48</v>
          </cell>
          <cell r="F156">
            <v>3037856.13</v>
          </cell>
          <cell r="G156">
            <v>3037856.78</v>
          </cell>
          <cell r="H156">
            <v>3037857.43</v>
          </cell>
          <cell r="K156"/>
          <cell r="L156"/>
          <cell r="M156"/>
          <cell r="N156">
            <v>2541799.36</v>
          </cell>
          <cell r="O156">
            <v>2824672.45</v>
          </cell>
        </row>
        <row r="157">
          <cell r="A157" t="str">
            <v>DD_BNO</v>
          </cell>
          <cell r="B157">
            <v>157</v>
          </cell>
          <cell r="C157"/>
          <cell r="D157"/>
          <cell r="E157"/>
          <cell r="F157"/>
          <cell r="G157"/>
          <cell r="H157"/>
          <cell r="K157"/>
          <cell r="L157"/>
          <cell r="M157"/>
          <cell r="N157">
            <v>430.68</v>
          </cell>
          <cell r="O157"/>
        </row>
        <row r="158">
          <cell r="A158" t="str">
            <v>IntNot_BNO</v>
          </cell>
          <cell r="B158">
            <v>158</v>
          </cell>
          <cell r="C158">
            <v>3.07</v>
          </cell>
          <cell r="D158">
            <v>2.15</v>
          </cell>
          <cell r="E158">
            <v>2.0699999999999998</v>
          </cell>
          <cell r="F158">
            <v>2.0499999999999998</v>
          </cell>
          <cell r="G158"/>
          <cell r="H158"/>
          <cell r="K158"/>
          <cell r="L158"/>
          <cell r="M158"/>
          <cell r="N158">
            <v>29.44</v>
          </cell>
          <cell r="O158">
            <v>3.26</v>
          </cell>
        </row>
        <row r="159">
          <cell r="A159" t="str">
            <v>Divers</v>
          </cell>
          <cell r="B159"/>
          <cell r="C159"/>
          <cell r="D159"/>
          <cell r="E159"/>
          <cell r="F159"/>
          <cell r="G159"/>
          <cell r="H159"/>
          <cell r="I159"/>
          <cell r="J159"/>
          <cell r="K159"/>
          <cell r="L159"/>
          <cell r="M159"/>
          <cell r="N159"/>
          <cell r="O159"/>
          <cell r="P159"/>
          <cell r="Q159"/>
          <cell r="R159"/>
          <cell r="S159"/>
          <cell r="T159"/>
          <cell r="U159"/>
        </row>
        <row r="160">
          <cell r="A160" t="str">
            <v>RdVMT</v>
          </cell>
          <cell r="B160">
            <v>160</v>
          </cell>
          <cell r="C160">
            <v>8082698</v>
          </cell>
          <cell r="D160"/>
          <cell r="E160"/>
          <cell r="F160"/>
          <cell r="G160"/>
          <cell r="H160"/>
          <cell r="J160">
            <v>8125488</v>
          </cell>
          <cell r="K160">
            <v>7819679.5199999996</v>
          </cell>
          <cell r="L160">
            <v>7668347.1500000004</v>
          </cell>
          <cell r="M160">
            <v>7756285.7399999993</v>
          </cell>
          <cell r="N160">
            <v>7739028.4300000006</v>
          </cell>
          <cell r="O160"/>
        </row>
        <row r="161">
          <cell r="A161" t="str">
            <v>CG</v>
          </cell>
          <cell r="B161">
            <v>161</v>
          </cell>
          <cell r="C161">
            <v>66975137.260000005</v>
          </cell>
          <cell r="D161"/>
          <cell r="E161"/>
          <cell r="F161"/>
          <cell r="G161"/>
          <cell r="H161"/>
          <cell r="J161"/>
          <cell r="K161"/>
          <cell r="L161">
            <v>57078544.440000013</v>
          </cell>
          <cell r="M161">
            <v>57083312.679999985</v>
          </cell>
          <cell r="N161">
            <v>60523459.749999993</v>
          </cell>
          <cell r="O161">
            <v>61366107.609999992</v>
          </cell>
        </row>
        <row r="162">
          <cell r="A162" t="str">
            <v>SmA</v>
          </cell>
          <cell r="B162">
            <v>162</v>
          </cell>
          <cell r="C162">
            <v>2191136.5</v>
          </cell>
          <cell r="D162"/>
          <cell r="E162"/>
          <cell r="F162"/>
          <cell r="G162"/>
          <cell r="H162"/>
          <cell r="L162">
            <v>8028388.1299999999</v>
          </cell>
          <cell r="M162">
            <v>13734834.460000001</v>
          </cell>
          <cell r="N162">
            <v>11780566.539999999</v>
          </cell>
          <cell r="O162">
            <v>9173544.6300000008</v>
          </cell>
        </row>
        <row r="163">
          <cell r="A163" t="str">
            <v>PCM</v>
          </cell>
          <cell r="B163">
            <v>163</v>
          </cell>
          <cell r="C163"/>
          <cell r="D163"/>
          <cell r="E163"/>
          <cell r="F163"/>
          <cell r="G163"/>
          <cell r="H163"/>
          <cell r="L163">
            <v>338841.51</v>
          </cell>
          <cell r="M163">
            <v>2006254.56</v>
          </cell>
          <cell r="N163">
            <v>211679.66</v>
          </cell>
          <cell r="O163">
            <v>207723.89</v>
          </cell>
        </row>
        <row r="164">
          <cell r="A164" t="str">
            <v>Mig7</v>
          </cell>
          <cell r="B164">
            <v>164</v>
          </cell>
          <cell r="C164">
            <v>149293.5</v>
          </cell>
          <cell r="D164"/>
          <cell r="E164"/>
          <cell r="F164"/>
          <cell r="G164"/>
          <cell r="H164"/>
          <cell r="L164"/>
          <cell r="M164"/>
          <cell r="N164"/>
          <cell r="O164">
            <v>275105.25</v>
          </cell>
        </row>
        <row r="165">
          <cell r="A165" t="str">
            <v>EOC</v>
          </cell>
          <cell r="B165">
            <v>165</v>
          </cell>
          <cell r="C165"/>
          <cell r="D165"/>
          <cell r="E165"/>
          <cell r="F165"/>
          <cell r="G165"/>
          <cell r="H165"/>
          <cell r="L165"/>
          <cell r="M165"/>
          <cell r="N165"/>
          <cell r="O165">
            <v>66528.38</v>
          </cell>
        </row>
        <row r="166">
          <cell r="A166" t="str">
            <v>Rtime</v>
          </cell>
          <cell r="B166">
            <v>166</v>
          </cell>
          <cell r="C166">
            <v>176840</v>
          </cell>
          <cell r="D166"/>
          <cell r="E166"/>
          <cell r="F166"/>
          <cell r="G166"/>
          <cell r="H166"/>
          <cell r="L166">
            <v>236885.72</v>
          </cell>
          <cell r="M166">
            <v>564275.06999999995</v>
          </cell>
          <cell r="N166">
            <v>1608685.74</v>
          </cell>
          <cell r="O166">
            <v>748510.03</v>
          </cell>
        </row>
        <row r="167">
          <cell r="A167" t="str">
            <v>CptV</v>
          </cell>
          <cell r="B167">
            <v>167</v>
          </cell>
          <cell r="C167"/>
          <cell r="D167"/>
          <cell r="E167"/>
          <cell r="F167"/>
          <cell r="G167"/>
          <cell r="H167"/>
          <cell r="L167"/>
          <cell r="M167">
            <v>162486.53</v>
          </cell>
          <cell r="N167">
            <v>171585.64</v>
          </cell>
          <cell r="O167">
            <v>115128.4</v>
          </cell>
        </row>
        <row r="168">
          <cell r="A168" t="str">
            <v>Flex</v>
          </cell>
          <cell r="B168">
            <v>168</v>
          </cell>
          <cell r="C168"/>
          <cell r="D168"/>
          <cell r="E168"/>
          <cell r="F168"/>
          <cell r="G168"/>
          <cell r="H168"/>
          <cell r="L168"/>
          <cell r="M168"/>
          <cell r="N168">
            <v>9611.68</v>
          </cell>
          <cell r="O168">
            <v>3143.72</v>
          </cell>
        </row>
        <row r="169">
          <cell r="A169" t="str">
            <v>SmEP</v>
          </cell>
          <cell r="B169">
            <v>169</v>
          </cell>
          <cell r="C169">
            <v>1311231</v>
          </cell>
          <cell r="D169"/>
          <cell r="E169"/>
          <cell r="F169"/>
          <cell r="G169"/>
          <cell r="H169"/>
          <cell r="L169"/>
          <cell r="M169"/>
          <cell r="N169">
            <v>11056</v>
          </cell>
          <cell r="O169"/>
        </row>
        <row r="170">
          <cell r="A170" t="str">
            <v>AppEP</v>
          </cell>
          <cell r="B170">
            <v>170</v>
          </cell>
          <cell r="C170"/>
          <cell r="D170"/>
          <cell r="E170"/>
          <cell r="F170"/>
          <cell r="G170"/>
          <cell r="H170"/>
          <cell r="L170"/>
          <cell r="M170"/>
          <cell r="N170">
            <v>29865.39</v>
          </cell>
          <cell r="O170">
            <v>42288.43</v>
          </cell>
        </row>
        <row r="171">
          <cell r="A171" t="str">
            <v>LED</v>
          </cell>
          <cell r="B171">
            <v>171</v>
          </cell>
          <cell r="C171"/>
          <cell r="D171"/>
          <cell r="E171"/>
          <cell r="F171"/>
          <cell r="G171"/>
          <cell r="H171"/>
          <cell r="L171"/>
          <cell r="M171"/>
          <cell r="N171"/>
          <cell r="O171">
            <v>106796.08</v>
          </cell>
        </row>
      </sheetData>
      <sheetData sheetId="4"/>
      <sheetData sheetId="5"/>
      <sheetData sheetId="6">
        <row r="1">
          <cell r="A1" t="str">
            <v>Line</v>
          </cell>
          <cell r="B1" t="str">
            <v>9 Gaz</v>
          </cell>
          <cell r="C1" t="str">
            <v>9 Elec</v>
          </cell>
          <cell r="D1" t="str">
            <v>G/NG</v>
          </cell>
          <cell r="E1"/>
          <cell r="F1" t="str">
            <v>Cl.2</v>
          </cell>
          <cell r="G1" t="str">
            <v>Libellé Gaz</v>
          </cell>
          <cell r="H1" t="str">
            <v>Libellé Elec</v>
          </cell>
          <cell r="I1"/>
          <cell r="J1"/>
          <cell r="K1"/>
          <cell r="L1"/>
        </row>
        <row r="2">
          <cell r="A2"/>
          <cell r="B2"/>
          <cell r="C2"/>
          <cell r="D2"/>
          <cell r="E2"/>
          <cell r="F2"/>
          <cell r="G2"/>
          <cell r="H2"/>
          <cell r="I2"/>
          <cell r="J2"/>
          <cell r="K2"/>
          <cell r="L2"/>
        </row>
        <row r="3">
          <cell r="A3"/>
          <cell r="B3"/>
          <cell r="C3"/>
          <cell r="D3"/>
          <cell r="E3"/>
          <cell r="F3"/>
          <cell r="G3"/>
          <cell r="H3"/>
          <cell r="I3"/>
          <cell r="J3"/>
          <cell r="K3"/>
          <cell r="L3"/>
        </row>
        <row r="4">
          <cell r="A4"/>
          <cell r="B4"/>
          <cell r="C4"/>
          <cell r="D4"/>
          <cell r="E4"/>
          <cell r="F4"/>
          <cell r="G4"/>
          <cell r="H4"/>
          <cell r="I4"/>
          <cell r="J4"/>
          <cell r="K4"/>
          <cell r="L4"/>
        </row>
        <row r="5">
          <cell r="A5"/>
          <cell r="B5"/>
          <cell r="C5"/>
          <cell r="D5"/>
          <cell r="E5"/>
          <cell r="F5"/>
          <cell r="G5"/>
          <cell r="H5"/>
          <cell r="I5"/>
          <cell r="J5"/>
          <cell r="K5"/>
          <cell r="L5"/>
        </row>
        <row r="6">
          <cell r="A6"/>
          <cell r="B6"/>
          <cell r="C6"/>
          <cell r="D6"/>
          <cell r="E6"/>
          <cell r="F6"/>
          <cell r="G6"/>
          <cell r="H6"/>
          <cell r="I6"/>
          <cell r="J6"/>
          <cell r="K6"/>
          <cell r="L6"/>
        </row>
        <row r="7">
          <cell r="A7">
            <v>7</v>
          </cell>
          <cell r="B7" t="str">
            <v>T1</v>
          </cell>
          <cell r="C7" t="str">
            <v>T1</v>
          </cell>
          <cell r="G7" t="str">
            <v xml:space="preserve"> Utilisation du réseau de distribution</v>
          </cell>
          <cell r="H7" t="str">
            <v xml:space="preserve"> Utilisation du réseau de distribution</v>
          </cell>
          <cell r="I7"/>
          <cell r="J7"/>
          <cell r="K7"/>
          <cell r="L7"/>
        </row>
        <row r="8">
          <cell r="A8">
            <v>8</v>
          </cell>
          <cell r="B8" t="str">
            <v>964.710</v>
          </cell>
          <cell r="C8" t="str">
            <v>962.710</v>
          </cell>
          <cell r="D8" t="str">
            <v/>
          </cell>
          <cell r="G8" t="str">
            <v>Services de support</v>
          </cell>
          <cell r="H8" t="str">
            <v>Services de support</v>
          </cell>
          <cell r="I8"/>
          <cell r="J8"/>
          <cell r="K8"/>
          <cell r="L8"/>
        </row>
        <row r="9">
          <cell r="A9">
            <v>9</v>
          </cell>
          <cell r="B9" t="str">
            <v>964.710.00</v>
          </cell>
          <cell r="C9" t="str">
            <v>962.710.00</v>
          </cell>
          <cell r="D9" t="str">
            <v>G</v>
          </cell>
          <cell r="E9"/>
          <cell r="F9"/>
          <cell r="G9" t="str">
            <v>Frais des services techniques</v>
          </cell>
          <cell r="H9" t="str">
            <v>Frais des services techniques</v>
          </cell>
          <cell r="I9"/>
          <cell r="J9"/>
          <cell r="K9"/>
          <cell r="L9"/>
        </row>
        <row r="10">
          <cell r="A10">
            <v>10</v>
          </cell>
          <cell r="B10" t="str">
            <v>964.710.10</v>
          </cell>
          <cell r="C10" t="str">
            <v>962.710.10</v>
          </cell>
          <cell r="D10" t="str">
            <v>G</v>
          </cell>
          <cell r="E10"/>
          <cell r="F10"/>
          <cell r="G10" t="str">
            <v>Frais des services généraux</v>
          </cell>
          <cell r="H10" t="str">
            <v>Frais des services généraux</v>
          </cell>
          <cell r="I10"/>
          <cell r="J10"/>
          <cell r="K10"/>
          <cell r="L10"/>
        </row>
        <row r="11">
          <cell r="A11">
            <v>11</v>
          </cell>
          <cell r="B11" t="str">
            <v>964.710.11</v>
          </cell>
          <cell r="C11" t="str">
            <v>962.710.11</v>
          </cell>
          <cell r="D11" t="str">
            <v>G</v>
          </cell>
          <cell r="E11"/>
          <cell r="F11"/>
          <cell r="G11" t="str">
            <v>Frais de l'informatique (hors projets)</v>
          </cell>
          <cell r="H11" t="str">
            <v>Frais de l'informatique (hors projets)</v>
          </cell>
          <cell r="I11"/>
          <cell r="J11"/>
          <cell r="K11"/>
          <cell r="L11"/>
        </row>
        <row r="12">
          <cell r="A12">
            <v>12</v>
          </cell>
          <cell r="B12" t="str">
            <v>964.710.12</v>
          </cell>
          <cell r="C12" t="str">
            <v>962.710.12</v>
          </cell>
          <cell r="D12" t="str">
            <v>G</v>
          </cell>
          <cell r="E12"/>
          <cell r="F12"/>
          <cell r="G12" t="str">
            <v>Coûts des projets IT</v>
          </cell>
          <cell r="H12" t="str">
            <v>Coûts des projets IT</v>
          </cell>
          <cell r="I12"/>
          <cell r="J12"/>
          <cell r="K12"/>
          <cell r="L12"/>
        </row>
        <row r="13">
          <cell r="A13">
            <v>13</v>
          </cell>
          <cell r="B13" t="str">
            <v>964.710.21</v>
          </cell>
          <cell r="C13" t="str">
            <v>962.710.20</v>
          </cell>
          <cell r="D13" t="str">
            <v>G</v>
          </cell>
          <cell r="E13"/>
          <cell r="F13"/>
          <cell r="G13" t="str">
            <v>Frais de gestion de la clientèle</v>
          </cell>
          <cell r="H13" t="str">
            <v>Frais de gestion de la clientèle</v>
          </cell>
          <cell r="I13"/>
          <cell r="J13"/>
          <cell r="K13"/>
          <cell r="L13"/>
        </row>
        <row r="14">
          <cell r="A14">
            <v>14</v>
          </cell>
          <cell r="B14" t="str">
            <v>964.710.30</v>
          </cell>
          <cell r="C14" t="str">
            <v>962.710.30</v>
          </cell>
          <cell r="D14" t="str">
            <v>G</v>
          </cell>
          <cell r="E14"/>
          <cell r="F14"/>
          <cell r="G14" t="str">
            <v>Redevances et cotisations diverses</v>
          </cell>
          <cell r="H14" t="str">
            <v>Redevances et cotisations diverses</v>
          </cell>
          <cell r="I14"/>
          <cell r="J14"/>
          <cell r="K14"/>
          <cell r="L14"/>
        </row>
        <row r="15">
          <cell r="A15">
            <v>15</v>
          </cell>
          <cell r="B15" t="str">
            <v>964.710.32</v>
          </cell>
          <cell r="C15" t="str">
            <v>962.710.32</v>
          </cell>
          <cell r="D15" t="str">
            <v>NG</v>
          </cell>
          <cell r="E15"/>
          <cell r="F15"/>
          <cell r="G15" t="str">
            <v>Redevances de transit</v>
          </cell>
          <cell r="H15" t="str">
            <v>Redevances de transit</v>
          </cell>
          <cell r="I15"/>
          <cell r="J15"/>
          <cell r="K15"/>
          <cell r="L15"/>
        </row>
        <row r="16">
          <cell r="A16">
            <v>16</v>
          </cell>
          <cell r="B16" t="str">
            <v>964.710.5</v>
          </cell>
          <cell r="C16" t="str">
            <v>962.710.5</v>
          </cell>
          <cell r="D16" t="str">
            <v/>
          </cell>
          <cell r="E16"/>
          <cell r="F16"/>
          <cell r="G16" t="str">
            <v>Coûts des installations hors réseau</v>
          </cell>
          <cell r="H16" t="str">
            <v>Coûts des installations hors réseau</v>
          </cell>
          <cell r="I16"/>
          <cell r="J16"/>
          <cell r="K16"/>
          <cell r="L16"/>
        </row>
        <row r="17">
          <cell r="A17">
            <v>17</v>
          </cell>
          <cell r="B17" t="str">
            <v>964.710.50</v>
          </cell>
          <cell r="C17" t="str">
            <v>962.710.50</v>
          </cell>
          <cell r="D17" t="str">
            <v>G</v>
          </cell>
          <cell r="E17"/>
          <cell r="F17"/>
          <cell r="G17" t="str">
            <v>Entretien</v>
          </cell>
          <cell r="H17" t="str">
            <v>Entretien</v>
          </cell>
          <cell r="I17"/>
          <cell r="J17"/>
          <cell r="K17"/>
          <cell r="L17"/>
        </row>
        <row r="18">
          <cell r="A18">
            <v>18</v>
          </cell>
          <cell r="B18" t="str">
            <v>964.710.59</v>
          </cell>
          <cell r="C18" t="str">
            <v>962.710.59</v>
          </cell>
          <cell r="D18" t="str">
            <v>NG</v>
          </cell>
          <cell r="E18"/>
          <cell r="F18"/>
          <cell r="G18" t="str">
            <v>Amortissements</v>
          </cell>
          <cell r="H18" t="str">
            <v>Amortissements</v>
          </cell>
          <cell r="I18"/>
          <cell r="J18"/>
          <cell r="K18"/>
          <cell r="L18"/>
        </row>
        <row r="19">
          <cell r="A19">
            <v>19</v>
          </cell>
          <cell r="B19" t="str">
            <v>964.710.60</v>
          </cell>
          <cell r="C19" t="str">
            <v>962.710.60</v>
          </cell>
          <cell r="D19" t="str">
            <v>G</v>
          </cell>
          <cell r="E19"/>
          <cell r="F19"/>
          <cell r="G19" t="str">
            <v>Résultat des travaux pour compte de tiers</v>
          </cell>
          <cell r="H19" t="str">
            <v>Résultat des travaux pour compte de tiers</v>
          </cell>
          <cell r="I19"/>
          <cell r="J19"/>
          <cell r="K19"/>
          <cell r="L19"/>
        </row>
        <row r="20">
          <cell r="A20">
            <v>20</v>
          </cell>
          <cell r="B20" t="str">
            <v>964.710.9</v>
          </cell>
          <cell r="C20" t="str">
            <v>962.710.9</v>
          </cell>
          <cell r="D20" t="str">
            <v/>
          </cell>
          <cell r="E20"/>
          <cell r="F20"/>
          <cell r="G20" t="str">
            <v xml:space="preserve">Frais des services de support transférés </v>
          </cell>
          <cell r="H20" t="str">
            <v xml:space="preserve">Frais des services de support transférés </v>
          </cell>
          <cell r="I20"/>
          <cell r="J20"/>
          <cell r="K20"/>
          <cell r="L20"/>
        </row>
        <row r="21">
          <cell r="A21">
            <v>21</v>
          </cell>
          <cell r="B21" t="str">
            <v>964.710.90</v>
          </cell>
          <cell r="C21" t="str">
            <v>962.710.90</v>
          </cell>
          <cell r="D21" t="str">
            <v>G</v>
          </cell>
          <cell r="E21"/>
          <cell r="F21"/>
          <cell r="G21" t="str">
            <v>Transferts aux immobilisations</v>
          </cell>
          <cell r="H21" t="str">
            <v>Transferts aux immobilisations</v>
          </cell>
          <cell r="I21"/>
          <cell r="J21"/>
          <cell r="K21"/>
          <cell r="L21"/>
        </row>
        <row r="22">
          <cell r="A22">
            <v>22</v>
          </cell>
          <cell r="B22" t="str">
            <v>964.710.91</v>
          </cell>
          <cell r="C22" t="str">
            <v>962.710.91</v>
          </cell>
          <cell r="D22" t="str">
            <v>G</v>
          </cell>
          <cell r="E22"/>
          <cell r="F22"/>
          <cell r="G22" t="str">
            <v>Transferts aux comptes d'exploitation</v>
          </cell>
          <cell r="H22" t="str">
            <v>Transferts aux comptes d'exploitation</v>
          </cell>
          <cell r="I22"/>
          <cell r="J22"/>
          <cell r="K22"/>
          <cell r="L22"/>
        </row>
        <row r="23">
          <cell r="A23">
            <v>23</v>
          </cell>
          <cell r="B23" t="str">
            <v>964.712</v>
          </cell>
          <cell r="C23" t="str">
            <v>962.712</v>
          </cell>
          <cell r="D23" t="str">
            <v/>
          </cell>
          <cell r="E23"/>
          <cell r="F23"/>
          <cell r="G23" t="str">
            <v>Etudes &amp; Entretien de l'infrastructure</v>
          </cell>
          <cell r="H23" t="str">
            <v>Etudes &amp; Entretien de l'infrastructure</v>
          </cell>
          <cell r="I23"/>
          <cell r="J23"/>
          <cell r="K23"/>
          <cell r="L23"/>
        </row>
        <row r="24">
          <cell r="A24">
            <v>24</v>
          </cell>
          <cell r="B24" t="str">
            <v>964.712.00</v>
          </cell>
          <cell r="C24" t="str">
            <v>962.712.00</v>
          </cell>
          <cell r="D24" t="str">
            <v>G</v>
          </cell>
          <cell r="E24"/>
          <cell r="F24"/>
          <cell r="G24" t="str">
            <v>Etudes</v>
          </cell>
          <cell r="H24" t="str">
            <v>Etudes</v>
          </cell>
          <cell r="I24"/>
          <cell r="J24"/>
          <cell r="K24"/>
          <cell r="L24"/>
        </row>
        <row r="25">
          <cell r="A25">
            <v>25</v>
          </cell>
          <cell r="B25" t="str">
            <v>964.712.2</v>
          </cell>
          <cell r="C25" t="str">
            <v>962.712.2</v>
          </cell>
          <cell r="D25" t="str">
            <v/>
          </cell>
          <cell r="E25"/>
          <cell r="F25"/>
          <cell r="G25" t="str">
            <v>Stations de réception</v>
          </cell>
          <cell r="H25" t="str">
            <v>Points de fourniture</v>
          </cell>
          <cell r="I25"/>
          <cell r="J25"/>
          <cell r="K25"/>
          <cell r="L25"/>
        </row>
        <row r="26">
          <cell r="A26">
            <v>26</v>
          </cell>
          <cell r="B26" t="str">
            <v>964.712.20</v>
          </cell>
          <cell r="C26" t="str">
            <v>962.712.20</v>
          </cell>
          <cell r="D26" t="str">
            <v>G</v>
          </cell>
          <cell r="E26"/>
          <cell r="F26"/>
          <cell r="G26" t="str">
            <v>Entretien, dégâts et démolition</v>
          </cell>
          <cell r="H26" t="str">
            <v>Entretien, dégâts et démolition</v>
          </cell>
          <cell r="I26"/>
          <cell r="J26"/>
          <cell r="K26"/>
          <cell r="L26"/>
        </row>
        <row r="27">
          <cell r="A27">
            <v>27</v>
          </cell>
          <cell r="B27" t="str">
            <v>964.712.29</v>
          </cell>
          <cell r="C27" t="str">
            <v>962.712.29</v>
          </cell>
          <cell r="D27" t="str">
            <v>NG</v>
          </cell>
          <cell r="E27"/>
          <cell r="F27"/>
          <cell r="G27" t="str">
            <v>Amortissements</v>
          </cell>
          <cell r="H27" t="str">
            <v>Amortissements</v>
          </cell>
          <cell r="I27"/>
          <cell r="J27"/>
          <cell r="K27"/>
          <cell r="L27"/>
        </row>
        <row r="28">
          <cell r="A28">
            <v>28</v>
          </cell>
          <cell r="B28" t="str">
            <v>964.712.3</v>
          </cell>
          <cell r="C28" t="str">
            <v>962.712.3</v>
          </cell>
          <cell r="D28" t="str">
            <v/>
          </cell>
          <cell r="E28"/>
          <cell r="F28"/>
          <cell r="G28" t="str">
            <v>Canalisations &amp; branchements MP</v>
          </cell>
          <cell r="H28" t="str">
            <v>Câbles HT et postes de répartition</v>
          </cell>
          <cell r="I28"/>
          <cell r="J28"/>
          <cell r="K28"/>
          <cell r="L28"/>
        </row>
        <row r="29">
          <cell r="A29">
            <v>29</v>
          </cell>
          <cell r="B29" t="str">
            <v>964.712.30</v>
          </cell>
          <cell r="C29" t="str">
            <v>962.712.30</v>
          </cell>
          <cell r="D29" t="str">
            <v>G</v>
          </cell>
          <cell r="E29"/>
          <cell r="F29"/>
          <cell r="G29" t="str">
            <v>Entretien, dégâts et démolition</v>
          </cell>
          <cell r="H29" t="str">
            <v>Entretien, dégâts et démolition</v>
          </cell>
          <cell r="I29"/>
          <cell r="J29"/>
          <cell r="K29"/>
          <cell r="L29"/>
        </row>
        <row r="30">
          <cell r="A30">
            <v>30</v>
          </cell>
          <cell r="B30" t="str">
            <v>964.712.39</v>
          </cell>
          <cell r="C30" t="str">
            <v>962.712.39</v>
          </cell>
          <cell r="D30" t="str">
            <v>NG</v>
          </cell>
          <cell r="E30"/>
          <cell r="F30"/>
          <cell r="G30" t="str">
            <v>Amortissements</v>
          </cell>
          <cell r="H30" t="str">
            <v>Amortissements</v>
          </cell>
          <cell r="I30"/>
          <cell r="J30"/>
          <cell r="K30"/>
          <cell r="L30"/>
        </row>
        <row r="31">
          <cell r="A31">
            <v>31</v>
          </cell>
          <cell r="B31" t="str">
            <v>964.712.4</v>
          </cell>
          <cell r="C31" t="str">
            <v>962.712.4</v>
          </cell>
          <cell r="D31" t="str">
            <v/>
          </cell>
          <cell r="E31"/>
          <cell r="F31"/>
          <cell r="G31" t="str">
            <v>Cabines clients</v>
          </cell>
          <cell r="H31" t="str">
            <v>Compteurs HT</v>
          </cell>
          <cell r="I31"/>
          <cell r="J31"/>
          <cell r="K31"/>
          <cell r="L31"/>
        </row>
        <row r="32">
          <cell r="A32">
            <v>32</v>
          </cell>
          <cell r="B32" t="str">
            <v>964.712.40</v>
          </cell>
          <cell r="C32" t="str">
            <v>962.712.40</v>
          </cell>
          <cell r="D32" t="str">
            <v>G</v>
          </cell>
          <cell r="E32"/>
          <cell r="F32"/>
          <cell r="G32" t="str">
            <v>Entretien, dégâts et démolition</v>
          </cell>
          <cell r="H32" t="str">
            <v>Entretien des compteurs HT</v>
          </cell>
          <cell r="I32"/>
          <cell r="J32"/>
          <cell r="K32"/>
          <cell r="L32"/>
        </row>
        <row r="33">
          <cell r="A33">
            <v>33</v>
          </cell>
          <cell r="B33" t="str">
            <v>964.712.49</v>
          </cell>
          <cell r="C33"/>
          <cell r="D33" t="str">
            <v/>
          </cell>
          <cell r="E33"/>
          <cell r="F33"/>
          <cell r="G33" t="str">
            <v>Amortissements</v>
          </cell>
          <cell r="H33"/>
          <cell r="I33"/>
          <cell r="J33"/>
          <cell r="K33"/>
          <cell r="L33"/>
        </row>
        <row r="34">
          <cell r="A34">
            <v>34</v>
          </cell>
          <cell r="B34" t="str">
            <v>964.712.5</v>
          </cell>
          <cell r="C34" t="str">
            <v>962.712.5</v>
          </cell>
          <cell r="D34" t="str">
            <v/>
          </cell>
          <cell r="E34"/>
          <cell r="F34"/>
          <cell r="G34" t="str">
            <v>Cabines de détente BP</v>
          </cell>
          <cell r="H34" t="str">
            <v>Cabines de transformation HT/BT</v>
          </cell>
          <cell r="I34"/>
          <cell r="J34"/>
          <cell r="K34"/>
          <cell r="L34"/>
        </row>
        <row r="35">
          <cell r="A35">
            <v>35</v>
          </cell>
          <cell r="B35" t="str">
            <v>964.712.50</v>
          </cell>
          <cell r="C35" t="str">
            <v>962.712.50</v>
          </cell>
          <cell r="D35" t="str">
            <v>G</v>
          </cell>
          <cell r="E35"/>
          <cell r="F35"/>
          <cell r="G35" t="str">
            <v>Entretien, dégâts et démolition</v>
          </cell>
          <cell r="H35" t="str">
            <v>Entretien, dégâts et démolition</v>
          </cell>
          <cell r="I35"/>
          <cell r="J35"/>
          <cell r="K35"/>
          <cell r="L35"/>
        </row>
        <row r="36">
          <cell r="A36">
            <v>36</v>
          </cell>
          <cell r="B36" t="str">
            <v>964.712.59</v>
          </cell>
          <cell r="C36" t="str">
            <v>962.712.59</v>
          </cell>
          <cell r="D36" t="str">
            <v>NG</v>
          </cell>
          <cell r="E36"/>
          <cell r="F36"/>
          <cell r="G36" t="str">
            <v>Amortissements</v>
          </cell>
          <cell r="H36" t="str">
            <v>Amortissements</v>
          </cell>
          <cell r="I36"/>
          <cell r="J36"/>
          <cell r="K36"/>
          <cell r="L36"/>
        </row>
        <row r="37">
          <cell r="A37">
            <v>37</v>
          </cell>
          <cell r="B37" t="str">
            <v>964.712.6</v>
          </cell>
          <cell r="C37" t="str">
            <v>962.712.6</v>
          </cell>
          <cell r="D37" t="str">
            <v/>
          </cell>
          <cell r="E37"/>
          <cell r="F37"/>
          <cell r="G37" t="str">
            <v>Canalisations et raccordements BP</v>
          </cell>
          <cell r="H37" t="str">
            <v>Câbles, lignes et raccordements BT</v>
          </cell>
          <cell r="I37"/>
          <cell r="J37"/>
          <cell r="K37"/>
          <cell r="L37"/>
        </row>
        <row r="38">
          <cell r="A38">
            <v>38</v>
          </cell>
          <cell r="B38" t="str">
            <v>964.712.60</v>
          </cell>
          <cell r="C38" t="str">
            <v>962.712.60</v>
          </cell>
          <cell r="D38" t="str">
            <v>G</v>
          </cell>
          <cell r="E38"/>
          <cell r="F38"/>
          <cell r="G38" t="str">
            <v>Entretien, dégâts et démolition</v>
          </cell>
          <cell r="H38" t="str">
            <v>Entretien, dégâts et démolition</v>
          </cell>
          <cell r="I38"/>
          <cell r="J38"/>
          <cell r="K38"/>
          <cell r="L38"/>
        </row>
        <row r="39">
          <cell r="A39">
            <v>39</v>
          </cell>
          <cell r="B39" t="str">
            <v>964.712.69</v>
          </cell>
          <cell r="C39" t="str">
            <v>962.712.69</v>
          </cell>
          <cell r="D39" t="str">
            <v>NG</v>
          </cell>
          <cell r="E39"/>
          <cell r="F39"/>
          <cell r="G39" t="str">
            <v>Amortissements</v>
          </cell>
          <cell r="H39" t="str">
            <v>Amortissements</v>
          </cell>
          <cell r="I39"/>
          <cell r="J39"/>
          <cell r="K39"/>
          <cell r="L39"/>
        </row>
        <row r="40">
          <cell r="A40">
            <v>40</v>
          </cell>
          <cell r="B40" t="str">
            <v>964.712.70</v>
          </cell>
          <cell r="C40" t="str">
            <v>962.712.70</v>
          </cell>
          <cell r="D40" t="str">
            <v>G</v>
          </cell>
          <cell r="E40"/>
          <cell r="F40"/>
          <cell r="G40" t="str">
            <v>Entretien des compteurs</v>
          </cell>
          <cell r="H40" t="str">
            <v>Entretien des compteurs BT</v>
          </cell>
          <cell r="I40"/>
          <cell r="J40"/>
          <cell r="K40"/>
          <cell r="L40"/>
        </row>
        <row r="41">
          <cell r="A41">
            <v>41</v>
          </cell>
          <cell r="B41" t="str">
            <v>964.712.80</v>
          </cell>
          <cell r="C41" t="str">
            <v>962.712.80</v>
          </cell>
          <cell r="D41" t="str">
            <v>G</v>
          </cell>
          <cell r="E41"/>
          <cell r="F41"/>
          <cell r="G41" t="str">
            <v>Autres frais relatifs à l'infrastructure</v>
          </cell>
          <cell r="H41" t="str">
            <v>Autres frais relatifs à l'infrastructure</v>
          </cell>
          <cell r="I41"/>
          <cell r="J41"/>
          <cell r="K41"/>
          <cell r="L41"/>
        </row>
        <row r="42">
          <cell r="A42">
            <v>42</v>
          </cell>
          <cell r="B42" t="str">
            <v>964.72</v>
          </cell>
          <cell r="C42" t="str">
            <v>962.714</v>
          </cell>
          <cell r="D42" t="str">
            <v/>
          </cell>
          <cell r="E42"/>
          <cell r="F42"/>
          <cell r="G42" t="str">
            <v>Gestion du système</v>
          </cell>
          <cell r="H42" t="str">
            <v>Gestion du système</v>
          </cell>
          <cell r="I42"/>
          <cell r="J42"/>
          <cell r="K42"/>
          <cell r="L42"/>
        </row>
        <row r="43">
          <cell r="A43">
            <v>43</v>
          </cell>
          <cell r="B43" t="str">
            <v>964.720.00</v>
          </cell>
          <cell r="C43" t="str">
            <v>962.714.00</v>
          </cell>
          <cell r="D43" t="str">
            <v>G</v>
          </cell>
          <cell r="E43"/>
          <cell r="F43"/>
          <cell r="G43" t="str">
            <v>Gestion des contrats d'accès</v>
          </cell>
          <cell r="H43" t="str">
            <v>Gestion des contrats d'accès</v>
          </cell>
          <cell r="I43"/>
          <cell r="J43"/>
          <cell r="K43"/>
          <cell r="L43"/>
        </row>
        <row r="44">
          <cell r="A44">
            <v>44</v>
          </cell>
          <cell r="B44" t="str">
            <v>964.721.00</v>
          </cell>
          <cell r="C44"/>
          <cell r="D44" t="str">
            <v/>
          </cell>
          <cell r="E44"/>
          <cell r="F44"/>
          <cell r="G44" t="str">
            <v>Odorisation</v>
          </cell>
          <cell r="H44" t="str">
            <v>Non utilisé</v>
          </cell>
          <cell r="I44"/>
          <cell r="J44"/>
          <cell r="K44"/>
          <cell r="L44"/>
        </row>
        <row r="45">
          <cell r="A45">
            <v>45</v>
          </cell>
          <cell r="B45" t="str">
            <v>964.722</v>
          </cell>
          <cell r="C45" t="str">
            <v>962.714.2</v>
          </cell>
          <cell r="D45" t="str">
            <v/>
          </cell>
          <cell r="E45"/>
          <cell r="F45"/>
          <cell r="G45" t="str">
            <v>Conduite du réseau</v>
          </cell>
          <cell r="H45" t="str">
            <v>Conduite du réseau</v>
          </cell>
          <cell r="I45"/>
          <cell r="J45"/>
          <cell r="K45"/>
          <cell r="L45"/>
        </row>
        <row r="46">
          <cell r="A46">
            <v>46</v>
          </cell>
          <cell r="B46" t="str">
            <v>964.722.00</v>
          </cell>
          <cell r="C46" t="str">
            <v>962.714.20</v>
          </cell>
          <cell r="D46" t="str">
            <v>G</v>
          </cell>
          <cell r="E46"/>
          <cell r="F46"/>
          <cell r="G46" t="str">
            <v>Dispatching</v>
          </cell>
          <cell r="H46" t="str">
            <v>Dispatching</v>
          </cell>
          <cell r="I46"/>
          <cell r="J46"/>
          <cell r="K46"/>
          <cell r="L46"/>
        </row>
        <row r="47">
          <cell r="A47">
            <v>47</v>
          </cell>
          <cell r="B47" t="str">
            <v>964.722.10</v>
          </cell>
          <cell r="C47" t="str">
            <v>962.714.21</v>
          </cell>
          <cell r="D47" t="str">
            <v>NG</v>
          </cell>
          <cell r="E47"/>
          <cell r="F47"/>
          <cell r="G47" t="str">
            <v>Amortissements</v>
          </cell>
          <cell r="H47" t="str">
            <v>Amortissements</v>
          </cell>
          <cell r="I47"/>
          <cell r="J47"/>
          <cell r="K47"/>
          <cell r="L47"/>
        </row>
        <row r="48">
          <cell r="A48">
            <v>48</v>
          </cell>
          <cell r="B48" t="str">
            <v>964.723.00</v>
          </cell>
          <cell r="C48" t="str">
            <v>962.714.30</v>
          </cell>
          <cell r="D48" t="str">
            <v>G</v>
          </cell>
          <cell r="E48"/>
          <cell r="F48"/>
          <cell r="G48" t="str">
            <v>Suivi des échanges d'énergie</v>
          </cell>
          <cell r="H48" t="str">
            <v>Suivi des échanges d'énergie</v>
          </cell>
          <cell r="I48"/>
          <cell r="J48"/>
          <cell r="K48"/>
          <cell r="L48"/>
        </row>
        <row r="49">
          <cell r="A49">
            <v>49</v>
          </cell>
          <cell r="B49" t="str">
            <v>964.731</v>
          </cell>
          <cell r="C49" t="str">
            <v>962.721</v>
          </cell>
          <cell r="D49" t="str">
            <v/>
          </cell>
          <cell r="E49"/>
          <cell r="F49"/>
          <cell r="G49" t="str">
            <v>Rest Term</v>
          </cell>
          <cell r="H49" t="str">
            <v>Compensation des pertes sur réseau</v>
          </cell>
          <cell r="I49"/>
          <cell r="J49"/>
          <cell r="K49"/>
          <cell r="L49"/>
        </row>
        <row r="50">
          <cell r="A50">
            <v>50</v>
          </cell>
          <cell r="B50"/>
          <cell r="C50" t="str">
            <v>962.721.00</v>
          </cell>
          <cell r="D50" t="str">
            <v>NG</v>
          </cell>
          <cell r="E50"/>
          <cell r="F50"/>
          <cell r="G50" t="str">
            <v>Non utilisé</v>
          </cell>
          <cell r="H50" t="str">
            <v>Achat des pertes via marché public</v>
          </cell>
          <cell r="I50"/>
          <cell r="J50"/>
          <cell r="K50"/>
          <cell r="L50"/>
        </row>
        <row r="51">
          <cell r="A51">
            <v>51</v>
          </cell>
          <cell r="B51"/>
          <cell r="C51" t="str">
            <v>962.721.10</v>
          </cell>
          <cell r="D51" t="str">
            <v>NG</v>
          </cell>
          <cell r="E51"/>
          <cell r="F51"/>
          <cell r="G51" t="str">
            <v>Non utilisé</v>
          </cell>
          <cell r="H51" t="str">
            <v>Exploitation des unités de cogénération</v>
          </cell>
          <cell r="I51"/>
          <cell r="J51"/>
          <cell r="K51"/>
          <cell r="L51"/>
        </row>
        <row r="52">
          <cell r="A52">
            <v>52</v>
          </cell>
          <cell r="B52"/>
          <cell r="C52" t="str">
            <v>962.721.19</v>
          </cell>
          <cell r="D52" t="str">
            <v>NG</v>
          </cell>
          <cell r="E52"/>
          <cell r="F52"/>
          <cell r="G52" t="str">
            <v>Non utilisé</v>
          </cell>
          <cell r="H52" t="str">
            <v>Amortissements</v>
          </cell>
          <cell r="I52"/>
          <cell r="J52"/>
          <cell r="K52"/>
          <cell r="L52"/>
        </row>
        <row r="53">
          <cell r="A53">
            <v>53</v>
          </cell>
          <cell r="B53" t="str">
            <v>964.731.00</v>
          </cell>
          <cell r="C53" t="str">
            <v>962.723.00</v>
          </cell>
          <cell r="D53" t="str">
            <v>NG</v>
          </cell>
          <cell r="E53"/>
          <cell r="F53"/>
          <cell r="G53" t="str">
            <v>Rest Term</v>
          </cell>
          <cell r="H53" t="str">
            <v>Rest Term</v>
          </cell>
          <cell r="I53"/>
          <cell r="J53"/>
          <cell r="K53"/>
          <cell r="L53"/>
        </row>
        <row r="54">
          <cell r="A54">
            <v>54</v>
          </cell>
          <cell r="B54" t="str">
            <v>964.710.80</v>
          </cell>
          <cell r="C54" t="str">
            <v>962.710.80</v>
          </cell>
          <cell r="D54" t="str">
            <v>NG</v>
          </cell>
          <cell r="E54"/>
          <cell r="F54"/>
          <cell r="G54" t="str">
            <v>Charges et produits exceptionnels</v>
          </cell>
          <cell r="H54" t="str">
            <v>Charges et produits exceptionnels</v>
          </cell>
          <cell r="I54"/>
          <cell r="J54"/>
          <cell r="K54"/>
          <cell r="L54"/>
        </row>
        <row r="55">
          <cell r="A55">
            <v>55</v>
          </cell>
          <cell r="B55" t="str">
            <v>964.710.81</v>
          </cell>
          <cell r="C55"/>
          <cell r="D55" t="str">
            <v/>
          </cell>
          <cell r="E55"/>
          <cell r="F55"/>
          <cell r="G55" t="str">
            <v>Reprise de provision exceptionnelle</v>
          </cell>
          <cell r="H55" t="str">
            <v>Non utilisé</v>
          </cell>
          <cell r="I55"/>
          <cell r="J55"/>
          <cell r="K55"/>
          <cell r="L55"/>
        </row>
        <row r="56">
          <cell r="A56">
            <v>56</v>
          </cell>
          <cell r="B56"/>
          <cell r="C56" t="str">
            <v>962.710.82</v>
          </cell>
          <cell r="D56" t="str">
            <v>NG</v>
          </cell>
          <cell r="E56"/>
          <cell r="F56"/>
          <cell r="G56" t="str">
            <v>Non utilisé</v>
          </cell>
          <cell r="H56" t="str">
            <v>Créances suppliers</v>
          </cell>
          <cell r="I56"/>
          <cell r="J56"/>
          <cell r="K56"/>
          <cell r="L56"/>
        </row>
        <row r="57">
          <cell r="A57">
            <v>57</v>
          </cell>
          <cell r="B57" t="str">
            <v>964.900</v>
          </cell>
          <cell r="C57" t="str">
            <v>962.900</v>
          </cell>
          <cell r="D57" t="str">
            <v/>
          </cell>
          <cell r="E57"/>
          <cell r="F57"/>
          <cell r="G57" t="str">
            <v>Rémunération des capitaux investis</v>
          </cell>
          <cell r="H57" t="str">
            <v>Rémunération des capitaux investis</v>
          </cell>
          <cell r="I57"/>
          <cell r="J57"/>
          <cell r="K57"/>
          <cell r="L57"/>
        </row>
        <row r="58">
          <cell r="A58">
            <v>58</v>
          </cell>
          <cell r="B58" t="str">
            <v>964.900.01</v>
          </cell>
          <cell r="C58" t="str">
            <v>962.900.01</v>
          </cell>
          <cell r="D58" t="str">
            <v>NG</v>
          </cell>
          <cell r="E58"/>
          <cell r="F58"/>
          <cell r="G58" t="str">
            <v>Rémunération des fonds propres S&lt;40%</v>
          </cell>
          <cell r="H58" t="str">
            <v>Rémunération des fonds propres S&lt;40%</v>
          </cell>
          <cell r="I58"/>
          <cell r="J58"/>
          <cell r="K58"/>
          <cell r="L58"/>
        </row>
        <row r="59">
          <cell r="A59">
            <v>59</v>
          </cell>
          <cell r="B59" t="str">
            <v>964.900.02</v>
          </cell>
          <cell r="C59" t="str">
            <v>962.900.02</v>
          </cell>
          <cell r="D59" t="str">
            <v>NG</v>
          </cell>
          <cell r="E59"/>
          <cell r="F59"/>
          <cell r="G59" t="str">
            <v>Rémunération des fonds propres S&gt;40%</v>
          </cell>
          <cell r="H59" t="str">
            <v>Rémunération des fonds propres S&gt;40%</v>
          </cell>
          <cell r="I59"/>
          <cell r="J59"/>
          <cell r="K59"/>
          <cell r="L59"/>
        </row>
        <row r="60">
          <cell r="A60">
            <v>60</v>
          </cell>
          <cell r="B60" t="str">
            <v>964.900.00</v>
          </cell>
          <cell r="C60" t="str">
            <v>962.900.00</v>
          </cell>
          <cell r="D60" t="str">
            <v>NG</v>
          </cell>
          <cell r="E60"/>
          <cell r="F60"/>
          <cell r="G60" t="str">
            <v>Embedded costs</v>
          </cell>
          <cell r="H60" t="str">
            <v>Embedded costs</v>
          </cell>
          <cell r="I60"/>
          <cell r="J60"/>
          <cell r="K60"/>
          <cell r="L60"/>
        </row>
        <row r="61">
          <cell r="A61">
            <v>61</v>
          </cell>
          <cell r="B61" t="str">
            <v>964.910</v>
          </cell>
          <cell r="C61" t="str">
            <v>962.910</v>
          </cell>
          <cell r="D61" t="str">
            <v/>
          </cell>
          <cell r="E61"/>
          <cell r="F61"/>
          <cell r="G61" t="str">
            <v>Reports et utilisation de soldes</v>
          </cell>
          <cell r="H61" t="str">
            <v>Reports et utilisation de soldes</v>
          </cell>
          <cell r="I61"/>
          <cell r="J61"/>
          <cell r="K61"/>
          <cell r="L61"/>
        </row>
        <row r="62">
          <cell r="A62">
            <v>62</v>
          </cell>
          <cell r="B62" t="str">
            <v>964.910.00</v>
          </cell>
          <cell r="C62" t="str">
            <v>962.910.00</v>
          </cell>
          <cell r="D62" t="str">
            <v>NG'</v>
          </cell>
          <cell r="E62"/>
          <cell r="F62"/>
          <cell r="G62" t="str">
            <v>Utilisation du fonds de régulation</v>
          </cell>
          <cell r="H62" t="str">
            <v>Utilisation du fonds de régulation</v>
          </cell>
          <cell r="I62"/>
          <cell r="J62"/>
          <cell r="K62"/>
          <cell r="L62"/>
        </row>
        <row r="63">
          <cell r="A63">
            <v>63</v>
          </cell>
          <cell r="B63" t="str">
            <v>964.911.00</v>
          </cell>
          <cell r="C63" t="str">
            <v>962.911.00</v>
          </cell>
          <cell r="D63" t="str">
            <v>G'</v>
          </cell>
          <cell r="E63"/>
          <cell r="F63"/>
          <cell r="G63" t="str">
            <v>Lissage CG (respect norme)</v>
          </cell>
          <cell r="H63" t="str">
            <v>Lissage CG (respect norme)</v>
          </cell>
          <cell r="I63"/>
          <cell r="J63"/>
          <cell r="K63"/>
          <cell r="L63"/>
        </row>
        <row r="64">
          <cell r="A64">
            <v>64</v>
          </cell>
          <cell r="B64" t="str">
            <v>964.912.00</v>
          </cell>
          <cell r="C64" t="str">
            <v>962.912.00</v>
          </cell>
          <cell r="D64" t="str">
            <v>G'</v>
          </cell>
          <cell r="E64"/>
          <cell r="F64"/>
          <cell r="G64" t="str">
            <v>Réduction des coûts gérables</v>
          </cell>
          <cell r="H64" t="str">
            <v>Réduction des coûts gérables</v>
          </cell>
          <cell r="I64"/>
          <cell r="J64"/>
          <cell r="K64"/>
          <cell r="L64"/>
        </row>
        <row r="65">
          <cell r="A65">
            <v>65</v>
          </cell>
          <cell r="B65" t="str">
            <v>964.912.01</v>
          </cell>
          <cell r="C65" t="str">
            <v>962.912.01</v>
          </cell>
          <cell r="D65" t="str">
            <v>NG'</v>
          </cell>
          <cell r="E65"/>
          <cell r="F65"/>
          <cell r="G65" t="str">
            <v>Réduction des coûts non gérables</v>
          </cell>
          <cell r="H65" t="str">
            <v>Réduction des coûts non gérables</v>
          </cell>
          <cell r="I65"/>
          <cell r="J65"/>
          <cell r="K65"/>
          <cell r="L65"/>
        </row>
        <row r="66">
          <cell r="A66"/>
          <cell r="B66"/>
          <cell r="C66"/>
          <cell r="D66" t="str">
            <v/>
          </cell>
          <cell r="E66"/>
          <cell r="F66"/>
          <cell r="G66"/>
          <cell r="H66"/>
          <cell r="I66"/>
          <cell r="J66"/>
          <cell r="K66"/>
          <cell r="L66"/>
        </row>
        <row r="67">
          <cell r="A67">
            <v>67</v>
          </cell>
          <cell r="B67" t="str">
            <v>T2</v>
          </cell>
          <cell r="C67" t="str">
            <v>T2</v>
          </cell>
          <cell r="D67" t="str">
            <v/>
          </cell>
          <cell r="E67"/>
          <cell r="F67"/>
          <cell r="G67" t="str">
            <v xml:space="preserve"> Relevé &amp; comptage</v>
          </cell>
          <cell r="H67" t="str">
            <v xml:space="preserve"> Relevé &amp; comptage</v>
          </cell>
          <cell r="I67"/>
          <cell r="J67"/>
          <cell r="K67"/>
          <cell r="L67"/>
        </row>
        <row r="68">
          <cell r="A68">
            <v>68</v>
          </cell>
          <cell r="B68" t="str">
            <v>964.730.00</v>
          </cell>
          <cell r="C68" t="str">
            <v>962.715.00</v>
          </cell>
          <cell r="D68" t="str">
            <v>G</v>
          </cell>
          <cell r="E68"/>
          <cell r="F68"/>
          <cell r="G68" t="str">
            <v>Relevé et traitement des données</v>
          </cell>
          <cell r="H68" t="str">
            <v>Relevé et traitement des données</v>
          </cell>
          <cell r="I68"/>
          <cell r="J68"/>
          <cell r="K68"/>
          <cell r="L68"/>
        </row>
        <row r="69">
          <cell r="A69" t="str">
            <v>67</v>
          </cell>
          <cell r="B69"/>
          <cell r="C69" t="str">
            <v>962.712.49</v>
          </cell>
          <cell r="D69" t="str">
            <v>NG</v>
          </cell>
          <cell r="E69"/>
          <cell r="F69"/>
          <cell r="G69" t="str">
            <v>Non utilisé</v>
          </cell>
          <cell r="H69" t="str">
            <v>Amortissements compteurs HT</v>
          </cell>
          <cell r="I69"/>
          <cell r="J69"/>
          <cell r="K69"/>
          <cell r="L69"/>
        </row>
        <row r="70">
          <cell r="A70" t="str">
            <v>68</v>
          </cell>
          <cell r="B70" t="str">
            <v>964.712.79</v>
          </cell>
          <cell r="C70" t="str">
            <v>962.712.79</v>
          </cell>
          <cell r="D70" t="str">
            <v>NG</v>
          </cell>
          <cell r="E70"/>
          <cell r="F70"/>
          <cell r="G70" t="str">
            <v>Amortissements compteurs</v>
          </cell>
          <cell r="H70" t="str">
            <v>Amortissements compteurs BT</v>
          </cell>
          <cell r="I70"/>
          <cell r="J70"/>
          <cell r="K70"/>
          <cell r="L70"/>
        </row>
        <row r="71">
          <cell r="A71" t="str">
            <v>69</v>
          </cell>
          <cell r="B71" t="str">
            <v>964.910.10</v>
          </cell>
          <cell r="C71" t="str">
            <v>962.910.10</v>
          </cell>
          <cell r="D71" t="str">
            <v>NG</v>
          </cell>
          <cell r="E71"/>
          <cell r="F71"/>
          <cell r="G71" t="str">
            <v>Utilisation du fonds de régulation</v>
          </cell>
          <cell r="H71" t="str">
            <v>Utilisation du fonds de régulation</v>
          </cell>
          <cell r="I71"/>
          <cell r="J71"/>
          <cell r="K71"/>
          <cell r="L71"/>
        </row>
        <row r="72">
          <cell r="A72"/>
          <cell r="B72"/>
          <cell r="C72"/>
          <cell r="D72" t="str">
            <v/>
          </cell>
          <cell r="E72"/>
          <cell r="F72"/>
          <cell r="G72"/>
          <cell r="H72"/>
          <cell r="I72"/>
          <cell r="J72"/>
          <cell r="K72"/>
          <cell r="L72"/>
        </row>
        <row r="73">
          <cell r="A73">
            <v>73</v>
          </cell>
          <cell r="B73" t="str">
            <v>T3</v>
          </cell>
          <cell r="C73" t="str">
            <v>T3</v>
          </cell>
          <cell r="D73" t="str">
            <v/>
          </cell>
          <cell r="E73"/>
          <cell r="F73"/>
          <cell r="G73" t="str">
            <v xml:space="preserve"> Obligations de service public</v>
          </cell>
          <cell r="H73" t="str">
            <v xml:space="preserve"> Obligations de service public</v>
          </cell>
          <cell r="I73"/>
          <cell r="J73"/>
          <cell r="K73"/>
          <cell r="L73"/>
        </row>
        <row r="74">
          <cell r="A74">
            <v>74</v>
          </cell>
          <cell r="B74" t="str">
            <v>964.713.02</v>
          </cell>
          <cell r="C74" t="str">
            <v>962.713.00</v>
          </cell>
          <cell r="D74" t="str">
            <v>NG</v>
          </cell>
          <cell r="E74"/>
          <cell r="F74"/>
          <cell r="G74" t="str">
            <v>Gestion des clients protégés et hivernaux</v>
          </cell>
          <cell r="H74" t="str">
            <v>Gestion des clients protégés et hivernaux</v>
          </cell>
          <cell r="I74"/>
          <cell r="J74"/>
          <cell r="K74"/>
          <cell r="L74"/>
        </row>
        <row r="75">
          <cell r="A75">
            <v>75</v>
          </cell>
          <cell r="B75" t="str">
            <v>964.713.05</v>
          </cell>
          <cell r="C75" t="str">
            <v>962.713.05</v>
          </cell>
          <cell r="D75" t="str">
            <v>NG</v>
          </cell>
          <cell r="E75"/>
          <cell r="F75"/>
          <cell r="G75" t="str">
            <v>EOC</v>
          </cell>
          <cell r="H75" t="str">
            <v>EOC</v>
          </cell>
          <cell r="I75"/>
          <cell r="J75"/>
          <cell r="K75"/>
          <cell r="L75"/>
        </row>
        <row r="76">
          <cell r="A76">
            <v>76</v>
          </cell>
          <cell r="B76" t="str">
            <v>964.713.50</v>
          </cell>
          <cell r="C76" t="str">
            <v>962.713.50</v>
          </cell>
          <cell r="D76" t="str">
            <v>NG</v>
          </cell>
          <cell r="E76"/>
          <cell r="F76"/>
          <cell r="G76" t="str">
            <v>Pose pastille gaz</v>
          </cell>
          <cell r="H76" t="str">
            <v>Limiteurs de puissance et coupures</v>
          </cell>
          <cell r="I76"/>
          <cell r="J76"/>
          <cell r="K76"/>
          <cell r="L76"/>
        </row>
        <row r="77">
          <cell r="A77">
            <v>77</v>
          </cell>
          <cell r="B77"/>
          <cell r="C77" t="str">
            <v>962.713.2</v>
          </cell>
          <cell r="D77" t="str">
            <v/>
          </cell>
          <cell r="E77"/>
          <cell r="F77"/>
          <cell r="G77" t="str">
            <v>Non utilisé</v>
          </cell>
          <cell r="H77" t="str">
            <v>Eclairage Public</v>
          </cell>
          <cell r="I77"/>
          <cell r="J77"/>
          <cell r="K77"/>
          <cell r="L77"/>
        </row>
        <row r="78">
          <cell r="A78">
            <v>78</v>
          </cell>
          <cell r="B78"/>
          <cell r="C78" t="str">
            <v>962.713.20</v>
          </cell>
          <cell r="D78" t="str">
            <v>NG</v>
          </cell>
          <cell r="E78"/>
          <cell r="F78"/>
          <cell r="G78" t="str">
            <v>Non utilisé</v>
          </cell>
          <cell r="H78" t="str">
            <v>Entretien des installations</v>
          </cell>
          <cell r="I78"/>
          <cell r="J78"/>
          <cell r="K78"/>
          <cell r="L78"/>
        </row>
        <row r="79">
          <cell r="A79">
            <v>79</v>
          </cell>
          <cell r="B79"/>
          <cell r="C79" t="str">
            <v>962.713.22</v>
          </cell>
          <cell r="D79" t="str">
            <v>NG</v>
          </cell>
          <cell r="E79"/>
          <cell r="F79"/>
          <cell r="G79" t="str">
            <v>Non utilisé</v>
          </cell>
          <cell r="H79" t="str">
            <v>Fourniture d'énergie</v>
          </cell>
          <cell r="I79"/>
          <cell r="J79"/>
          <cell r="K79"/>
          <cell r="L79"/>
        </row>
        <row r="80">
          <cell r="A80">
            <v>80</v>
          </cell>
          <cell r="B80"/>
          <cell r="C80" t="str">
            <v>962.713.24</v>
          </cell>
          <cell r="D80" t="str">
            <v>NG</v>
          </cell>
          <cell r="E80"/>
          <cell r="F80"/>
          <cell r="G80" t="str">
            <v>Non utilisé</v>
          </cell>
          <cell r="H80" t="str">
            <v>Construction des installations</v>
          </cell>
          <cell r="I80"/>
          <cell r="J80"/>
          <cell r="K80"/>
          <cell r="L80"/>
        </row>
        <row r="81">
          <cell r="A81">
            <v>81</v>
          </cell>
          <cell r="B81" t="str">
            <v>964.713.40</v>
          </cell>
          <cell r="C81" t="str">
            <v>962.713.40</v>
          </cell>
          <cell r="D81" t="str">
            <v>NG</v>
          </cell>
          <cell r="E81"/>
          <cell r="F81"/>
          <cell r="G81" t="str">
            <v>Suivi clientèle et gestion des plaintes</v>
          </cell>
          <cell r="H81" t="str">
            <v>Suivi clientèle et gestion des plaintes</v>
          </cell>
          <cell r="I81"/>
          <cell r="J81"/>
          <cell r="K81"/>
          <cell r="L81"/>
        </row>
        <row r="82">
          <cell r="A82">
            <v>82</v>
          </cell>
          <cell r="B82" t="str">
            <v>964.713.60</v>
          </cell>
          <cell r="C82" t="str">
            <v>962.713.60</v>
          </cell>
          <cell r="D82" t="str">
            <v>NG</v>
          </cell>
          <cell r="E82"/>
          <cell r="F82"/>
          <cell r="G82" t="str">
            <v>Sécurité installations intérieures</v>
          </cell>
          <cell r="H82" t="str">
            <v>Foires &amp; festivités</v>
          </cell>
          <cell r="I82"/>
          <cell r="J82"/>
          <cell r="K82"/>
          <cell r="L82"/>
        </row>
        <row r="83">
          <cell r="A83">
            <v>83</v>
          </cell>
          <cell r="B83" t="str">
            <v>964.713.70</v>
          </cell>
          <cell r="C83" t="str">
            <v>962.713.70</v>
          </cell>
          <cell r="D83" t="str">
            <v>NG</v>
          </cell>
          <cell r="E83"/>
          <cell r="F83"/>
          <cell r="G83" t="str">
            <v>NRClick</v>
          </cell>
          <cell r="H83" t="str">
            <v>NRClick</v>
          </cell>
          <cell r="I83"/>
          <cell r="J83"/>
          <cell r="K83"/>
          <cell r="L83"/>
        </row>
        <row r="84">
          <cell r="A84">
            <v>84</v>
          </cell>
          <cell r="B84" t="str">
            <v>964.713.10</v>
          </cell>
          <cell r="C84" t="str">
            <v>962.713.80</v>
          </cell>
          <cell r="D84" t="str">
            <v>NG</v>
          </cell>
          <cell r="E84"/>
          <cell r="F84"/>
          <cell r="G84" t="str">
            <v>Conversion au gaz riche</v>
          </cell>
          <cell r="H84" t="str">
            <v>SolarClick</v>
          </cell>
          <cell r="I84"/>
          <cell r="J84"/>
          <cell r="K84"/>
          <cell r="L84"/>
        </row>
        <row r="85">
          <cell r="A85">
            <v>85</v>
          </cell>
          <cell r="B85" t="str">
            <v>964.910.30</v>
          </cell>
          <cell r="C85" t="str">
            <v>962.910.30</v>
          </cell>
          <cell r="D85" t="str">
            <v>NG</v>
          </cell>
          <cell r="E85"/>
          <cell r="F85"/>
          <cell r="G85" t="str">
            <v>Utilisation du fonds de régulation</v>
          </cell>
          <cell r="H85" t="str">
            <v>Utilisation du fonds de régulation</v>
          </cell>
          <cell r="I85"/>
          <cell r="J85"/>
          <cell r="K85"/>
          <cell r="L85"/>
        </row>
        <row r="86">
          <cell r="A86"/>
          <cell r="B86"/>
          <cell r="C86"/>
          <cell r="D86" t="str">
            <v/>
          </cell>
          <cell r="E86"/>
          <cell r="F86"/>
          <cell r="G86"/>
          <cell r="H86"/>
          <cell r="I86"/>
          <cell r="J86"/>
          <cell r="K86"/>
          <cell r="L86"/>
        </row>
        <row r="87">
          <cell r="A87">
            <v>87</v>
          </cell>
          <cell r="B87" t="str">
            <v>T4</v>
          </cell>
          <cell r="C87" t="str">
            <v>T4</v>
          </cell>
          <cell r="D87" t="str">
            <v/>
          </cell>
          <cell r="E87"/>
          <cell r="F87"/>
          <cell r="G87" t="str">
            <v xml:space="preserve"> Surcharges</v>
          </cell>
          <cell r="H87" t="str">
            <v xml:space="preserve"> Surcharges</v>
          </cell>
          <cell r="I87"/>
          <cell r="J87"/>
          <cell r="K87"/>
          <cell r="L87"/>
        </row>
        <row r="88">
          <cell r="A88">
            <v>88</v>
          </cell>
          <cell r="B88" t="str">
            <v>964.743.04</v>
          </cell>
          <cell r="C88" t="str">
            <v>962.733.04</v>
          </cell>
          <cell r="D88" t="str">
            <v>NG</v>
          </cell>
          <cell r="E88"/>
          <cell r="F88"/>
          <cell r="G88" t="str">
            <v>Rentes de pension</v>
          </cell>
          <cell r="H88" t="str">
            <v>Rentes de pension</v>
          </cell>
          <cell r="I88"/>
          <cell r="J88"/>
          <cell r="K88"/>
          <cell r="L88"/>
        </row>
        <row r="89">
          <cell r="A89">
            <v>89</v>
          </cell>
          <cell r="B89" t="str">
            <v>T4.2</v>
          </cell>
          <cell r="C89" t="str">
            <v>T4.2</v>
          </cell>
          <cell r="D89" t="str">
            <v/>
          </cell>
          <cell r="E89"/>
          <cell r="F89"/>
          <cell r="G89" t="str">
            <v>Impôts &amp; prélèvements</v>
          </cell>
          <cell r="H89" t="str">
            <v>Impôts &amp; prélèvements</v>
          </cell>
          <cell r="I89"/>
          <cell r="J89"/>
          <cell r="K89"/>
          <cell r="L89"/>
        </row>
        <row r="90">
          <cell r="A90">
            <v>90</v>
          </cell>
          <cell r="B90" t="str">
            <v>964.744.10</v>
          </cell>
          <cell r="C90" t="str">
            <v>962.734.10</v>
          </cell>
          <cell r="D90" t="str">
            <v>NG</v>
          </cell>
          <cell r="E90"/>
          <cell r="F90"/>
          <cell r="G90" t="str">
            <v>Redevances de voirie</v>
          </cell>
          <cell r="H90" t="str">
            <v>Redevances de voirie</v>
          </cell>
          <cell r="I90"/>
          <cell r="J90"/>
          <cell r="K90"/>
          <cell r="L90"/>
        </row>
        <row r="91">
          <cell r="A91">
            <v>91</v>
          </cell>
          <cell r="B91" t="str">
            <v>964.744.00</v>
          </cell>
          <cell r="C91" t="str">
            <v>962.734.00</v>
          </cell>
          <cell r="D91" t="str">
            <v>NG</v>
          </cell>
          <cell r="E91"/>
          <cell r="F91"/>
          <cell r="G91" t="str">
            <v>Impôts des sociétés</v>
          </cell>
          <cell r="H91" t="str">
            <v>Impôts des sociétés</v>
          </cell>
          <cell r="I91"/>
          <cell r="J91"/>
          <cell r="K91"/>
          <cell r="L91"/>
        </row>
        <row r="92">
          <cell r="A92">
            <v>92</v>
          </cell>
          <cell r="B92" t="str">
            <v>964.744.11</v>
          </cell>
          <cell r="C92" t="str">
            <v>962.734.11</v>
          </cell>
          <cell r="D92" t="str">
            <v>NG</v>
          </cell>
          <cell r="E92"/>
          <cell r="F92"/>
          <cell r="G92" t="str">
            <v>Autres prélèvements</v>
          </cell>
          <cell r="H92" t="str">
            <v>Autres prélèvements</v>
          </cell>
          <cell r="I92"/>
          <cell r="J92"/>
          <cell r="K92"/>
          <cell r="L92"/>
        </row>
        <row r="93">
          <cell r="A93"/>
          <cell r="B93"/>
          <cell r="C93"/>
          <cell r="D93" t="str">
            <v/>
          </cell>
          <cell r="E93"/>
          <cell r="F93"/>
          <cell r="G93"/>
          <cell r="H93"/>
          <cell r="I93"/>
          <cell r="J93"/>
          <cell r="K93"/>
          <cell r="L93"/>
        </row>
        <row r="94">
          <cell r="A94">
            <v>94</v>
          </cell>
          <cell r="B94"/>
          <cell r="C94"/>
          <cell r="D94"/>
          <cell r="E94"/>
          <cell r="F94"/>
          <cell r="G94" t="str">
            <v>TOTAL</v>
          </cell>
          <cell r="H94" t="str">
            <v>TOTAL</v>
          </cell>
          <cell r="I94"/>
          <cell r="J94"/>
          <cell r="K94"/>
          <cell r="L94"/>
        </row>
        <row r="95">
          <cell r="A95"/>
          <cell r="B95"/>
          <cell r="C95"/>
          <cell r="D95"/>
          <cell r="E95"/>
          <cell r="F95"/>
          <cell r="G95"/>
          <cell r="H95"/>
          <cell r="I95"/>
          <cell r="J95"/>
          <cell r="K95"/>
          <cell r="L95"/>
        </row>
        <row r="96">
          <cell r="A96"/>
          <cell r="B96"/>
          <cell r="C96"/>
          <cell r="D96"/>
          <cell r="E96"/>
          <cell r="F96"/>
          <cell r="G96"/>
          <cell r="H96"/>
          <cell r="I96"/>
          <cell r="J96"/>
          <cell r="K96"/>
          <cell r="L96"/>
        </row>
        <row r="97">
          <cell r="A97">
            <v>97</v>
          </cell>
          <cell r="B97" t="str">
            <v>964.8*</v>
          </cell>
          <cell r="C97" t="str">
            <v>962.8*</v>
          </cell>
          <cell r="D97"/>
          <cell r="E97"/>
          <cell r="F97"/>
          <cell r="G97" t="str">
            <v>Activités non régulées</v>
          </cell>
          <cell r="H97" t="str">
            <v>Activités non régulées</v>
          </cell>
          <cell r="I97"/>
          <cell r="J97"/>
          <cell r="K97"/>
          <cell r="L97"/>
        </row>
        <row r="98">
          <cell r="A98"/>
        </row>
        <row r="99">
          <cell r="A99"/>
        </row>
        <row r="100">
          <cell r="A100"/>
          <cell r="B100" t="str">
            <v>Tableau Suivi RAB</v>
          </cell>
          <cell r="C100"/>
          <cell r="D100"/>
          <cell r="E100"/>
          <cell r="F100"/>
          <cell r="G100"/>
          <cell r="H100"/>
          <cell r="I100"/>
          <cell r="J100"/>
          <cell r="K100"/>
          <cell r="L100"/>
        </row>
        <row r="101">
          <cell r="A101" t="str">
            <v>EM</v>
          </cell>
          <cell r="B101"/>
          <cell r="C101"/>
          <cell r="D101"/>
          <cell r="E101"/>
          <cell r="F101"/>
          <cell r="G101" t="str">
            <v xml:space="preserve"> Installations MP</v>
          </cell>
          <cell r="H101" t="str">
            <v xml:space="preserve"> Installations MT</v>
          </cell>
        </row>
        <row r="102">
          <cell r="A102" t="str">
            <v>EM0</v>
          </cell>
          <cell r="B102" t="str">
            <v>964.712.29</v>
          </cell>
          <cell r="C102" t="str">
            <v>962.712.59</v>
          </cell>
          <cell r="D102"/>
          <cell r="E102">
            <v>0</v>
          </cell>
          <cell r="F102"/>
          <cell r="G102" t="str">
            <v>Terrains industriels</v>
          </cell>
          <cell r="H102" t="str">
            <v>Terrains industriels</v>
          </cell>
        </row>
        <row r="103">
          <cell r="A103" t="str">
            <v>EM1</v>
          </cell>
          <cell r="B103" t="str">
            <v>964.712.29</v>
          </cell>
          <cell r="C103" t="str">
            <v>962.712.29</v>
          </cell>
          <cell r="D103"/>
          <cell r="E103">
            <v>0.03</v>
          </cell>
          <cell r="F103"/>
          <cell r="G103" t="str">
            <v>Stations de réception</v>
          </cell>
          <cell r="H103" t="str">
            <v>Points de fourniture</v>
          </cell>
        </row>
        <row r="104">
          <cell r="A104" t="str">
            <v>EM2</v>
          </cell>
          <cell r="B104" t="str">
            <v>964.712.29</v>
          </cell>
          <cell r="C104" t="str">
            <v>962.714.21</v>
          </cell>
          <cell r="D104"/>
          <cell r="E104">
            <v>0.1</v>
          </cell>
          <cell r="F104"/>
          <cell r="G104" t="str">
            <v>Compteurs Stations de réception</v>
          </cell>
          <cell r="H104" t="str">
            <v>TCC</v>
          </cell>
        </row>
        <row r="105">
          <cell r="A105" t="str">
            <v>EM3</v>
          </cell>
          <cell r="B105" t="str">
            <v>964.712.39</v>
          </cell>
          <cell r="C105" t="str">
            <v>962.712.39</v>
          </cell>
          <cell r="D105"/>
          <cell r="E105">
            <v>0.02</v>
          </cell>
          <cell r="F105"/>
          <cell r="G105" t="str">
            <v>Canalisations MP</v>
          </cell>
          <cell r="H105" t="str">
            <v>Câbles &amp; lignes MT</v>
          </cell>
        </row>
        <row r="106">
          <cell r="A106" t="str">
            <v>EM4</v>
          </cell>
          <cell r="B106" t="str">
            <v>964.712.39</v>
          </cell>
          <cell r="C106"/>
          <cell r="D106"/>
          <cell r="E106">
            <v>0.03</v>
          </cell>
          <cell r="F106"/>
          <cell r="G106" t="str">
            <v>Branchements MP</v>
          </cell>
          <cell r="H106"/>
        </row>
        <row r="107">
          <cell r="A107" t="str">
            <v>EM5</v>
          </cell>
          <cell r="B107" t="str">
            <v>964.712.59</v>
          </cell>
          <cell r="C107" t="str">
            <v>962.712.39</v>
          </cell>
          <cell r="D107"/>
          <cell r="E107">
            <v>0.03</v>
          </cell>
          <cell r="F107"/>
          <cell r="G107" t="str">
            <v>Cabines de détente BP</v>
          </cell>
          <cell r="H107" t="str">
            <v>Postes de répartition</v>
          </cell>
        </row>
        <row r="108">
          <cell r="A108" t="str">
            <v>EM6</v>
          </cell>
          <cell r="B108" t="str">
            <v>964.712.49</v>
          </cell>
          <cell r="C108" t="str">
            <v>962.712.59</v>
          </cell>
          <cell r="D108"/>
          <cell r="E108">
            <v>0.03</v>
          </cell>
          <cell r="F108"/>
          <cell r="G108" t="str">
            <v>Cabines clients</v>
          </cell>
          <cell r="H108" t="str">
            <v>Cabines de transformation</v>
          </cell>
        </row>
        <row r="109">
          <cell r="A109" t="str">
            <v>EM7</v>
          </cell>
          <cell r="B109" t="str">
            <v>964.712.79</v>
          </cell>
          <cell r="C109" t="str">
            <v>962.712.49</v>
          </cell>
          <cell r="D109"/>
          <cell r="E109">
            <v>0.06</v>
          </cell>
          <cell r="F109"/>
          <cell r="G109" t="str">
            <v>Compteurs électroniques</v>
          </cell>
          <cell r="H109" t="str">
            <v>Compteurs MT mécaniques</v>
          </cell>
        </row>
        <row r="110">
          <cell r="A110" t="str">
            <v>EM8</v>
          </cell>
          <cell r="B110" t="str">
            <v>964.712.29</v>
          </cell>
          <cell r="C110" t="str">
            <v>962.712.49</v>
          </cell>
          <cell r="D110"/>
          <cell r="E110">
            <v>0.1</v>
          </cell>
          <cell r="F110"/>
          <cell r="G110" t="str">
            <v>Bâtiments industriels</v>
          </cell>
          <cell r="H110" t="str">
            <v>Compteurs MT électroniques</v>
          </cell>
        </row>
        <row r="111">
          <cell r="A111" t="str">
            <v>EM9</v>
          </cell>
          <cell r="B111"/>
          <cell r="C111" t="str">
            <v>962.721.19</v>
          </cell>
          <cell r="D111"/>
          <cell r="E111">
            <v>0.1</v>
          </cell>
          <cell r="F111"/>
          <cell r="G111"/>
          <cell r="H111" t="str">
            <v>Installations de cogénération</v>
          </cell>
        </row>
        <row r="112">
          <cell r="A112" t="str">
            <v>EB</v>
          </cell>
          <cell r="B112"/>
          <cell r="C112"/>
          <cell r="D112"/>
          <cell r="E112"/>
          <cell r="F112"/>
          <cell r="G112" t="str">
            <v xml:space="preserve"> Installations BP</v>
          </cell>
          <cell r="H112" t="str">
            <v xml:space="preserve"> Installations BT</v>
          </cell>
        </row>
        <row r="113">
          <cell r="A113" t="str">
            <v>EB1</v>
          </cell>
          <cell r="B113" t="str">
            <v>964.712.69</v>
          </cell>
          <cell r="C113" t="str">
            <v>962.712.69</v>
          </cell>
          <cell r="D113"/>
          <cell r="E113">
            <v>0.02</v>
          </cell>
          <cell r="F113"/>
          <cell r="G113" t="str">
            <v>Canalisations BP</v>
          </cell>
          <cell r="H113" t="str">
            <v>Câbles BT</v>
          </cell>
        </row>
        <row r="114">
          <cell r="A114" t="str">
            <v>EB2</v>
          </cell>
          <cell r="B114" t="str">
            <v>964.712.69</v>
          </cell>
          <cell r="C114" t="str">
            <v>962.712.69</v>
          </cell>
          <cell r="D114"/>
          <cell r="E114">
            <v>0.02</v>
          </cell>
          <cell r="F114"/>
          <cell r="G114" t="str">
            <v>Branchements BP</v>
          </cell>
          <cell r="H114" t="str">
            <v>Lignes BT</v>
          </cell>
        </row>
        <row r="115">
          <cell r="A115" t="str">
            <v>EB3</v>
          </cell>
          <cell r="B115" t="str">
            <v>964.712.79</v>
          </cell>
          <cell r="C115" t="str">
            <v>962.712.69</v>
          </cell>
          <cell r="D115"/>
          <cell r="E115">
            <v>0.03</v>
          </cell>
          <cell r="F115"/>
          <cell r="G115" t="str">
            <v>Appareils de mesure mécaniques</v>
          </cell>
          <cell r="H115" t="str">
            <v>Raccordements BT</v>
          </cell>
        </row>
        <row r="116">
          <cell r="A116" t="str">
            <v>EB4</v>
          </cell>
          <cell r="B116"/>
          <cell r="C116" t="str">
            <v>962.712.79</v>
          </cell>
          <cell r="D116"/>
          <cell r="E116">
            <v>0.06</v>
          </cell>
          <cell r="F116"/>
          <cell r="G116"/>
          <cell r="H116" t="str">
            <v>Compteurs BT mécaniques</v>
          </cell>
        </row>
        <row r="117">
          <cell r="A117" t="str">
            <v>EB5</v>
          </cell>
          <cell r="B117"/>
          <cell r="C117" t="str">
            <v>962.712.79</v>
          </cell>
          <cell r="D117"/>
          <cell r="E117">
            <v>0.1</v>
          </cell>
          <cell r="F117"/>
          <cell r="G117"/>
          <cell r="H117" t="str">
            <v>Compteurs BT électroniques</v>
          </cell>
        </row>
        <row r="118">
          <cell r="A118" t="str">
            <v>ED</v>
          </cell>
          <cell r="B118"/>
          <cell r="C118"/>
          <cell r="D118"/>
          <cell r="E118"/>
          <cell r="F118"/>
          <cell r="G118" t="str">
            <v xml:space="preserve"> Conduite du réseau</v>
          </cell>
          <cell r="H118" t="str">
            <v xml:space="preserve"> Conduite du réseau</v>
          </cell>
        </row>
        <row r="119">
          <cell r="A119" t="str">
            <v>ED1</v>
          </cell>
          <cell r="B119" t="str">
            <v>964.722.10</v>
          </cell>
          <cell r="C119" t="str">
            <v>962.714.21</v>
          </cell>
          <cell r="D119"/>
          <cell r="E119">
            <v>0.1</v>
          </cell>
          <cell r="F119"/>
          <cell r="G119" t="str">
            <v>Commande &amp; signalisation</v>
          </cell>
          <cell r="H119" t="str">
            <v>Commande &amp; signalisation postes</v>
          </cell>
        </row>
        <row r="120">
          <cell r="A120" t="str">
            <v>ED2</v>
          </cell>
          <cell r="B120"/>
          <cell r="C120" t="str">
            <v>962.714.21</v>
          </cell>
          <cell r="D120"/>
          <cell r="E120">
            <v>0.1</v>
          </cell>
          <cell r="F120"/>
          <cell r="G120"/>
          <cell r="H120" t="str">
            <v>Télécommande cabines réseau</v>
          </cell>
        </row>
        <row r="121">
          <cell r="A121" t="str">
            <v>ED3</v>
          </cell>
          <cell r="B121" t="str">
            <v>964.722.10</v>
          </cell>
          <cell r="C121" t="str">
            <v>962.714.21</v>
          </cell>
          <cell r="D121"/>
          <cell r="E121">
            <v>0.1</v>
          </cell>
          <cell r="F121"/>
          <cell r="G121" t="str">
            <v>Sécurisation</v>
          </cell>
          <cell r="H121" t="str">
            <v>Sécurisation</v>
          </cell>
        </row>
        <row r="122">
          <cell r="A122" t="str">
            <v>ED4</v>
          </cell>
          <cell r="B122" t="str">
            <v>964.722.10</v>
          </cell>
          <cell r="C122" t="str">
            <v>962.714.21</v>
          </cell>
          <cell r="D122"/>
          <cell r="E122">
            <v>0.1</v>
          </cell>
          <cell r="F122"/>
          <cell r="G122" t="str">
            <v>Dispatching</v>
          </cell>
          <cell r="H122" t="str">
            <v>Dispatching</v>
          </cell>
        </row>
        <row r="123">
          <cell r="A123" t="str">
            <v>ED5</v>
          </cell>
          <cell r="B123" t="str">
            <v>964.722.10</v>
          </cell>
          <cell r="C123" t="str">
            <v>962.714.21</v>
          </cell>
          <cell r="D123"/>
          <cell r="E123">
            <v>0.33333333333333331</v>
          </cell>
          <cell r="F123"/>
          <cell r="G123" t="str">
            <v>IT Dispatching</v>
          </cell>
          <cell r="H123" t="str">
            <v>IT Dispatching</v>
          </cell>
        </row>
        <row r="124">
          <cell r="A124" t="str">
            <v>EX</v>
          </cell>
          <cell r="B124"/>
          <cell r="C124"/>
          <cell r="D124"/>
          <cell r="E124"/>
          <cell r="F124"/>
          <cell r="G124" t="str">
            <v xml:space="preserve"> Installations hors réseau</v>
          </cell>
          <cell r="H124" t="str">
            <v xml:space="preserve"> Installations hors réseau</v>
          </cell>
        </row>
        <row r="125">
          <cell r="A125" t="str">
            <v>EX0</v>
          </cell>
          <cell r="B125" t="str">
            <v>964.710.59</v>
          </cell>
          <cell r="C125" t="str">
            <v>962.710.59</v>
          </cell>
          <cell r="D125"/>
          <cell r="E125">
            <v>0</v>
          </cell>
          <cell r="F125"/>
          <cell r="G125" t="str">
            <v>Terrains administratifs</v>
          </cell>
          <cell r="H125" t="str">
            <v>Terrains administratifs</v>
          </cell>
        </row>
        <row r="126">
          <cell r="A126" t="str">
            <v>EX1</v>
          </cell>
          <cell r="B126" t="str">
            <v>964.710.59</v>
          </cell>
          <cell r="C126" t="str">
            <v>962.710.59</v>
          </cell>
          <cell r="D126"/>
          <cell r="E126">
            <v>0.02</v>
          </cell>
          <cell r="F126"/>
          <cell r="G126" t="str">
            <v>Bâtiments administratifs</v>
          </cell>
          <cell r="H126" t="str">
            <v>Bâtiments administratifs</v>
          </cell>
        </row>
        <row r="127">
          <cell r="A127" t="str">
            <v>EX2</v>
          </cell>
          <cell r="B127" t="str">
            <v>964.710.59</v>
          </cell>
          <cell r="C127" t="str">
            <v>962.710.59</v>
          </cell>
          <cell r="D127"/>
          <cell r="E127">
            <v>0.1</v>
          </cell>
          <cell r="F127"/>
          <cell r="G127" t="str">
            <v>Mobilier &amp; aménagement</v>
          </cell>
          <cell r="H127" t="str">
            <v>Mobilier &amp; aménagement</v>
          </cell>
        </row>
        <row r="128">
          <cell r="A128" t="str">
            <v>EX3</v>
          </cell>
          <cell r="B128" t="str">
            <v>964.710.59</v>
          </cell>
          <cell r="C128" t="str">
            <v>962.710.59</v>
          </cell>
          <cell r="D128"/>
          <cell r="E128">
            <v>0.1</v>
          </cell>
          <cell r="F128"/>
          <cell r="G128" t="str">
            <v>Outillage &amp; équipement laboratoire</v>
          </cell>
          <cell r="H128" t="str">
            <v>Outillage &amp; équipement laboratoire</v>
          </cell>
        </row>
        <row r="129">
          <cell r="A129" t="str">
            <v>EX4</v>
          </cell>
          <cell r="B129" t="str">
            <v>964.710.59</v>
          </cell>
          <cell r="C129" t="str">
            <v>962.710.59</v>
          </cell>
          <cell r="D129"/>
          <cell r="E129">
            <v>0.33333333333333331</v>
          </cell>
          <cell r="F129"/>
          <cell r="G129" t="str">
            <v>Equipement informatique</v>
          </cell>
          <cell r="H129" t="str">
            <v>Equipement informatique</v>
          </cell>
        </row>
        <row r="130">
          <cell r="A130" t="str">
            <v>EX5</v>
          </cell>
          <cell r="B130" t="str">
            <v>964.710.59</v>
          </cell>
          <cell r="C130" t="str">
            <v>962.710.59</v>
          </cell>
          <cell r="D130"/>
          <cell r="E130">
            <v>0.2</v>
          </cell>
          <cell r="F130"/>
          <cell r="G130" t="str">
            <v>Logiciels &amp; développ.informatiques</v>
          </cell>
          <cell r="H130" t="str">
            <v>Logiciels &amp; développ.informatiques</v>
          </cell>
        </row>
        <row r="131">
          <cell r="A131" t="str">
            <v>EX6</v>
          </cell>
          <cell r="B131" t="str">
            <v>964.710.59</v>
          </cell>
          <cell r="C131" t="str">
            <v>962.710.59</v>
          </cell>
          <cell r="D131"/>
          <cell r="E131">
            <v>0.2</v>
          </cell>
          <cell r="F131"/>
          <cell r="G131" t="str">
            <v>Matériel roulant</v>
          </cell>
          <cell r="H131" t="str">
            <v>Matériel roulant</v>
          </cell>
        </row>
        <row r="132">
          <cell r="A132"/>
          <cell r="B132"/>
          <cell r="C132"/>
          <cell r="D132"/>
          <cell r="E132"/>
          <cell r="F132"/>
          <cell r="G132"/>
          <cell r="H132"/>
        </row>
        <row r="133">
          <cell r="A133" t="str">
            <v>ET</v>
          </cell>
          <cell r="B133"/>
          <cell r="C133"/>
          <cell r="D133"/>
          <cell r="E133"/>
          <cell r="F133"/>
          <cell r="G133" t="str">
            <v>Total général</v>
          </cell>
          <cell r="H133" t="str">
            <v>Total général</v>
          </cell>
        </row>
        <row r="134">
          <cell r="A134"/>
          <cell r="B134"/>
          <cell r="C134"/>
          <cell r="D134"/>
          <cell r="E134"/>
          <cell r="F134"/>
          <cell r="G134"/>
          <cell r="H134"/>
        </row>
        <row r="135">
          <cell r="A135" t="str">
            <v>EVC</v>
          </cell>
          <cell r="B135" t="str">
            <v>964.800.09</v>
          </cell>
          <cell r="C135"/>
          <cell r="D135"/>
          <cell r="E135" t="str">
            <v/>
          </cell>
          <cell r="F135"/>
          <cell r="G135" t="str">
            <v>Convecteurs</v>
          </cell>
          <cell r="H135"/>
        </row>
        <row r="136">
          <cell r="A136" t="str">
            <v>x</v>
          </cell>
          <cell r="B136"/>
          <cell r="C136"/>
          <cell r="D136"/>
          <cell r="E136"/>
          <cell r="F136"/>
        </row>
        <row r="137">
          <cell r="A137"/>
          <cell r="B137" t="str">
            <v>Tableau Suivi PI</v>
          </cell>
          <cell r="C137"/>
          <cell r="D137"/>
          <cell r="E137"/>
          <cell r="F137"/>
          <cell r="G137"/>
          <cell r="H137"/>
          <cell r="I137"/>
          <cell r="J137"/>
          <cell r="K137"/>
          <cell r="L137"/>
        </row>
        <row r="138">
          <cell r="A138" t="str">
            <v>P7</v>
          </cell>
          <cell r="B138" t="str">
            <v>GM</v>
          </cell>
          <cell r="C138" t="str">
            <v>EM</v>
          </cell>
          <cell r="D138" t="str">
            <v>GM</v>
          </cell>
          <cell r="E138" t="str">
            <v>EM</v>
          </cell>
          <cell r="G138" t="str">
            <v xml:space="preserve"> Installations MP</v>
          </cell>
          <cell r="H138" t="str">
            <v xml:space="preserve"> Installations MT</v>
          </cell>
          <cell r="I138"/>
          <cell r="J138"/>
          <cell r="K138"/>
          <cell r="L138"/>
        </row>
        <row r="139">
          <cell r="A139" t="str">
            <v>P8</v>
          </cell>
          <cell r="B139" t="str">
            <v>GGRB</v>
          </cell>
          <cell r="C139" t="str">
            <v>EGRB</v>
          </cell>
          <cell r="D139" t="str">
            <v>GM0</v>
          </cell>
          <cell r="E139" t="str">
            <v>EM0</v>
          </cell>
          <cell r="G139" t="str">
            <v>Stations de réception - Terrains</v>
          </cell>
          <cell r="H139" t="str">
            <v>Points de fourniture - Terrains</v>
          </cell>
          <cell r="I139" t="str">
            <v>EUR</v>
          </cell>
          <cell r="J139" t="str">
            <v>EUR</v>
          </cell>
          <cell r="K139" t="str">
            <v>964.712.29</v>
          </cell>
          <cell r="L139" t="str">
            <v>962.712.29</v>
          </cell>
        </row>
        <row r="140">
          <cell r="A140" t="str">
            <v>P9</v>
          </cell>
          <cell r="B140" t="str">
            <v>GSRB</v>
          </cell>
          <cell r="C140" t="str">
            <v>ESRB</v>
          </cell>
          <cell r="D140" t="str">
            <v>GM1</v>
          </cell>
          <cell r="E140" t="str">
            <v>EM1</v>
          </cell>
          <cell r="G140" t="str">
            <v>Stations de réception - Bâtiments</v>
          </cell>
          <cell r="H140" t="str">
            <v>Points de fourniture - Bâtiments</v>
          </cell>
          <cell r="I140" t="str">
            <v>EUR</v>
          </cell>
          <cell r="J140" t="str">
            <v>EUR</v>
          </cell>
          <cell r="K140" t="str">
            <v>964.712.29</v>
          </cell>
          <cell r="L140" t="str">
            <v>962.712.29</v>
          </cell>
        </row>
        <row r="141">
          <cell r="A141" t="str">
            <v>P10</v>
          </cell>
          <cell r="B141" t="str">
            <v>GSRB1</v>
          </cell>
          <cell r="C141" t="str">
            <v>x</v>
          </cell>
          <cell r="D141"/>
          <cell r="E141"/>
          <cell r="G141" t="str">
            <v>Construction déversoir</v>
          </cell>
          <cell r="H141" t="str">
            <v/>
          </cell>
          <cell r="I141" t="str">
            <v xml:space="preserve">stations </v>
          </cell>
          <cell r="J141" t="str">
            <v/>
          </cell>
          <cell r="K141"/>
          <cell r="L141"/>
        </row>
        <row r="142">
          <cell r="A142" t="str">
            <v>P11</v>
          </cell>
          <cell r="B142" t="str">
            <v>GSRE</v>
          </cell>
          <cell r="C142" t="str">
            <v>ESRE</v>
          </cell>
          <cell r="D142" t="str">
            <v>GM1</v>
          </cell>
          <cell r="E142" t="str">
            <v>EM1</v>
          </cell>
          <cell r="G142" t="str">
            <v>Stations de réception - Equipement</v>
          </cell>
          <cell r="H142" t="str">
            <v>Points de fourniture - Equipement</v>
          </cell>
          <cell r="I142" t="str">
            <v>EUR</v>
          </cell>
          <cell r="J142" t="str">
            <v>EUR</v>
          </cell>
          <cell r="K142" t="str">
            <v>964.712.29</v>
          </cell>
          <cell r="L142" t="str">
            <v>962.712.29</v>
          </cell>
        </row>
        <row r="143">
          <cell r="A143" t="str">
            <v>P12</v>
          </cell>
          <cell r="B143" t="str">
            <v>GSRE1</v>
          </cell>
          <cell r="C143" t="str">
            <v>ESRE1</v>
          </cell>
          <cell r="D143"/>
          <cell r="E143"/>
          <cell r="G143" t="str">
            <v>Renouvellement ligne d'émission</v>
          </cell>
          <cell r="H143" t="str">
            <v>Placement/remplacement tableau HT</v>
          </cell>
          <cell r="I143" t="str">
            <v xml:space="preserve">lignes </v>
          </cell>
          <cell r="J143" t="str">
            <v>tableaux</v>
          </cell>
          <cell r="K143"/>
          <cell r="L143"/>
        </row>
        <row r="144">
          <cell r="A144" t="str">
            <v>P13</v>
          </cell>
          <cell r="B144" t="str">
            <v>GSRE2</v>
          </cell>
          <cell r="C144" t="str">
            <v>ESRE2</v>
          </cell>
          <cell r="D144"/>
          <cell r="E144"/>
          <cell r="G144" t="str">
            <v>Renouvellement ligne de détente Fluxys</v>
          </cell>
          <cell r="H144" t="str">
            <v>Placement/remplacement cellules</v>
          </cell>
          <cell r="I144" t="str">
            <v xml:space="preserve">lignes </v>
          </cell>
          <cell r="J144" t="str">
            <v xml:space="preserve">pièces </v>
          </cell>
          <cell r="K144"/>
          <cell r="L144"/>
        </row>
        <row r="145">
          <cell r="A145" t="str">
            <v>P14</v>
          </cell>
          <cell r="B145" t="str">
            <v>GSRE3</v>
          </cell>
          <cell r="C145" t="str">
            <v>ESRE3</v>
          </cell>
          <cell r="D145"/>
          <cell r="E145"/>
          <cell r="G145" t="str">
            <v>Remplacement réservoir odorisation THT</v>
          </cell>
          <cell r="H145" t="str">
            <v>Placement/remplacement relais</v>
          </cell>
          <cell r="I145" t="str">
            <v xml:space="preserve">lignes </v>
          </cell>
          <cell r="J145" t="str">
            <v xml:space="preserve">pièces </v>
          </cell>
        </row>
        <row r="146">
          <cell r="A146" t="str">
            <v>P15</v>
          </cell>
          <cell r="B146" t="str">
            <v>GMRE</v>
          </cell>
          <cell r="C146" t="str">
            <v>ESRR</v>
          </cell>
          <cell r="D146" t="str">
            <v>GM2</v>
          </cell>
          <cell r="E146" t="str">
            <v>EM1</v>
          </cell>
          <cell r="G146" t="str">
            <v>Compteurs Stations de réception</v>
          </cell>
          <cell r="H146" t="str">
            <v>Points de fourniture - Auxiliaires</v>
          </cell>
          <cell r="I146" t="str">
            <v>EUR</v>
          </cell>
          <cell r="J146" t="str">
            <v>EUR</v>
          </cell>
          <cell r="K146" t="str">
            <v>964.712.29</v>
          </cell>
          <cell r="L146" t="str">
            <v>962.712.29</v>
          </cell>
        </row>
        <row r="147">
          <cell r="A147" t="str">
            <v>P16</v>
          </cell>
          <cell r="B147" t="str">
            <v>GMRE1</v>
          </cell>
          <cell r="C147" t="str">
            <v>ESRR1</v>
          </cell>
          <cell r="D147"/>
          <cell r="E147"/>
          <cell r="G147" t="str">
            <v>Remplacement compteurs stations</v>
          </cell>
          <cell r="H147" t="str">
            <v>Remplacement batteries et/ou redresseurs</v>
          </cell>
          <cell r="I147" t="str">
            <v>compteurs</v>
          </cell>
          <cell r="J147" t="str">
            <v xml:space="preserve">groupes </v>
          </cell>
          <cell r="K147"/>
          <cell r="L147"/>
        </row>
        <row r="148">
          <cell r="A148" t="str">
            <v>P17</v>
          </cell>
          <cell r="B148" t="str">
            <v>x</v>
          </cell>
          <cell r="C148" t="str">
            <v>ESRT</v>
          </cell>
          <cell r="D148"/>
          <cell r="E148" t="str">
            <v>EM2</v>
          </cell>
          <cell r="G148" t="str">
            <v/>
          </cell>
          <cell r="H148" t="str">
            <v>Télécommande centralisée</v>
          </cell>
          <cell r="I148" t="str">
            <v/>
          </cell>
          <cell r="J148" t="str">
            <v>EUR</v>
          </cell>
          <cell r="K148"/>
          <cell r="L148" t="str">
            <v>962.714.21</v>
          </cell>
        </row>
        <row r="149">
          <cell r="A149" t="str">
            <v>P18</v>
          </cell>
          <cell r="B149" t="str">
            <v>x</v>
          </cell>
          <cell r="C149" t="str">
            <v>ESRT1</v>
          </cell>
          <cell r="D149"/>
          <cell r="E149"/>
          <cell r="G149" t="str">
            <v/>
          </cell>
          <cell r="H149" t="str">
            <v>Placement TCC</v>
          </cell>
          <cell r="I149" t="str">
            <v/>
          </cell>
          <cell r="J149" t="str">
            <v xml:space="preserve">TCC </v>
          </cell>
        </row>
        <row r="150">
          <cell r="A150" t="str">
            <v>P19</v>
          </cell>
          <cell r="B150" t="str">
            <v>GNMP</v>
          </cell>
          <cell r="C150" t="str">
            <v>ENMV</v>
          </cell>
          <cell r="D150" t="str">
            <v>GM3</v>
          </cell>
          <cell r="E150" t="str">
            <v>EM3</v>
          </cell>
          <cell r="G150" t="str">
            <v>Canalisations MP</v>
          </cell>
          <cell r="H150" t="str">
            <v>Câbles &amp; lignes MT</v>
          </cell>
          <cell r="I150" t="str">
            <v>EUR</v>
          </cell>
          <cell r="J150" t="str">
            <v>EUR</v>
          </cell>
          <cell r="K150" t="str">
            <v>964.712.39</v>
          </cell>
          <cell r="L150" t="str">
            <v>962.712.39</v>
          </cell>
        </row>
        <row r="151">
          <cell r="A151" t="str">
            <v>P20</v>
          </cell>
          <cell r="B151" t="str">
            <v>GNMP1</v>
          </cell>
          <cell r="C151" t="str">
            <v>ENMV1</v>
          </cell>
          <cell r="D151"/>
          <cell r="E151"/>
          <cell r="G151" t="str">
            <v>Extension/renforcemt/déplacemt de canalisations</v>
          </cell>
          <cell r="H151" t="str">
            <v>Pose câbles HT</v>
          </cell>
          <cell r="I151" t="str">
            <v xml:space="preserve">mètres </v>
          </cell>
          <cell r="J151" t="str">
            <v xml:space="preserve">mètres </v>
          </cell>
        </row>
        <row r="152">
          <cell r="A152" t="str">
            <v>P21</v>
          </cell>
          <cell r="B152" t="str">
            <v>GNMP2</v>
          </cell>
          <cell r="C152" t="str">
            <v>ENMV2</v>
          </cell>
          <cell r="D152"/>
          <cell r="E152"/>
          <cell r="G152" t="str">
            <v>Remplacement de notre propre initiative</v>
          </cell>
          <cell r="H152" t="str">
            <v>Raccordement pts fourniture et postes répartition</v>
          </cell>
          <cell r="I152" t="str">
            <v xml:space="preserve">mètres </v>
          </cell>
          <cell r="J152" t="str">
            <v>raccord.</v>
          </cell>
          <cell r="K152"/>
          <cell r="L152"/>
        </row>
        <row r="153">
          <cell r="A153" t="str">
            <v>P22</v>
          </cell>
          <cell r="B153" t="str">
            <v>GNMP3</v>
          </cell>
          <cell r="C153" t="str">
            <v>ENMV3</v>
          </cell>
          <cell r="D153"/>
          <cell r="E153"/>
          <cell r="G153" t="str">
            <v>Bouclages réseaux</v>
          </cell>
          <cell r="H153" t="str">
            <v>Raccordement cabines client et réseau</v>
          </cell>
          <cell r="I153" t="str">
            <v xml:space="preserve">mètres </v>
          </cell>
          <cell r="J153" t="str">
            <v>raccord.</v>
          </cell>
        </row>
        <row r="154">
          <cell r="A154" t="str">
            <v>P23</v>
          </cell>
          <cell r="B154" t="str">
            <v>GNMP4</v>
          </cell>
          <cell r="C154" t="str">
            <v>x</v>
          </cell>
          <cell r="D154"/>
          <cell r="E154"/>
          <cell r="G154" t="str">
            <v>Nouveau/remplacement poste protection cathodique</v>
          </cell>
          <cell r="H154" t="str">
            <v/>
          </cell>
          <cell r="I154" t="str">
            <v xml:space="preserve">postes </v>
          </cell>
          <cell r="J154" t="str">
            <v/>
          </cell>
          <cell r="K154"/>
          <cell r="L154"/>
        </row>
        <row r="155">
          <cell r="A155" t="str">
            <v>P24</v>
          </cell>
          <cell r="B155" t="str">
            <v>x</v>
          </cell>
          <cell r="C155" t="str">
            <v>EGDB</v>
          </cell>
          <cell r="D155"/>
          <cell r="E155" t="str">
            <v>EM0</v>
          </cell>
          <cell r="G155" t="str">
            <v/>
          </cell>
          <cell r="H155" t="str">
            <v>Postes de répartition - Terrains</v>
          </cell>
          <cell r="I155" t="str">
            <v/>
          </cell>
          <cell r="J155" t="str">
            <v>EUR</v>
          </cell>
          <cell r="K155"/>
          <cell r="L155"/>
        </row>
        <row r="156">
          <cell r="A156" t="str">
            <v>P25</v>
          </cell>
          <cell r="B156" t="str">
            <v>x</v>
          </cell>
          <cell r="C156" t="str">
            <v>ESDB</v>
          </cell>
          <cell r="D156"/>
          <cell r="E156" t="str">
            <v>EM5</v>
          </cell>
          <cell r="G156" t="str">
            <v/>
          </cell>
          <cell r="H156" t="str">
            <v>Postes de répartition - Bâtiments</v>
          </cell>
          <cell r="I156" t="str">
            <v/>
          </cell>
          <cell r="J156" t="str">
            <v>EUR</v>
          </cell>
          <cell r="K156"/>
          <cell r="L156" t="str">
            <v>962.712.39</v>
          </cell>
        </row>
        <row r="157">
          <cell r="A157" t="str">
            <v>P26</v>
          </cell>
          <cell r="B157" t="str">
            <v>GCMP</v>
          </cell>
          <cell r="C157" t="str">
            <v>ESDE</v>
          </cell>
          <cell r="D157" t="str">
            <v>GM4</v>
          </cell>
          <cell r="E157" t="str">
            <v>EM5</v>
          </cell>
          <cell r="G157" t="str">
            <v>Branchements MP</v>
          </cell>
          <cell r="H157" t="str">
            <v>Postes de répartition - Equipement</v>
          </cell>
          <cell r="I157" t="str">
            <v>EUR</v>
          </cell>
          <cell r="J157" t="str">
            <v>EUR</v>
          </cell>
          <cell r="K157" t="str">
            <v>964.712.39</v>
          </cell>
          <cell r="L157" t="str">
            <v>962.712.39</v>
          </cell>
        </row>
        <row r="158">
          <cell r="A158" t="str">
            <v>P27</v>
          </cell>
          <cell r="B158" t="str">
            <v>GCMP1</v>
          </cell>
          <cell r="C158" t="str">
            <v>ESDE1</v>
          </cell>
          <cell r="D158"/>
          <cell r="E158"/>
          <cell r="G158" t="str">
            <v>Raccordement cabines client</v>
          </cell>
          <cell r="H158" t="str">
            <v>Placement/remplacement tableau HT</v>
          </cell>
          <cell r="I158" t="str">
            <v>branchem.</v>
          </cell>
          <cell r="J158" t="str">
            <v>tableaux</v>
          </cell>
        </row>
        <row r="159">
          <cell r="A159" t="str">
            <v>P28</v>
          </cell>
          <cell r="B159" t="str">
            <v>GCMP2</v>
          </cell>
          <cell r="C159" t="str">
            <v>ESDE2</v>
          </cell>
          <cell r="D159"/>
          <cell r="E159"/>
          <cell r="G159" t="str">
            <v>Raccordement cabines réseau</v>
          </cell>
          <cell r="H159" t="str">
            <v>Placement/remplacement cellules</v>
          </cell>
          <cell r="I159" t="str">
            <v>branchem.</v>
          </cell>
          <cell r="J159" t="str">
            <v xml:space="preserve">pièces </v>
          </cell>
        </row>
        <row r="160">
          <cell r="A160" t="str">
            <v>P29</v>
          </cell>
          <cell r="B160" t="str">
            <v>x</v>
          </cell>
          <cell r="C160" t="str">
            <v>ESDE3</v>
          </cell>
          <cell r="D160"/>
          <cell r="E160"/>
          <cell r="G160" t="str">
            <v/>
          </cell>
          <cell r="H160" t="str">
            <v>Placement/remplacement relais</v>
          </cell>
          <cell r="I160" t="str">
            <v/>
          </cell>
          <cell r="J160" t="str">
            <v xml:space="preserve">pièces </v>
          </cell>
        </row>
        <row r="161">
          <cell r="A161" t="str">
            <v>P30</v>
          </cell>
          <cell r="B161" t="str">
            <v>x</v>
          </cell>
          <cell r="C161" t="str">
            <v>ESDR</v>
          </cell>
          <cell r="D161"/>
          <cell r="E161" t="str">
            <v>EM5</v>
          </cell>
          <cell r="G161" t="str">
            <v/>
          </cell>
          <cell r="H161" t="str">
            <v>Postes de répartition - Auxiliaires</v>
          </cell>
          <cell r="I161" t="str">
            <v/>
          </cell>
          <cell r="J161" t="str">
            <v>EUR</v>
          </cell>
          <cell r="K161"/>
          <cell r="L161" t="str">
            <v>962.712.39</v>
          </cell>
        </row>
        <row r="162">
          <cell r="A162" t="str">
            <v>P31</v>
          </cell>
          <cell r="B162" t="str">
            <v>x</v>
          </cell>
          <cell r="C162" t="str">
            <v>ESDR1</v>
          </cell>
          <cell r="D162"/>
          <cell r="E162"/>
          <cell r="G162" t="str">
            <v/>
          </cell>
          <cell r="H162" t="str">
            <v>Remplacement batteries et/ou redresseurs</v>
          </cell>
          <cell r="I162" t="str">
            <v/>
          </cell>
          <cell r="J162" t="str">
            <v xml:space="preserve">groupes </v>
          </cell>
        </row>
        <row r="163">
          <cell r="A163" t="str">
            <v>P32</v>
          </cell>
          <cell r="B163" t="str">
            <v>GGTB</v>
          </cell>
          <cell r="C163" t="str">
            <v>EGTB</v>
          </cell>
          <cell r="D163" t="str">
            <v>GM0</v>
          </cell>
          <cell r="E163" t="str">
            <v>EM0</v>
          </cell>
          <cell r="G163" t="str">
            <v>Cabines de détente BP - Terrains</v>
          </cell>
          <cell r="H163" t="str">
            <v>Cabines de transformation - Terrains</v>
          </cell>
          <cell r="I163" t="str">
            <v>EUR</v>
          </cell>
          <cell r="J163" t="str">
            <v>EUR</v>
          </cell>
          <cell r="K163" t="str">
            <v>964.712.59</v>
          </cell>
          <cell r="L163" t="str">
            <v>962.712.59</v>
          </cell>
        </row>
        <row r="164">
          <cell r="A164" t="str">
            <v>P33</v>
          </cell>
          <cell r="B164" t="str">
            <v>GSTB</v>
          </cell>
          <cell r="C164" t="str">
            <v>ESTB</v>
          </cell>
          <cell r="D164" t="str">
            <v>GM5</v>
          </cell>
          <cell r="E164" t="str">
            <v>EM6</v>
          </cell>
          <cell r="G164" t="str">
            <v>Cabines de détente BP - Bâtiments</v>
          </cell>
          <cell r="H164" t="str">
            <v>Cabines de transformation - Bâtiments</v>
          </cell>
          <cell r="I164" t="str">
            <v>EUR</v>
          </cell>
          <cell r="J164" t="str">
            <v>EUR</v>
          </cell>
          <cell r="K164" t="str">
            <v>964.712.59</v>
          </cell>
          <cell r="L164" t="str">
            <v>962.712.59</v>
          </cell>
        </row>
        <row r="165">
          <cell r="A165" t="str">
            <v>P34</v>
          </cell>
          <cell r="B165" t="str">
            <v>GSTB1</v>
          </cell>
          <cell r="C165" t="str">
            <v>ESTB1</v>
          </cell>
          <cell r="D165"/>
          <cell r="E165"/>
          <cell r="G165" t="str">
            <v>Adaptation bâtiment cabine réseau</v>
          </cell>
          <cell r="H165" t="str">
            <v>Remplacement cabines réseau métalliques</v>
          </cell>
          <cell r="I165" t="str">
            <v xml:space="preserve">cabines </v>
          </cell>
          <cell r="J165" t="str">
            <v xml:space="preserve">cabines </v>
          </cell>
        </row>
        <row r="166">
          <cell r="A166" t="str">
            <v>P35</v>
          </cell>
          <cell r="B166" t="str">
            <v>GSTE</v>
          </cell>
          <cell r="C166" t="str">
            <v>ESTE</v>
          </cell>
          <cell r="D166" t="str">
            <v>GM5</v>
          </cell>
          <cell r="E166" t="str">
            <v>EM6</v>
          </cell>
          <cell r="G166" t="str">
            <v>Cabines de détente BP - Equipement</v>
          </cell>
          <cell r="H166" t="str">
            <v>Cabines de transformation - Equipement</v>
          </cell>
          <cell r="I166" t="str">
            <v>EUR</v>
          </cell>
          <cell r="J166" t="str">
            <v>EUR</v>
          </cell>
          <cell r="K166" t="str">
            <v>964.712.59</v>
          </cell>
          <cell r="L166" t="str">
            <v>962.712.59</v>
          </cell>
        </row>
        <row r="167">
          <cell r="A167" t="str">
            <v>P36</v>
          </cell>
          <cell r="B167" t="str">
            <v>GSTE1</v>
          </cell>
          <cell r="C167" t="str">
            <v>ESTE1</v>
          </cell>
          <cell r="D167"/>
          <cell r="E167"/>
          <cell r="G167" t="str">
            <v>Placement nouvelle cabine</v>
          </cell>
          <cell r="H167" t="str">
            <v>Placement/remplacement tableau HT</v>
          </cell>
          <cell r="I167" t="str">
            <v xml:space="preserve">cabines </v>
          </cell>
          <cell r="J167" t="str">
            <v>tableaux</v>
          </cell>
        </row>
        <row r="168">
          <cell r="A168" t="str">
            <v>P37</v>
          </cell>
          <cell r="B168" t="str">
            <v>GSTE2</v>
          </cell>
          <cell r="C168" t="str">
            <v>ESTE2</v>
          </cell>
          <cell r="D168"/>
          <cell r="E168"/>
          <cell r="G168" t="str">
            <v>Rénovation de cabine</v>
          </cell>
          <cell r="H168" t="str">
            <v>Placement/remplacement tableau BT</v>
          </cell>
          <cell r="I168" t="str">
            <v xml:space="preserve">cabines </v>
          </cell>
          <cell r="J168" t="str">
            <v>tableaux</v>
          </cell>
        </row>
        <row r="169">
          <cell r="A169" t="str">
            <v>P38</v>
          </cell>
          <cell r="B169" t="str">
            <v>x</v>
          </cell>
          <cell r="C169" t="str">
            <v>ESTE3</v>
          </cell>
          <cell r="D169"/>
          <cell r="E169"/>
          <cell r="G169" t="str">
            <v/>
          </cell>
          <cell r="H169" t="str">
            <v>Placement/remplacement transformateur</v>
          </cell>
          <cell r="I169" t="str">
            <v/>
          </cell>
          <cell r="J169" t="str">
            <v xml:space="preserve">transfos </v>
          </cell>
          <cell r="K169"/>
          <cell r="L169"/>
        </row>
        <row r="170">
          <cell r="A170" t="str">
            <v>P39</v>
          </cell>
          <cell r="B170" t="str">
            <v>x</v>
          </cell>
          <cell r="C170" t="str">
            <v>ESTE4</v>
          </cell>
          <cell r="D170"/>
          <cell r="E170"/>
          <cell r="G170" t="str">
            <v/>
          </cell>
          <cell r="H170" t="str">
            <v>Placement bac de rétention</v>
          </cell>
          <cell r="I170" t="str">
            <v/>
          </cell>
          <cell r="J170" t="str">
            <v xml:space="preserve">bacs </v>
          </cell>
          <cell r="K170"/>
          <cell r="L170"/>
        </row>
        <row r="171">
          <cell r="A171" t="str">
            <v>P40</v>
          </cell>
          <cell r="B171" t="str">
            <v>GSCL</v>
          </cell>
          <cell r="C171" t="str">
            <v>EMMM</v>
          </cell>
          <cell r="D171" t="str">
            <v>GM6</v>
          </cell>
          <cell r="E171" t="str">
            <v>EM7</v>
          </cell>
          <cell r="G171" t="str">
            <v>Cabines clients</v>
          </cell>
          <cell r="H171" t="str">
            <v>Compteurs MT mécaniques</v>
          </cell>
          <cell r="I171" t="str">
            <v>EUR</v>
          </cell>
          <cell r="J171" t="str">
            <v>EUR</v>
          </cell>
          <cell r="K171" t="str">
            <v>964.712.49</v>
          </cell>
          <cell r="L171" t="str">
            <v>962.712.49</v>
          </cell>
        </row>
        <row r="172">
          <cell r="A172" t="str">
            <v>P41</v>
          </cell>
          <cell r="B172" t="str">
            <v>GSCL1</v>
          </cell>
          <cell r="C172" t="str">
            <v>EMMM1</v>
          </cell>
          <cell r="D172"/>
          <cell r="E172"/>
          <cell r="G172" t="str">
            <v>Placement nouvelle cabine</v>
          </cell>
          <cell r="H172" t="str">
            <v>Placement/remplacement</v>
          </cell>
          <cell r="I172" t="str">
            <v xml:space="preserve">cabines </v>
          </cell>
          <cell r="J172" t="str">
            <v>compteurs</v>
          </cell>
        </row>
        <row r="173">
          <cell r="A173" t="str">
            <v>P42</v>
          </cell>
          <cell r="B173" t="str">
            <v>GSCL2</v>
          </cell>
          <cell r="C173" t="str">
            <v>x</v>
          </cell>
          <cell r="D173"/>
          <cell r="E173"/>
          <cell r="G173" t="str">
            <v>Rénovation de cabine</v>
          </cell>
          <cell r="H173" t="str">
            <v/>
          </cell>
          <cell r="I173" t="str">
            <v xml:space="preserve">cabines </v>
          </cell>
          <cell r="J173" t="str">
            <v/>
          </cell>
          <cell r="K173"/>
          <cell r="L173"/>
        </row>
        <row r="174">
          <cell r="A174" t="str">
            <v>P43</v>
          </cell>
          <cell r="B174" t="str">
            <v>GMAM</v>
          </cell>
          <cell r="C174" t="str">
            <v>EMAM</v>
          </cell>
          <cell r="D174" t="str">
            <v>GM7</v>
          </cell>
          <cell r="E174" t="str">
            <v>EM8</v>
          </cell>
          <cell r="G174" t="str">
            <v>Compteurs électroniques</v>
          </cell>
          <cell r="H174" t="str">
            <v>Compteurs MT électroniques</v>
          </cell>
          <cell r="I174" t="str">
            <v>EUR</v>
          </cell>
          <cell r="J174" t="str">
            <v>EUR</v>
          </cell>
          <cell r="K174" t="str">
            <v>964.712.79</v>
          </cell>
          <cell r="L174" t="str">
            <v>962.712.49</v>
          </cell>
        </row>
        <row r="175">
          <cell r="A175" t="str">
            <v>P44</v>
          </cell>
          <cell r="B175" t="str">
            <v>GMAM1</v>
          </cell>
          <cell r="C175" t="str">
            <v>EMAM1</v>
          </cell>
          <cell r="D175"/>
          <cell r="E175"/>
          <cell r="G175" t="str">
            <v>Placement compteur Smart (pilote)</v>
          </cell>
          <cell r="H175" t="str">
            <v>Placement/remplacement</v>
          </cell>
          <cell r="I175" t="str">
            <v>compteurs</v>
          </cell>
          <cell r="J175" t="str">
            <v>compteurs</v>
          </cell>
        </row>
        <row r="176">
          <cell r="A176" t="str">
            <v>P45</v>
          </cell>
          <cell r="B176" t="str">
            <v>GMAM2</v>
          </cell>
          <cell r="C176" t="str">
            <v>EMAM2</v>
          </cell>
          <cell r="D176"/>
          <cell r="E176"/>
          <cell r="G176" t="str">
            <v>Remplacement par compteurs télémesurés</v>
          </cell>
          <cell r="H176" t="str">
            <v>Remplacement par compteurs télémesurés</v>
          </cell>
          <cell r="I176" t="str">
            <v>compteurs</v>
          </cell>
          <cell r="J176" t="str">
            <v>compteurs</v>
          </cell>
        </row>
        <row r="177">
          <cell r="A177" t="str">
            <v>P46</v>
          </cell>
          <cell r="B177" t="str">
            <v>GBMP</v>
          </cell>
          <cell r="C177" t="str">
            <v>EPCO</v>
          </cell>
          <cell r="D177" t="str">
            <v>GM8</v>
          </cell>
          <cell r="E177" t="str">
            <v>EM9</v>
          </cell>
          <cell r="G177" t="str">
            <v>Bâtiments industriels</v>
          </cell>
          <cell r="H177" t="str">
            <v>Installations de cogénération</v>
          </cell>
          <cell r="I177" t="str">
            <v>EUR</v>
          </cell>
          <cell r="J177" t="str">
            <v>EUR</v>
          </cell>
          <cell r="K177" t="str">
            <v>964.712.29</v>
          </cell>
          <cell r="L177" t="str">
            <v>962.721.19</v>
          </cell>
        </row>
        <row r="178">
          <cell r="A178" t="str">
            <v>P47</v>
          </cell>
          <cell r="B178" t="str">
            <v>GB</v>
          </cell>
          <cell r="C178" t="str">
            <v>EB</v>
          </cell>
          <cell r="D178" t="str">
            <v>GB</v>
          </cell>
          <cell r="E178" t="str">
            <v>EB</v>
          </cell>
          <cell r="G178" t="str">
            <v xml:space="preserve"> Installations BP</v>
          </cell>
          <cell r="H178" t="str">
            <v xml:space="preserve"> Installations BT</v>
          </cell>
          <cell r="I178"/>
          <cell r="J178"/>
          <cell r="K178"/>
          <cell r="L178"/>
        </row>
        <row r="179">
          <cell r="A179" t="str">
            <v>P48</v>
          </cell>
          <cell r="B179" t="str">
            <v>GNLP</v>
          </cell>
          <cell r="C179" t="str">
            <v>ENLV</v>
          </cell>
          <cell r="D179" t="str">
            <v>GB1</v>
          </cell>
          <cell r="E179" t="str">
            <v>EB1</v>
          </cell>
          <cell r="G179" t="str">
            <v>Canalisations BP</v>
          </cell>
          <cell r="H179" t="str">
            <v>Câbles BT</v>
          </cell>
          <cell r="I179" t="str">
            <v>EUR</v>
          </cell>
          <cell r="J179" t="str">
            <v>EUR</v>
          </cell>
          <cell r="K179" t="str">
            <v>964.712.69</v>
          </cell>
          <cell r="L179" t="str">
            <v>962.712.69</v>
          </cell>
        </row>
        <row r="180">
          <cell r="A180" t="str">
            <v>P49</v>
          </cell>
          <cell r="B180" t="str">
            <v>GNLP1</v>
          </cell>
          <cell r="C180" t="str">
            <v>ENLV1</v>
          </cell>
          <cell r="D180"/>
          <cell r="E180"/>
          <cell r="G180" t="str">
            <v>Extension/renforcement suite demande client</v>
          </cell>
          <cell r="H180" t="str">
            <v>Pose câbles BT</v>
          </cell>
          <cell r="I180" t="str">
            <v xml:space="preserve">mètres </v>
          </cell>
          <cell r="J180" t="str">
            <v xml:space="preserve">mètres </v>
          </cell>
        </row>
        <row r="181">
          <cell r="A181" t="str">
            <v>P50</v>
          </cell>
          <cell r="B181" t="str">
            <v>GNLP2</v>
          </cell>
          <cell r="C181" t="str">
            <v>ENLV2</v>
          </cell>
          <cell r="D181"/>
          <cell r="E181"/>
          <cell r="G181" t="str">
            <v>Pose pour l'équipement de lotissement</v>
          </cell>
          <cell r="H181" t="str">
            <v>Placement/remplacement boîtes de distribution</v>
          </cell>
          <cell r="I181" t="str">
            <v xml:space="preserve">mètres </v>
          </cell>
          <cell r="J181" t="str">
            <v xml:space="preserve">boîtes </v>
          </cell>
        </row>
        <row r="182">
          <cell r="A182" t="str">
            <v>P51</v>
          </cell>
          <cell r="B182" t="str">
            <v>GNLP3</v>
          </cell>
          <cell r="C182" t="str">
            <v>x</v>
          </cell>
          <cell r="D182"/>
          <cell r="E182"/>
          <cell r="G182" t="str">
            <v>Déplacement de canalisations</v>
          </cell>
          <cell r="H182" t="str">
            <v/>
          </cell>
          <cell r="I182" t="str">
            <v xml:space="preserve">mètres </v>
          </cell>
          <cell r="J182" t="str">
            <v/>
          </cell>
          <cell r="K182"/>
          <cell r="L182"/>
        </row>
        <row r="183">
          <cell r="A183" t="str">
            <v>P52</v>
          </cell>
          <cell r="B183" t="str">
            <v>GNLP4</v>
          </cell>
          <cell r="C183" t="str">
            <v>x</v>
          </cell>
          <cell r="D183"/>
          <cell r="E183"/>
          <cell r="G183" t="str">
            <v>Remplacement pour vétusté/fuites/dégâts</v>
          </cell>
          <cell r="H183" t="str">
            <v/>
          </cell>
          <cell r="I183" t="str">
            <v xml:space="preserve">mètres </v>
          </cell>
          <cell r="J183" t="str">
            <v/>
          </cell>
          <cell r="K183"/>
          <cell r="L183"/>
        </row>
        <row r="184">
          <cell r="A184" t="str">
            <v>P53</v>
          </cell>
          <cell r="B184" t="str">
            <v>x</v>
          </cell>
          <cell r="C184" t="str">
            <v>ENLH</v>
          </cell>
          <cell r="D184"/>
          <cell r="E184" t="str">
            <v>EB2</v>
          </cell>
          <cell r="G184" t="str">
            <v/>
          </cell>
          <cell r="H184" t="str">
            <v>Lignes BT</v>
          </cell>
          <cell r="I184" t="str">
            <v>EUR</v>
          </cell>
          <cell r="J184" t="str">
            <v>EUR</v>
          </cell>
          <cell r="K184"/>
          <cell r="L184" t="str">
            <v>962.712.69</v>
          </cell>
        </row>
        <row r="185">
          <cell r="A185" t="str">
            <v>P54</v>
          </cell>
          <cell r="B185" t="str">
            <v>GNLP5</v>
          </cell>
          <cell r="C185" t="str">
            <v>ENLH1</v>
          </cell>
          <cell r="D185"/>
          <cell r="E185"/>
          <cell r="G185" t="str">
            <v>Remplacement transmetteurs de pression</v>
          </cell>
          <cell r="H185" t="str">
            <v>Pose lignes BT</v>
          </cell>
          <cell r="I185" t="str">
            <v xml:space="preserve">appareils </v>
          </cell>
          <cell r="J185" t="str">
            <v xml:space="preserve">mètres </v>
          </cell>
        </row>
        <row r="186">
          <cell r="A186" t="str">
            <v>P55</v>
          </cell>
          <cell r="B186" t="str">
            <v>GCLP</v>
          </cell>
          <cell r="C186" t="str">
            <v>ECLV</v>
          </cell>
          <cell r="D186" t="str">
            <v>GB2</v>
          </cell>
          <cell r="E186" t="str">
            <v>EB3</v>
          </cell>
          <cell r="G186" t="str">
            <v>Branchements BP</v>
          </cell>
          <cell r="H186" t="str">
            <v>Raccordements BT</v>
          </cell>
          <cell r="I186" t="str">
            <v>EUR</v>
          </cell>
          <cell r="J186" t="str">
            <v>EUR</v>
          </cell>
          <cell r="K186" t="str">
            <v>964.712.69</v>
          </cell>
          <cell r="L186" t="str">
            <v>962.712.69</v>
          </cell>
        </row>
        <row r="187">
          <cell r="A187" t="str">
            <v>P56</v>
          </cell>
          <cell r="B187" t="str">
            <v>GCLP1</v>
          </cell>
          <cell r="C187" t="str">
            <v>ECLV1</v>
          </cell>
          <cell r="D187"/>
          <cell r="E187"/>
          <cell r="G187" t="str">
            <v>Placemt/renforcemt/déplacemt demande client</v>
          </cell>
          <cell r="H187" t="str">
            <v>Placement/remplacement</v>
          </cell>
          <cell r="I187" t="str">
            <v>branchem.</v>
          </cell>
          <cell r="J187" t="str">
            <v>raccord.</v>
          </cell>
        </row>
        <row r="188">
          <cell r="A188" t="str">
            <v>P57</v>
          </cell>
          <cell r="B188" t="str">
            <v>GCLP2</v>
          </cell>
          <cell r="C188" t="str">
            <v>ECLV2</v>
          </cell>
          <cell r="D188"/>
          <cell r="E188"/>
          <cell r="G188" t="str">
            <v>Remplacement pour vétusté/fuites/dégâts</v>
          </cell>
          <cell r="H188" t="str">
            <v>Transfert de branchements</v>
          </cell>
          <cell r="I188" t="str">
            <v>branchem.</v>
          </cell>
          <cell r="J188" t="str">
            <v>raccord.</v>
          </cell>
        </row>
        <row r="189">
          <cell r="A189" t="str">
            <v>P58</v>
          </cell>
          <cell r="B189" t="str">
            <v>GCLP3</v>
          </cell>
          <cell r="C189" t="str">
            <v>ECLV3</v>
          </cell>
          <cell r="D189"/>
          <cell r="E189"/>
          <cell r="G189" t="str">
            <v>Transfert branchements BP</v>
          </cell>
          <cell r="H189" t="str">
            <v>Remplacement colonnes montantes métalliques</v>
          </cell>
          <cell r="I189" t="str">
            <v>branchem.</v>
          </cell>
          <cell r="J189" t="str">
            <v xml:space="preserve">colonnes </v>
          </cell>
        </row>
        <row r="190">
          <cell r="A190" t="str">
            <v>P59</v>
          </cell>
          <cell r="B190" t="str">
            <v>GCLP4</v>
          </cell>
          <cell r="C190" t="str">
            <v>ECLV4</v>
          </cell>
          <cell r="D190"/>
          <cell r="E190"/>
          <cell r="G190" t="str">
            <v>Traitement colonnes montantes</v>
          </cell>
          <cell r="H190" t="str">
            <v>Remplacement des fusibles par disjoncteurs</v>
          </cell>
          <cell r="I190" t="str">
            <v xml:space="preserve">colonnes </v>
          </cell>
          <cell r="J190" t="str">
            <v xml:space="preserve">fusibles </v>
          </cell>
          <cell r="K190"/>
          <cell r="L190"/>
        </row>
        <row r="191">
          <cell r="A191" t="str">
            <v>P60</v>
          </cell>
          <cell r="B191" t="str">
            <v>GCLP5</v>
          </cell>
          <cell r="C191" t="str">
            <v>ECLV5</v>
          </cell>
          <cell r="D191"/>
          <cell r="E191"/>
          <cell r="G191" t="str">
            <v>Remplacement régulateurs</v>
          </cell>
          <cell r="H191" t="str">
            <v>Assainissement coffrets compteur 400V</v>
          </cell>
          <cell r="I191" t="str">
            <v xml:space="preserve">appareils </v>
          </cell>
          <cell r="J191" t="str">
            <v xml:space="preserve">coffrets </v>
          </cell>
          <cell r="K191"/>
          <cell r="L191"/>
        </row>
        <row r="192">
          <cell r="A192" t="str">
            <v>P61</v>
          </cell>
          <cell r="B192" t="str">
            <v>GMMM</v>
          </cell>
          <cell r="C192" t="str">
            <v>EMML</v>
          </cell>
          <cell r="D192" t="str">
            <v>GB3</v>
          </cell>
          <cell r="E192" t="str">
            <v>EB4</v>
          </cell>
          <cell r="G192" t="str">
            <v>Appareils de mesure mécaniques</v>
          </cell>
          <cell r="H192" t="str">
            <v>Compteurs BT mécaniques</v>
          </cell>
          <cell r="I192" t="str">
            <v>EUR</v>
          </cell>
          <cell r="J192" t="str">
            <v>EUR</v>
          </cell>
          <cell r="K192" t="str">
            <v>964.712.79</v>
          </cell>
          <cell r="L192" t="str">
            <v>962.712.79</v>
          </cell>
        </row>
        <row r="193">
          <cell r="A193" t="str">
            <v>P62</v>
          </cell>
          <cell r="B193" t="str">
            <v>GMMM1</v>
          </cell>
          <cell r="C193" t="str">
            <v>EMML1</v>
          </cell>
          <cell r="D193"/>
          <cell r="E193"/>
          <cell r="G193" t="str">
            <v>Placement/renforcement/déplacement de compteur</v>
          </cell>
          <cell r="H193" t="str">
            <v>Remplacement systématique</v>
          </cell>
          <cell r="I193" t="str">
            <v>compteurs</v>
          </cell>
          <cell r="J193" t="str">
            <v>compteurs</v>
          </cell>
        </row>
        <row r="194">
          <cell r="A194" t="str">
            <v>P63</v>
          </cell>
          <cell r="B194" t="str">
            <v>GMMM2</v>
          </cell>
          <cell r="C194" t="str">
            <v>EMML2</v>
          </cell>
          <cell r="D194"/>
          <cell r="E194"/>
          <cell r="G194" t="str">
            <v>Remplacement pour vétusté/fuites/dégâts</v>
          </cell>
          <cell r="H194" t="str">
            <v>Placement/remplacement pour changement tarif</v>
          </cell>
          <cell r="I194" t="str">
            <v>compteurs</v>
          </cell>
          <cell r="J194" t="str">
            <v>compteurs</v>
          </cell>
        </row>
        <row r="195">
          <cell r="A195" t="str">
            <v>P64</v>
          </cell>
          <cell r="B195" t="str">
            <v>GMMM3</v>
          </cell>
          <cell r="C195" t="str">
            <v>x</v>
          </cell>
          <cell r="D195"/>
          <cell r="E195"/>
          <cell r="G195" t="str">
            <v>Remplacement pour raison métrologique</v>
          </cell>
          <cell r="H195" t="str">
            <v/>
          </cell>
          <cell r="I195" t="str">
            <v>compteurs</v>
          </cell>
          <cell r="J195" t="str">
            <v/>
          </cell>
          <cell r="K195"/>
          <cell r="L195"/>
        </row>
        <row r="196">
          <cell r="A196" t="str">
            <v>P65</v>
          </cell>
          <cell r="B196" t="str">
            <v>x</v>
          </cell>
          <cell r="C196" t="str">
            <v>EMAL</v>
          </cell>
          <cell r="D196"/>
          <cell r="E196" t="str">
            <v>EB5</v>
          </cell>
          <cell r="G196" t="str">
            <v/>
          </cell>
          <cell r="H196" t="str">
            <v>Compteurs BT électroniques</v>
          </cell>
          <cell r="I196" t="str">
            <v/>
          </cell>
          <cell r="J196" t="str">
            <v>EUR</v>
          </cell>
          <cell r="K196"/>
          <cell r="L196" t="str">
            <v>962.712.79</v>
          </cell>
        </row>
        <row r="197">
          <cell r="A197" t="str">
            <v>P66</v>
          </cell>
          <cell r="B197" t="str">
            <v>x</v>
          </cell>
          <cell r="C197" t="str">
            <v>EMAL1</v>
          </cell>
          <cell r="D197"/>
          <cell r="E197"/>
          <cell r="G197" t="str">
            <v/>
          </cell>
          <cell r="H197" t="str">
            <v>Placement Smart Meter</v>
          </cell>
          <cell r="I197" t="str">
            <v/>
          </cell>
          <cell r="J197" t="str">
            <v xml:space="preserve">appareils </v>
          </cell>
          <cell r="K197"/>
          <cell r="L197"/>
        </row>
        <row r="198">
          <cell r="A198" t="str">
            <v>P67</v>
          </cell>
          <cell r="B198" t="str">
            <v>x</v>
          </cell>
          <cell r="C198" t="str">
            <v>EMAL2</v>
          </cell>
          <cell r="D198"/>
          <cell r="E198"/>
          <cell r="G198" t="str">
            <v/>
          </cell>
          <cell r="H198" t="str">
            <v>Remplacement par compteurs télémesurés</v>
          </cell>
          <cell r="I198" t="str">
            <v/>
          </cell>
          <cell r="J198" t="str">
            <v>compteurs</v>
          </cell>
        </row>
        <row r="199">
          <cell r="A199" t="str">
            <v>P68</v>
          </cell>
          <cell r="B199" t="str">
            <v>x</v>
          </cell>
          <cell r="C199" t="str">
            <v>EMAL3</v>
          </cell>
          <cell r="D199"/>
          <cell r="E199"/>
          <cell r="G199" t="str">
            <v/>
          </cell>
          <cell r="H199" t="str">
            <v>Remplacement par compteur Smart (prosumer)</v>
          </cell>
          <cell r="I199" t="str">
            <v/>
          </cell>
          <cell r="J199" t="str">
            <v>compteurs</v>
          </cell>
        </row>
        <row r="200">
          <cell r="A200" t="str">
            <v>P69</v>
          </cell>
          <cell r="B200" t="str">
            <v>x</v>
          </cell>
          <cell r="C200" t="str">
            <v>x</v>
          </cell>
          <cell r="D200"/>
          <cell r="E200"/>
          <cell r="G200" t="str">
            <v/>
          </cell>
          <cell r="I200" t="str">
            <v/>
          </cell>
        </row>
        <row r="201">
          <cell r="A201" t="str">
            <v>P70</v>
          </cell>
          <cell r="B201" t="str">
            <v>GD</v>
          </cell>
          <cell r="C201" t="str">
            <v>ED</v>
          </cell>
          <cell r="D201" t="str">
            <v>GD</v>
          </cell>
          <cell r="E201" t="str">
            <v>ED</v>
          </cell>
          <cell r="G201" t="str">
            <v xml:space="preserve"> Conduite du réseau</v>
          </cell>
          <cell r="H201" t="str">
            <v xml:space="preserve"> Conduite du réseau</v>
          </cell>
          <cell r="I201"/>
        </row>
        <row r="202">
          <cell r="A202" t="str">
            <v>P71</v>
          </cell>
          <cell r="B202" t="str">
            <v>GDSI</v>
          </cell>
          <cell r="C202" t="str">
            <v>EDSI</v>
          </cell>
          <cell r="D202" t="str">
            <v>GD1</v>
          </cell>
          <cell r="E202" t="str">
            <v>ED1</v>
          </cell>
          <cell r="G202" t="str">
            <v>Commande &amp; signalisation postes</v>
          </cell>
          <cell r="H202" t="str">
            <v>Commande &amp; signalisation postes</v>
          </cell>
          <cell r="I202" t="str">
            <v>EUR</v>
          </cell>
          <cell r="J202" t="str">
            <v>EUR</v>
          </cell>
          <cell r="K202" t="str">
            <v>964.722.10</v>
          </cell>
          <cell r="L202" t="str">
            <v>962.714.21</v>
          </cell>
        </row>
        <row r="203">
          <cell r="A203" t="str">
            <v>P72</v>
          </cell>
          <cell r="B203" t="str">
            <v>GDSI1</v>
          </cell>
          <cell r="C203" t="str">
            <v>EDSI1</v>
          </cell>
          <cell r="D203"/>
          <cell r="E203"/>
          <cell r="G203" t="str">
            <v>Placement dataloggers</v>
          </cell>
          <cell r="H203" t="str">
            <v>Soufflage fibre optique</v>
          </cell>
          <cell r="I203" t="str">
            <v xml:space="preserve">appareils </v>
          </cell>
          <cell r="J203" t="str">
            <v xml:space="preserve">mètres </v>
          </cell>
        </row>
        <row r="204">
          <cell r="A204" t="str">
            <v>P73</v>
          </cell>
          <cell r="B204" t="str">
            <v>GDSI2</v>
          </cell>
          <cell r="C204" t="str">
            <v>EDSI2</v>
          </cell>
          <cell r="D204"/>
          <cell r="E204"/>
          <cell r="G204" t="str">
            <v>Placement/remplacement RTU</v>
          </cell>
          <cell r="H204" t="str">
            <v>Pose HDPE + Speedpipe</v>
          </cell>
          <cell r="I204" t="str">
            <v xml:space="preserve">appareils </v>
          </cell>
          <cell r="J204" t="str">
            <v xml:space="preserve">mètres </v>
          </cell>
        </row>
        <row r="205">
          <cell r="A205" t="str">
            <v>P74</v>
          </cell>
          <cell r="B205" t="str">
            <v>x</v>
          </cell>
          <cell r="C205" t="str">
            <v>EDSI3</v>
          </cell>
          <cell r="D205"/>
          <cell r="E205"/>
          <cell r="G205" t="str">
            <v/>
          </cell>
          <cell r="H205" t="str">
            <v>Pose Speedpipe</v>
          </cell>
          <cell r="I205" t="str">
            <v/>
          </cell>
          <cell r="J205" t="str">
            <v xml:space="preserve">mètres </v>
          </cell>
        </row>
        <row r="206">
          <cell r="A206" t="str">
            <v>P75</v>
          </cell>
          <cell r="B206" t="str">
            <v>x</v>
          </cell>
          <cell r="C206" t="str">
            <v>EDSI4</v>
          </cell>
          <cell r="D206"/>
          <cell r="E206"/>
          <cell r="G206" t="str">
            <v/>
          </cell>
          <cell r="H206" t="str">
            <v>Remplacement RTU</v>
          </cell>
          <cell r="I206" t="str">
            <v/>
          </cell>
          <cell r="J206" t="str">
            <v xml:space="preserve">appareils </v>
          </cell>
        </row>
        <row r="207">
          <cell r="A207" t="str">
            <v>P76</v>
          </cell>
          <cell r="B207" t="str">
            <v>x</v>
          </cell>
          <cell r="C207" t="str">
            <v>EDTS</v>
          </cell>
          <cell r="D207"/>
          <cell r="E207" t="str">
            <v>ED2</v>
          </cell>
          <cell r="G207" t="str">
            <v/>
          </cell>
          <cell r="H207" t="str">
            <v>Télécommande cabines réseau</v>
          </cell>
          <cell r="I207" t="str">
            <v/>
          </cell>
          <cell r="J207" t="str">
            <v>EUR</v>
          </cell>
          <cell r="K207"/>
          <cell r="L207" t="str">
            <v>962.714.21</v>
          </cell>
        </row>
        <row r="208">
          <cell r="A208" t="str">
            <v>P77</v>
          </cell>
          <cell r="B208" t="str">
            <v>x</v>
          </cell>
          <cell r="C208" t="str">
            <v>EDTS1</v>
          </cell>
          <cell r="D208"/>
          <cell r="E208"/>
          <cell r="G208" t="str">
            <v/>
          </cell>
          <cell r="H208" t="str">
            <v>Motorisation cabines</v>
          </cell>
          <cell r="I208" t="str">
            <v/>
          </cell>
          <cell r="J208" t="str">
            <v xml:space="preserve">cabines </v>
          </cell>
        </row>
        <row r="209">
          <cell r="A209" t="str">
            <v>P78</v>
          </cell>
          <cell r="B209" t="str">
            <v>GDSE</v>
          </cell>
          <cell r="C209" t="str">
            <v>EDSE</v>
          </cell>
          <cell r="D209" t="str">
            <v>GD3</v>
          </cell>
          <cell r="E209" t="str">
            <v>ED3</v>
          </cell>
          <cell r="G209" t="str">
            <v>Sécurisation</v>
          </cell>
          <cell r="H209" t="str">
            <v>Sécurisation</v>
          </cell>
          <cell r="I209" t="str">
            <v>EUR</v>
          </cell>
          <cell r="J209" t="str">
            <v>EUR</v>
          </cell>
          <cell r="K209" t="str">
            <v>964.722.10</v>
          </cell>
          <cell r="L209" t="str">
            <v>962.714.21</v>
          </cell>
        </row>
        <row r="210">
          <cell r="A210" t="str">
            <v>P79</v>
          </cell>
          <cell r="B210" t="str">
            <v>GDDI</v>
          </cell>
          <cell r="C210" t="str">
            <v>EDDI</v>
          </cell>
          <cell r="D210" t="str">
            <v>GD4</v>
          </cell>
          <cell r="E210" t="str">
            <v>ED4</v>
          </cell>
          <cell r="G210" t="str">
            <v>Dispatching</v>
          </cell>
          <cell r="H210" t="str">
            <v>Dispatching</v>
          </cell>
          <cell r="I210" t="str">
            <v>EUR</v>
          </cell>
          <cell r="J210" t="str">
            <v>EUR</v>
          </cell>
          <cell r="K210" t="str">
            <v>964.722.10</v>
          </cell>
          <cell r="L210" t="str">
            <v>962.714.21</v>
          </cell>
        </row>
        <row r="211">
          <cell r="A211" t="str">
            <v>P80</v>
          </cell>
          <cell r="B211" t="str">
            <v>GDIT</v>
          </cell>
          <cell r="C211" t="str">
            <v>EDIT</v>
          </cell>
          <cell r="D211" t="str">
            <v>GD5</v>
          </cell>
          <cell r="E211" t="str">
            <v>ED5</v>
          </cell>
          <cell r="G211" t="str">
            <v>IT Dispatching</v>
          </cell>
          <cell r="H211" t="str">
            <v>IT Dispatching</v>
          </cell>
          <cell r="I211" t="str">
            <v>EUR</v>
          </cell>
          <cell r="J211" t="str">
            <v>EUR</v>
          </cell>
          <cell r="K211" t="str">
            <v>964.722.10</v>
          </cell>
          <cell r="L211" t="str">
            <v>962.714.21</v>
          </cell>
        </row>
        <row r="212">
          <cell r="A212" t="str">
            <v>P82</v>
          </cell>
          <cell r="B212" t="str">
            <v>GT2</v>
          </cell>
          <cell r="C212" t="str">
            <v>ET2</v>
          </cell>
          <cell r="D212" t="str">
            <v>GT2</v>
          </cell>
          <cell r="E212" t="str">
            <v>ET2</v>
          </cell>
          <cell r="G212" t="str">
            <v xml:space="preserve"> Total Réseaux</v>
          </cell>
          <cell r="H212" t="str">
            <v xml:space="preserve"> Total Réseaux</v>
          </cell>
          <cell r="I212" t="str">
            <v>EUR</v>
          </cell>
          <cell r="J212" t="str">
            <v>EUR</v>
          </cell>
          <cell r="K212"/>
          <cell r="L212"/>
        </row>
        <row r="213">
          <cell r="A213" t="str">
            <v>P83</v>
          </cell>
          <cell r="B213" t="str">
            <v>GX</v>
          </cell>
          <cell r="C213" t="str">
            <v>EX</v>
          </cell>
          <cell r="D213" t="str">
            <v>GX</v>
          </cell>
          <cell r="E213" t="str">
            <v>EX</v>
          </cell>
          <cell r="G213" t="str">
            <v xml:space="preserve"> Installations hors réseau</v>
          </cell>
          <cell r="H213" t="str">
            <v xml:space="preserve"> Installations hors réseau</v>
          </cell>
          <cell r="I213"/>
          <cell r="J213"/>
          <cell r="K213"/>
          <cell r="L213"/>
        </row>
        <row r="214">
          <cell r="A214" t="str">
            <v>P84</v>
          </cell>
          <cell r="B214" t="str">
            <v>GGGE</v>
          </cell>
          <cell r="C214" t="str">
            <v>EGGE</v>
          </cell>
          <cell r="D214" t="str">
            <v>GX0</v>
          </cell>
          <cell r="E214" t="str">
            <v>EX0</v>
          </cell>
          <cell r="G214" t="str">
            <v>Terrains administratifs</v>
          </cell>
          <cell r="H214" t="str">
            <v>Terrains administratifs</v>
          </cell>
          <cell r="I214" t="str">
            <v>EUR</v>
          </cell>
          <cell r="J214" t="str">
            <v>EUR</v>
          </cell>
          <cell r="K214" t="str">
            <v>964.710.59</v>
          </cell>
          <cell r="L214" t="str">
            <v>962.710.59</v>
          </cell>
        </row>
        <row r="215">
          <cell r="A215" t="str">
            <v>P85</v>
          </cell>
          <cell r="B215" t="str">
            <v>GBGE</v>
          </cell>
          <cell r="C215" t="str">
            <v>EBGE</v>
          </cell>
          <cell r="D215" t="str">
            <v>GX1</v>
          </cell>
          <cell r="E215" t="str">
            <v>EX1</v>
          </cell>
          <cell r="G215" t="str">
            <v>Bâtiments administratifs</v>
          </cell>
          <cell r="H215" t="str">
            <v>Bâtiments administratifs</v>
          </cell>
          <cell r="I215" t="str">
            <v>EUR</v>
          </cell>
          <cell r="J215" t="str">
            <v>EUR</v>
          </cell>
          <cell r="K215" t="str">
            <v>964.710.59</v>
          </cell>
          <cell r="L215" t="str">
            <v>962.710.59</v>
          </cell>
        </row>
        <row r="216">
          <cell r="A216" t="str">
            <v>P86</v>
          </cell>
          <cell r="B216" t="str">
            <v>GXFI</v>
          </cell>
          <cell r="C216" t="str">
            <v>EXFI</v>
          </cell>
          <cell r="D216" t="str">
            <v>GX2</v>
          </cell>
          <cell r="E216" t="str">
            <v>EX2</v>
          </cell>
          <cell r="G216" t="str">
            <v>Mobilier &amp; aménagement</v>
          </cell>
          <cell r="H216" t="str">
            <v>Mobilier &amp; aménagement</v>
          </cell>
          <cell r="I216" t="str">
            <v>EUR</v>
          </cell>
          <cell r="J216" t="str">
            <v>EUR</v>
          </cell>
          <cell r="K216" t="str">
            <v>964.710.59</v>
          </cell>
          <cell r="L216" t="str">
            <v>962.710.59</v>
          </cell>
        </row>
        <row r="217">
          <cell r="A217" t="str">
            <v>P87</v>
          </cell>
          <cell r="B217" t="str">
            <v>GXOM</v>
          </cell>
          <cell r="C217" t="str">
            <v>EXOM</v>
          </cell>
          <cell r="D217" t="str">
            <v>GX3</v>
          </cell>
          <cell r="E217" t="str">
            <v>EX3</v>
          </cell>
          <cell r="G217" t="str">
            <v>Outillage &amp; équipement laboratoire</v>
          </cell>
          <cell r="H217" t="str">
            <v>Outillage &amp; équipement laboratoire</v>
          </cell>
          <cell r="I217" t="str">
            <v>EUR</v>
          </cell>
          <cell r="J217" t="str">
            <v>EUR</v>
          </cell>
          <cell r="K217" t="str">
            <v>964.710.59</v>
          </cell>
          <cell r="L217" t="str">
            <v>962.710.59</v>
          </cell>
        </row>
        <row r="218">
          <cell r="A218" t="str">
            <v>P88</v>
          </cell>
          <cell r="B218" t="str">
            <v>GXIF</v>
          </cell>
          <cell r="C218" t="str">
            <v>EXIT</v>
          </cell>
          <cell r="D218" t="str">
            <v>GX4</v>
          </cell>
          <cell r="E218" t="str">
            <v>EX4</v>
          </cell>
          <cell r="G218" t="str">
            <v>Equipement informatique</v>
          </cell>
          <cell r="H218" t="str">
            <v>Equipement informatique</v>
          </cell>
          <cell r="I218" t="str">
            <v>EUR</v>
          </cell>
          <cell r="J218" t="str">
            <v>EUR</v>
          </cell>
          <cell r="K218" t="str">
            <v>964.710.59</v>
          </cell>
          <cell r="L218" t="str">
            <v>962.710.59</v>
          </cell>
        </row>
        <row r="219">
          <cell r="A219" t="str">
            <v>P88</v>
          </cell>
          <cell r="B219" t="str">
            <v>GXIT</v>
          </cell>
          <cell r="C219" t="str">
            <v>EXIF</v>
          </cell>
          <cell r="D219" t="str">
            <v>GX4</v>
          </cell>
          <cell r="E219" t="str">
            <v>EX4</v>
          </cell>
          <cell r="G219" t="str">
            <v>Equipement informatique FIP</v>
          </cell>
          <cell r="H219" t="str">
            <v>Equipement informatique FIP</v>
          </cell>
          <cell r="I219" t="str">
            <v>EUR</v>
          </cell>
          <cell r="J219" t="str">
            <v>EUR</v>
          </cell>
          <cell r="K219" t="str">
            <v>964.710.59</v>
          </cell>
          <cell r="L219" t="str">
            <v>962.710.59</v>
          </cell>
        </row>
        <row r="220">
          <cell r="A220" t="str">
            <v>P89</v>
          </cell>
          <cell r="B220" t="str">
            <v>GXVE</v>
          </cell>
          <cell r="C220" t="str">
            <v>EXVE</v>
          </cell>
          <cell r="D220" t="str">
            <v>GX6</v>
          </cell>
          <cell r="E220" t="str">
            <v>EX6</v>
          </cell>
          <cell r="G220" t="str">
            <v>Matériel roulant</v>
          </cell>
          <cell r="H220" t="str">
            <v>Matériel roulant</v>
          </cell>
          <cell r="I220" t="str">
            <v>EUR</v>
          </cell>
          <cell r="J220" t="str">
            <v>EUR</v>
          </cell>
          <cell r="K220" t="str">
            <v>964.710.59</v>
          </cell>
          <cell r="L220" t="str">
            <v>962.710.59</v>
          </cell>
        </row>
        <row r="221">
          <cell r="A221" t="str">
            <v>P89</v>
          </cell>
          <cell r="B221" t="str">
            <v>GXVF</v>
          </cell>
          <cell r="C221" t="str">
            <v>EXVF</v>
          </cell>
          <cell r="D221" t="str">
            <v>GX6</v>
          </cell>
          <cell r="E221" t="str">
            <v>EX6</v>
          </cell>
          <cell r="G221" t="str">
            <v>Matériel roulant FIP</v>
          </cell>
          <cell r="H221" t="str">
            <v>Matériel roulant FIP</v>
          </cell>
          <cell r="I221" t="str">
            <v>EUR</v>
          </cell>
          <cell r="J221" t="str">
            <v>EUR</v>
          </cell>
          <cell r="K221" t="str">
            <v>964.710.59</v>
          </cell>
          <cell r="L221" t="str">
            <v>962.710.59</v>
          </cell>
        </row>
        <row r="222">
          <cell r="A222" t="str">
            <v>P92</v>
          </cell>
          <cell r="B222" t="str">
            <v>GVCL</v>
          </cell>
          <cell r="C222" t="str">
            <v>x</v>
          </cell>
          <cell r="D222" t="str">
            <v>GVC</v>
          </cell>
          <cell r="E222"/>
          <cell r="G222" t="str">
            <v xml:space="preserve"> Installations hors réseau</v>
          </cell>
          <cell r="H222" t="str">
            <v/>
          </cell>
          <cell r="I222" t="str">
            <v>EUR</v>
          </cell>
          <cell r="J222" t="str">
            <v/>
          </cell>
          <cell r="K222"/>
          <cell r="L222"/>
        </row>
        <row r="223">
          <cell r="A223">
            <v>0</v>
          </cell>
          <cell r="B223"/>
          <cell r="C223"/>
          <cell r="D223"/>
          <cell r="E223"/>
          <cell r="H223"/>
          <cell r="I223"/>
          <cell r="J223"/>
          <cell r="K223"/>
          <cell r="L223"/>
        </row>
      </sheetData>
      <sheetData sheetId="7">
        <row r="1">
          <cell r="A1" t="str">
            <v>Données quantitatives</v>
          </cell>
          <cell r="B1"/>
          <cell r="C1"/>
          <cell r="D1" t="str">
            <v>PPA 2020-2024</v>
          </cell>
          <cell r="E1"/>
          <cell r="F1"/>
          <cell r="G1"/>
          <cell r="H1"/>
          <cell r="I1"/>
          <cell r="J1" t="str">
            <v>REALITY</v>
          </cell>
          <cell r="K1"/>
          <cell r="L1"/>
          <cell r="M1"/>
          <cell r="N1"/>
          <cell r="O1"/>
          <cell r="P1"/>
          <cell r="Q1"/>
          <cell r="R1"/>
          <cell r="S1"/>
          <cell r="T1"/>
          <cell r="U1"/>
          <cell r="V1"/>
          <cell r="W1"/>
          <cell r="X1"/>
          <cell r="Y1"/>
        </row>
        <row r="2">
          <cell r="A2"/>
          <cell r="B2"/>
          <cell r="C2"/>
          <cell r="D2" t="str">
            <v>P 2019</v>
          </cell>
          <cell r="E2" t="str">
            <v>P 2020</v>
          </cell>
          <cell r="F2" t="str">
            <v>P 2021</v>
          </cell>
          <cell r="G2" t="str">
            <v>P 2022</v>
          </cell>
          <cell r="H2" t="str">
            <v>P 2023</v>
          </cell>
          <cell r="I2" t="str">
            <v>P 2024</v>
          </cell>
          <cell r="J2" t="str">
            <v>R 2009</v>
          </cell>
          <cell r="K2" t="str">
            <v>R 2010</v>
          </cell>
          <cell r="L2" t="str">
            <v>R 2011</v>
          </cell>
          <cell r="M2" t="str">
            <v>R 2012</v>
          </cell>
          <cell r="N2" t="str">
            <v>R 2013</v>
          </cell>
          <cell r="O2" t="str">
            <v>R 2014</v>
          </cell>
          <cell r="P2" t="str">
            <v>R 2015</v>
          </cell>
          <cell r="Q2" t="str">
            <v>R 2016</v>
          </cell>
          <cell r="R2" t="str">
            <v>R 2017</v>
          </cell>
          <cell r="S2" t="str">
            <v>R 2018</v>
          </cell>
          <cell r="T2" t="str">
            <v>R 2019</v>
          </cell>
          <cell r="U2" t="str">
            <v>R 2020</v>
          </cell>
          <cell r="V2" t="str">
            <v>R 2021</v>
          </cell>
          <cell r="W2" t="str">
            <v>R 2022</v>
          </cell>
          <cell r="X2" t="str">
            <v>R 2023</v>
          </cell>
          <cell r="Y2" t="str">
            <v>R 2024</v>
          </cell>
        </row>
        <row r="3">
          <cell r="A3"/>
          <cell r="B3"/>
          <cell r="C3"/>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row>
        <row r="4">
          <cell r="A4" t="str">
            <v>Effectif moyen  (ETP)</v>
          </cell>
          <cell r="B4"/>
          <cell r="C4"/>
          <cell r="D4"/>
          <cell r="E4"/>
          <cell r="F4"/>
          <cell r="G4"/>
          <cell r="H4"/>
          <cell r="I4"/>
          <cell r="J4"/>
          <cell r="K4"/>
          <cell r="L4"/>
          <cell r="M4"/>
          <cell r="N4"/>
          <cell r="Q4"/>
        </row>
        <row r="5">
          <cell r="A5" t="str">
            <v>Cadres</v>
          </cell>
          <cell r="B5"/>
          <cell r="C5">
            <v>5</v>
          </cell>
          <cell r="D5">
            <v>185.12</v>
          </cell>
          <cell r="E5">
            <v>212.55</v>
          </cell>
          <cell r="F5">
            <v>185.12</v>
          </cell>
          <cell r="G5">
            <v>185.12</v>
          </cell>
          <cell r="H5">
            <v>185.12</v>
          </cell>
          <cell r="I5">
            <v>185.12</v>
          </cell>
          <cell r="J5">
            <v>112.59</v>
          </cell>
          <cell r="K5">
            <v>129.74</v>
          </cell>
          <cell r="L5">
            <v>136.83000000000001</v>
          </cell>
          <cell r="M5">
            <v>149.93</v>
          </cell>
          <cell r="N5">
            <v>157.41999999999999</v>
          </cell>
          <cell r="O5">
            <v>161.72999999999999</v>
          </cell>
          <cell r="P5">
            <v>165.65</v>
          </cell>
          <cell r="Q5">
            <v>170.07</v>
          </cell>
          <cell r="R5">
            <v>177.94</v>
          </cell>
          <cell r="S5">
            <v>182.56</v>
          </cell>
        </row>
        <row r="6">
          <cell r="A6" t="str">
            <v>Barémisés</v>
          </cell>
          <cell r="B6"/>
          <cell r="C6">
            <v>6</v>
          </cell>
          <cell r="D6">
            <v>837.49083811734693</v>
          </cell>
          <cell r="E6">
            <v>842.80083811734687</v>
          </cell>
          <cell r="F6">
            <v>838.8908381173469</v>
          </cell>
          <cell r="G6">
            <v>837.49083811734693</v>
          </cell>
          <cell r="H6">
            <v>837.49083811734693</v>
          </cell>
          <cell r="I6">
            <v>837.49083811734693</v>
          </cell>
          <cell r="J6">
            <v>886.08999999999992</v>
          </cell>
          <cell r="K6">
            <v>887.92</v>
          </cell>
          <cell r="L6">
            <v>879.27</v>
          </cell>
          <cell r="M6">
            <v>856.93</v>
          </cell>
          <cell r="N6">
            <v>844.4</v>
          </cell>
          <cell r="O6">
            <v>836.68239166666672</v>
          </cell>
          <cell r="P6">
            <v>803.25441666666666</v>
          </cell>
          <cell r="Q6">
            <v>790.34</v>
          </cell>
          <cell r="R6">
            <v>795.58</v>
          </cell>
          <cell r="S6">
            <v>804.4</v>
          </cell>
        </row>
        <row r="7">
          <cell r="A7" t="str">
            <v>Marge équitable</v>
          </cell>
          <cell r="B7"/>
          <cell r="C7"/>
          <cell r="D7"/>
          <cell r="E7"/>
          <cell r="F7"/>
          <cell r="G7"/>
          <cell r="H7"/>
          <cell r="I7"/>
          <cell r="J7"/>
          <cell r="K7"/>
          <cell r="L7"/>
          <cell r="M7"/>
          <cell r="N7"/>
          <cell r="Q7"/>
          <cell r="R7"/>
        </row>
        <row r="8">
          <cell r="A8" t="str">
            <v>Tsr</v>
          </cell>
          <cell r="B8"/>
          <cell r="C8">
            <v>8</v>
          </cell>
          <cell r="D8">
            <v>3.6999999999999998E-2</v>
          </cell>
          <cell r="E8">
            <v>2.2000000000000002E-2</v>
          </cell>
          <cell r="F8">
            <v>2.2000000000000002E-2</v>
          </cell>
          <cell r="G8">
            <v>2.1999999999999999E-2</v>
          </cell>
          <cell r="H8">
            <v>2.8000000000000001E-2</v>
          </cell>
          <cell r="I8">
            <v>3.3000000000000002E-2</v>
          </cell>
          <cell r="J8">
            <v>3.9431000000000001E-2</v>
          </cell>
          <cell r="K8">
            <v>3.4374000000000002E-2</v>
          </cell>
          <cell r="L8">
            <v>4.20448E-2</v>
          </cell>
          <cell r="M8">
            <v>2.9804000000000001E-2</v>
          </cell>
          <cell r="N8">
            <v>2.4334999999999999E-2</v>
          </cell>
          <cell r="O8">
            <v>1.7247999999999999E-2</v>
          </cell>
          <cell r="P8">
            <v>8.6020000000000003E-3</v>
          </cell>
          <cell r="Q8">
            <v>4.8647999999999999E-3</v>
          </cell>
          <cell r="R8">
            <v>2.1999999999999999E-2</v>
          </cell>
          <cell r="S8">
            <v>2.1999999999999999E-2</v>
          </cell>
          <cell r="T8">
            <v>2.1999999999999999E-2</v>
          </cell>
        </row>
        <row r="9">
          <cell r="A9" t="str">
            <v>Pr</v>
          </cell>
          <cell r="B9"/>
          <cell r="C9">
            <v>9</v>
          </cell>
          <cell r="D9">
            <v>4.4999999999999998E-2</v>
          </cell>
          <cell r="E9">
            <v>4.4999999999999998E-2</v>
          </cell>
          <cell r="F9">
            <v>4.4999999999999998E-2</v>
          </cell>
          <cell r="G9">
            <v>4.4999999999999998E-2</v>
          </cell>
          <cell r="H9">
            <v>4.4999999999999998E-2</v>
          </cell>
          <cell r="I9">
            <v>4.4999999999999998E-2</v>
          </cell>
          <cell r="J9">
            <v>3.5000000000000003E-2</v>
          </cell>
          <cell r="K9">
            <v>3.5000000000000003E-2</v>
          </cell>
          <cell r="L9">
            <v>3.5000000000000003E-2</v>
          </cell>
          <cell r="M9">
            <v>3.5000000000000003E-2</v>
          </cell>
          <cell r="N9">
            <v>3.5000000000000003E-2</v>
          </cell>
          <cell r="O9">
            <v>3.5000000000000003E-2</v>
          </cell>
          <cell r="P9">
            <v>4.4999999999999998E-2</v>
          </cell>
          <cell r="Q9">
            <v>4.4999999999999998E-2</v>
          </cell>
          <cell r="R9">
            <v>4.4999999999999998E-2</v>
          </cell>
          <cell r="S9">
            <v>4.4999999999999998E-2</v>
          </cell>
          <cell r="T9">
            <v>4.4999999999999998E-2</v>
          </cell>
        </row>
        <row r="10">
          <cell r="A10" t="str">
            <v>bêta</v>
          </cell>
          <cell r="B10"/>
          <cell r="C10">
            <v>10</v>
          </cell>
          <cell r="D10">
            <v>0.7</v>
          </cell>
          <cell r="E10">
            <v>0.7</v>
          </cell>
          <cell r="F10">
            <v>0.7</v>
          </cell>
          <cell r="G10">
            <v>0.7</v>
          </cell>
          <cell r="H10">
            <v>0.7</v>
          </cell>
          <cell r="I10">
            <v>0.7</v>
          </cell>
          <cell r="J10">
            <v>0.65</v>
          </cell>
          <cell r="K10">
            <v>0.65</v>
          </cell>
          <cell r="L10">
            <v>0.65</v>
          </cell>
          <cell r="M10">
            <v>0.65</v>
          </cell>
          <cell r="N10">
            <v>0.65</v>
          </cell>
          <cell r="O10">
            <v>0.65</v>
          </cell>
          <cell r="P10">
            <v>0.7</v>
          </cell>
          <cell r="Q10">
            <v>0.7</v>
          </cell>
          <cell r="R10">
            <v>0.7</v>
          </cell>
          <cell r="S10">
            <v>0.7</v>
          </cell>
          <cell r="T10">
            <v>0.7</v>
          </cell>
        </row>
        <row r="11">
          <cell r="A11" t="str">
            <v>spread</v>
          </cell>
          <cell r="B11"/>
          <cell r="C11">
            <v>11</v>
          </cell>
          <cell r="D11">
            <v>0.01</v>
          </cell>
          <cell r="E11">
            <v>0.01</v>
          </cell>
          <cell r="F11">
            <v>0.01</v>
          </cell>
          <cell r="G11">
            <v>0.01</v>
          </cell>
          <cell r="H11">
            <v>0.01</v>
          </cell>
          <cell r="I11">
            <v>0.01</v>
          </cell>
          <cell r="J11">
            <v>7.0000000000000001E-3</v>
          </cell>
          <cell r="K11">
            <v>7.0000000000000001E-3</v>
          </cell>
          <cell r="L11">
            <v>7.0000000000000001E-3</v>
          </cell>
          <cell r="M11">
            <v>7.0000000000000001E-3</v>
          </cell>
          <cell r="N11">
            <v>7.0000000000000001E-3</v>
          </cell>
          <cell r="O11">
            <v>7.0000000000000001E-3</v>
          </cell>
          <cell r="P11">
            <v>0.01</v>
          </cell>
          <cell r="Q11">
            <v>0.01</v>
          </cell>
          <cell r="R11">
            <v>0.01</v>
          </cell>
          <cell r="S11">
            <v>0.01</v>
          </cell>
          <cell r="T11">
            <v>0.01</v>
          </cell>
        </row>
        <row r="12">
          <cell r="A12" t="str">
            <v>gearing</v>
          </cell>
          <cell r="B12"/>
          <cell r="C12">
            <v>12</v>
          </cell>
          <cell r="D12">
            <v>0.4</v>
          </cell>
          <cell r="E12">
            <v>0.4</v>
          </cell>
          <cell r="F12">
            <v>0.4</v>
          </cell>
          <cell r="G12">
            <v>0.4</v>
          </cell>
          <cell r="H12">
            <v>0.4</v>
          </cell>
          <cell r="I12">
            <v>0.4</v>
          </cell>
          <cell r="J12">
            <v>0.33</v>
          </cell>
          <cell r="K12">
            <v>0.33</v>
          </cell>
          <cell r="L12">
            <v>0.33</v>
          </cell>
          <cell r="M12">
            <v>0.33</v>
          </cell>
          <cell r="N12">
            <v>0.33</v>
          </cell>
          <cell r="O12">
            <v>0.33</v>
          </cell>
          <cell r="P12">
            <v>0.4</v>
          </cell>
          <cell r="Q12">
            <v>0.4</v>
          </cell>
          <cell r="R12">
            <v>0.4</v>
          </cell>
          <cell r="S12">
            <v>0.4</v>
          </cell>
          <cell r="T12">
            <v>0.4</v>
          </cell>
        </row>
        <row r="13">
          <cell r="A13" t="str">
            <v>Cap</v>
          </cell>
          <cell r="B13"/>
          <cell r="C13">
            <v>13</v>
          </cell>
          <cell r="D13">
            <v>0</v>
          </cell>
          <cell r="E13">
            <v>0</v>
          </cell>
          <cell r="F13">
            <v>-7.4999999999999997E-3</v>
          </cell>
          <cell r="G13">
            <v>-7.4999999999999997E-3</v>
          </cell>
          <cell r="H13">
            <v>-7.4999999999999997E-3</v>
          </cell>
          <cell r="I13">
            <v>-7.4999999999999997E-3</v>
          </cell>
          <cell r="J13">
            <v>-2.5000000000000001E-2</v>
          </cell>
          <cell r="K13">
            <v>0</v>
          </cell>
          <cell r="L13">
            <v>0</v>
          </cell>
          <cell r="M13">
            <v>0</v>
          </cell>
          <cell r="N13">
            <v>0</v>
          </cell>
          <cell r="O13">
            <v>0</v>
          </cell>
          <cell r="P13">
            <v>0</v>
          </cell>
          <cell r="Q13">
            <v>-7.4999999999999997E-3</v>
          </cell>
          <cell r="R13">
            <v>-7.4999999999999997E-3</v>
          </cell>
          <cell r="S13">
            <v>-7.4999999999999997E-3</v>
          </cell>
          <cell r="T13">
            <v>-7.4999999999999997E-3</v>
          </cell>
        </row>
        <row r="14">
          <cell r="A14" t="str">
            <v>Tax</v>
          </cell>
          <cell r="B14"/>
          <cell r="C14">
            <v>14</v>
          </cell>
          <cell r="D14">
            <v>0.29580000000000001</v>
          </cell>
          <cell r="E14">
            <v>0.25</v>
          </cell>
          <cell r="F14">
            <v>0.25</v>
          </cell>
          <cell r="G14">
            <v>0.25</v>
          </cell>
          <cell r="H14">
            <v>0.25</v>
          </cell>
          <cell r="I14">
            <v>0.25</v>
          </cell>
          <cell r="J14">
            <v>4.0147249891728014E-2</v>
          </cell>
          <cell r="K14">
            <v>4.0147249891728014E-2</v>
          </cell>
          <cell r="L14">
            <v>4.0147249891728014E-2</v>
          </cell>
          <cell r="M14">
            <v>0</v>
          </cell>
          <cell r="N14">
            <v>0</v>
          </cell>
          <cell r="O14">
            <v>0</v>
          </cell>
          <cell r="P14">
            <v>0.33989999999999998</v>
          </cell>
          <cell r="Q14">
            <v>0.29580000000000001</v>
          </cell>
          <cell r="R14">
            <v>0.29580000000000001</v>
          </cell>
          <cell r="S14">
            <v>0.29580000000000001</v>
          </cell>
          <cell r="T14">
            <v>0.29580000000000001</v>
          </cell>
        </row>
        <row r="15">
          <cell r="A15" t="str">
            <v>Inotio</v>
          </cell>
          <cell r="B15"/>
          <cell r="C15">
            <v>15</v>
          </cell>
          <cell r="D15">
            <v>7.26E-3</v>
          </cell>
          <cell r="E15">
            <v>7.5000000000000002E-4</v>
          </cell>
          <cell r="F15">
            <v>9.2000000000000003E-4</v>
          </cell>
          <cell r="G15">
            <v>1.34E-3</v>
          </cell>
          <cell r="H15">
            <v>1.8400000000000001E-3</v>
          </cell>
          <cell r="I15">
            <v>2.3400000000000001E-3</v>
          </cell>
          <cell r="J15"/>
          <cell r="K15"/>
          <cell r="L15"/>
          <cell r="M15"/>
          <cell r="N15"/>
          <cell r="O15"/>
          <cell r="P15">
            <v>1.6299999999999999E-2</v>
          </cell>
          <cell r="Q15">
            <v>1.1310000000000001E-2</v>
          </cell>
          <cell r="R15">
            <v>2.3700000000000001E-3</v>
          </cell>
          <cell r="S15">
            <v>7.4599999999999996E-3</v>
          </cell>
          <cell r="T15">
            <v>7.26E-3</v>
          </cell>
        </row>
        <row r="16">
          <cell r="A16" t="str">
            <v>iKPI</v>
          </cell>
          <cell r="B16"/>
          <cell r="C16">
            <v>16</v>
          </cell>
          <cell r="D16">
            <v>2.75E-2</v>
          </cell>
          <cell r="E16">
            <v>2.75E-2</v>
          </cell>
          <cell r="F16">
            <v>2.75E-2</v>
          </cell>
          <cell r="G16">
            <v>2.75E-2</v>
          </cell>
          <cell r="H16">
            <v>2.75E-2</v>
          </cell>
          <cell r="I16">
            <v>2.75E-2</v>
          </cell>
          <cell r="J16"/>
          <cell r="K16"/>
          <cell r="L16"/>
          <cell r="M16"/>
          <cell r="N16"/>
          <cell r="O16"/>
          <cell r="P16"/>
          <cell r="Q16"/>
          <cell r="R16"/>
        </row>
        <row r="17">
          <cell r="A17" t="str">
            <v>Inflation</v>
          </cell>
          <cell r="B17"/>
          <cell r="C17"/>
          <cell r="D17"/>
          <cell r="E17"/>
          <cell r="F17"/>
          <cell r="G17"/>
          <cell r="H17"/>
          <cell r="I17"/>
          <cell r="J17"/>
          <cell r="K17"/>
          <cell r="L17"/>
          <cell r="N17"/>
          <cell r="Q17"/>
        </row>
        <row r="18">
          <cell r="A18" t="str">
            <v>Ip ante</v>
          </cell>
          <cell r="B18"/>
          <cell r="C18">
            <v>18</v>
          </cell>
          <cell r="D18">
            <v>1.7344274524431214E-2</v>
          </cell>
          <cell r="E18">
            <v>1.4999999999999999E-2</v>
          </cell>
          <cell r="F18">
            <v>1.6E-2</v>
          </cell>
          <cell r="G18">
            <v>1.7999999999999999E-2</v>
          </cell>
          <cell r="H18">
            <v>1.7999999999999999E-2</v>
          </cell>
          <cell r="I18">
            <v>1.9E-2</v>
          </cell>
          <cell r="J18">
            <v>5.3494382022470834E-3</v>
          </cell>
          <cell r="K18">
            <v>2.0233532400392162E-2</v>
          </cell>
          <cell r="L18">
            <v>1.6E-2</v>
          </cell>
          <cell r="M18">
            <v>1.6E-2</v>
          </cell>
          <cell r="N18"/>
          <cell r="O18">
            <v>1.7344274524431214E-2</v>
          </cell>
          <cell r="P18">
            <v>1.4999999999999999E-2</v>
          </cell>
          <cell r="Q18">
            <v>1.6E-2</v>
          </cell>
          <cell r="R18">
            <v>1.7999999999999999E-2</v>
          </cell>
          <cell r="S18">
            <v>1.7999999999999999E-2</v>
          </cell>
          <cell r="T18">
            <v>1.9E-2</v>
          </cell>
        </row>
        <row r="19">
          <cell r="A19" t="str">
            <v>Ip post</v>
          </cell>
          <cell r="B19"/>
          <cell r="C19">
            <v>19</v>
          </cell>
          <cell r="D19"/>
          <cell r="E19"/>
          <cell r="F19"/>
          <cell r="G19"/>
          <cell r="H19"/>
          <cell r="I19"/>
          <cell r="J19">
            <v>2.6067415730337551E-3</v>
          </cell>
          <cell r="K19">
            <v>3.1020261789492576E-2</v>
          </cell>
          <cell r="L19">
            <v>3.4869565217391374E-2</v>
          </cell>
          <cell r="M19">
            <v>2.23E-2</v>
          </cell>
          <cell r="N19">
            <v>9.7000000000000003E-3</v>
          </cell>
          <cell r="O19">
            <v>-3.7863690713431097E-3</v>
          </cell>
          <cell r="P19">
            <v>5.6142881871841244E-3</v>
          </cell>
          <cell r="Q19">
            <v>1.9738856817224537E-2</v>
          </cell>
          <cell r="R19">
            <v>2.1243179887690422E-2</v>
          </cell>
          <cell r="S19">
            <v>2.0555767034640349E-2</v>
          </cell>
        </row>
        <row r="20">
          <cell r="A20" t="str">
            <v>IPC</v>
          </cell>
          <cell r="B20"/>
          <cell r="C20">
            <v>20</v>
          </cell>
          <cell r="D20">
            <v>109.1</v>
          </cell>
          <cell r="E20">
            <v>110.78</v>
          </cell>
          <cell r="F20"/>
          <cell r="G20"/>
          <cell r="H20"/>
          <cell r="I20"/>
          <cell r="J20">
            <v>90.896699999999996</v>
          </cell>
          <cell r="K20">
            <v>92.886700000000005</v>
          </cell>
          <cell r="L20">
            <v>96.167500000000004</v>
          </cell>
          <cell r="M20">
            <v>98.898340000000005</v>
          </cell>
          <cell r="N20">
            <v>99.999167</v>
          </cell>
          <cell r="O20">
            <v>100.339167</v>
          </cell>
          <cell r="P20">
            <v>100.90249999999999</v>
          </cell>
          <cell r="Q20">
            <v>102.8942</v>
          </cell>
          <cell r="R20">
            <v>105.08</v>
          </cell>
          <cell r="S20">
            <v>107.24</v>
          </cell>
          <cell r="T20"/>
        </row>
        <row r="21">
          <cell r="A21" t="str">
            <v>IPC_rdv</v>
          </cell>
          <cell r="B21">
            <v>77.5</v>
          </cell>
          <cell r="C21">
            <v>21</v>
          </cell>
          <cell r="D21">
            <v>107.43</v>
          </cell>
          <cell r="E21">
            <v>108.96</v>
          </cell>
          <cell r="F21">
            <v>110.73</v>
          </cell>
          <cell r="G21">
            <v>112.72</v>
          </cell>
          <cell r="H21">
            <v>114.75</v>
          </cell>
          <cell r="I21">
            <v>116.93</v>
          </cell>
          <cell r="J21">
            <v>90.89</v>
          </cell>
          <cell r="K21">
            <v>91.13</v>
          </cell>
          <cell r="L21">
            <v>93.96</v>
          </cell>
          <cell r="M21">
            <v>97.23</v>
          </cell>
          <cell r="N21">
            <v>99.4</v>
          </cell>
          <cell r="O21">
            <v>100.36</v>
          </cell>
          <cell r="P21">
            <v>99.98</v>
          </cell>
          <cell r="Q21">
            <v>101.48</v>
          </cell>
          <cell r="R21">
            <v>103.54</v>
          </cell>
          <cell r="S21">
            <v>105.75</v>
          </cell>
          <cell r="T21"/>
        </row>
        <row r="22">
          <cell r="A22" t="str">
            <v>Taux d'intérêt</v>
          </cell>
          <cell r="B22"/>
          <cell r="C22"/>
          <cell r="D22"/>
          <cell r="E22"/>
          <cell r="F22"/>
          <cell r="G22"/>
          <cell r="H22"/>
          <cell r="I22"/>
          <cell r="J22"/>
          <cell r="K22"/>
          <cell r="L22"/>
        </row>
        <row r="23">
          <cell r="A23" t="str">
            <v>Euribor 3 mois</v>
          </cell>
          <cell r="B23"/>
          <cell r="C23">
            <v>23</v>
          </cell>
          <cell r="D23">
            <v>-3.0000000000000001E-3</v>
          </cell>
          <cell r="E23">
            <v>-1E-3</v>
          </cell>
          <cell r="F23">
            <v>5.0000000000000001E-3</v>
          </cell>
          <cell r="G23">
            <v>1.0999999999999999E-2</v>
          </cell>
          <cell r="H23">
            <v>1.7000000000000001E-2</v>
          </cell>
          <cell r="I23">
            <v>2.3E-2</v>
          </cell>
          <cell r="J23">
            <v>1.218E-2</v>
          </cell>
          <cell r="K23">
            <v>8.1300000000000001E-3</v>
          </cell>
          <cell r="L23">
            <v>1.393E-2</v>
          </cell>
          <cell r="M23">
            <v>5.7099999999999998E-3</v>
          </cell>
          <cell r="N23">
            <v>2.2000000000000001E-3</v>
          </cell>
          <cell r="O23">
            <v>2.0899999999999998E-3</v>
          </cell>
          <cell r="P23">
            <v>-2.0000000000000001E-4</v>
          </cell>
          <cell r="Q23">
            <v>-2.65E-3</v>
          </cell>
          <cell r="R23">
            <v>-3.29E-3</v>
          </cell>
          <cell r="S23">
            <v>-3.2200000000000002E-3</v>
          </cell>
        </row>
        <row r="24">
          <cell r="A24" t="str">
            <v>LoanSpread</v>
          </cell>
          <cell r="B24"/>
          <cell r="C24">
            <v>24</v>
          </cell>
          <cell r="D24"/>
          <cell r="E24">
            <v>1.2E-2</v>
          </cell>
          <cell r="F24">
            <v>1.2E-2</v>
          </cell>
          <cell r="G24">
            <v>1.2E-2</v>
          </cell>
          <cell r="H24">
            <v>1.2E-2</v>
          </cell>
          <cell r="I24">
            <v>1.2E-2</v>
          </cell>
          <cell r="J24"/>
          <cell r="K24"/>
          <cell r="L24"/>
          <cell r="M24"/>
          <cell r="N24"/>
          <cell r="O24"/>
          <cell r="P24"/>
          <cell r="Q24"/>
          <cell r="R24"/>
          <cell r="S24"/>
        </row>
        <row r="25">
          <cell r="A25" t="str">
            <v>OLO 10 ans</v>
          </cell>
          <cell r="B25"/>
          <cell r="C25">
            <v>25</v>
          </cell>
          <cell r="D25">
            <v>8.9999999999999993E-3</v>
          </cell>
          <cell r="E25">
            <v>1.0999999999999999E-2</v>
          </cell>
          <cell r="F25">
            <v>1.6E-2</v>
          </cell>
          <cell r="G25">
            <v>2.1999999999999999E-2</v>
          </cell>
          <cell r="H25">
            <v>2.8000000000000001E-2</v>
          </cell>
          <cell r="I25">
            <v>3.3000000000000002E-2</v>
          </cell>
          <cell r="J25">
            <v>3.9431000000000001E-2</v>
          </cell>
          <cell r="K25">
            <v>3.4374000000000002E-2</v>
          </cell>
          <cell r="L25">
            <v>4.20448E-2</v>
          </cell>
          <cell r="M25">
            <v>2.9804000000000001E-2</v>
          </cell>
          <cell r="N25">
            <v>2.4334999999999999E-2</v>
          </cell>
          <cell r="O25">
            <v>1.7247999999999999E-2</v>
          </cell>
          <cell r="P25">
            <v>8.6020000000000003E-3</v>
          </cell>
          <cell r="Q25">
            <v>4.8647999999999999E-3</v>
          </cell>
          <cell r="R25">
            <v>7.3955999999999996E-3</v>
          </cell>
          <cell r="S25">
            <v>8.1160999999999994E-3</v>
          </cell>
        </row>
        <row r="26">
          <cell r="A26" t="str">
            <v>TxLT</v>
          </cell>
          <cell r="B26"/>
          <cell r="C26">
            <v>26</v>
          </cell>
          <cell r="D26">
            <v>1.0999999999999999E-2</v>
          </cell>
          <cell r="E26">
            <v>1.4E-2</v>
          </cell>
          <cell r="F26">
            <v>1.9E-2</v>
          </cell>
          <cell r="G26">
            <v>2.4E-2</v>
          </cell>
          <cell r="H26">
            <v>0.03</v>
          </cell>
          <cell r="I26">
            <v>3.5000000000000003E-2</v>
          </cell>
          <cell r="J26">
            <v>3.5747000000000001E-2</v>
          </cell>
          <cell r="K26">
            <v>3.0734999999999998E-2</v>
          </cell>
          <cell r="L26"/>
          <cell r="M26">
            <v>2.4299999999999999E-2</v>
          </cell>
          <cell r="N26">
            <v>1.8880000000000001E-2</v>
          </cell>
          <cell r="O26">
            <v>1.472E-2</v>
          </cell>
          <cell r="P26">
            <v>8.6300000000000005E-3</v>
          </cell>
          <cell r="Q26">
            <v>5.1500000000000001E-3</v>
          </cell>
          <cell r="R26">
            <v>8.0099999999999998E-3</v>
          </cell>
        </row>
        <row r="27">
          <cell r="A27" t="str">
            <v>Redevance de voirie</v>
          </cell>
          <cell r="B27" t="str">
            <v>€/MWh</v>
          </cell>
          <cell r="C27"/>
          <cell r="D27"/>
          <cell r="E27"/>
          <cell r="F27"/>
          <cell r="G27"/>
          <cell r="H27"/>
          <cell r="I27"/>
          <cell r="J27"/>
          <cell r="K27"/>
          <cell r="L27"/>
          <cell r="Q27"/>
          <cell r="R27"/>
        </row>
        <row r="28">
          <cell r="A28" t="str">
            <v>Redevance MT</v>
          </cell>
          <cell r="B28"/>
          <cell r="C28">
            <v>28</v>
          </cell>
          <cell r="D28">
            <v>3.4649999999999999</v>
          </cell>
          <cell r="E28">
            <v>3.5150000000000001</v>
          </cell>
          <cell r="F28">
            <v>3.5720000000000001</v>
          </cell>
          <cell r="G28">
            <v>3.6360000000000001</v>
          </cell>
          <cell r="H28">
            <v>3.702</v>
          </cell>
          <cell r="I28">
            <v>3.7719999999999998</v>
          </cell>
          <cell r="J28">
            <v>2.911</v>
          </cell>
          <cell r="K28">
            <v>2.919</v>
          </cell>
          <cell r="L28">
            <v>3.0100000000000002</v>
          </cell>
          <cell r="M28">
            <v>3.1150000000000002</v>
          </cell>
          <cell r="N28">
            <v>3.1840000000000002</v>
          </cell>
          <cell r="O28">
            <v>3.2149999999999999</v>
          </cell>
          <cell r="P28">
            <v>3.2029999999999998</v>
          </cell>
          <cell r="Q28">
            <v>3.25</v>
          </cell>
          <cell r="R28">
            <v>3.3159999999999998</v>
          </cell>
          <cell r="S28">
            <v>3.387</v>
          </cell>
          <cell r="T28"/>
        </row>
        <row r="29">
          <cell r="A29" t="str">
            <v>Redevance BT</v>
          </cell>
          <cell r="B29"/>
          <cell r="C29">
            <v>29</v>
          </cell>
          <cell r="D29">
            <v>6.931</v>
          </cell>
          <cell r="E29">
            <v>7.03</v>
          </cell>
          <cell r="F29">
            <v>7.1440000000000001</v>
          </cell>
          <cell r="G29">
            <v>7.2720000000000002</v>
          </cell>
          <cell r="H29">
            <v>7.4029999999999996</v>
          </cell>
          <cell r="I29">
            <v>7.5439999999999996</v>
          </cell>
          <cell r="J29">
            <v>5.8230000000000004</v>
          </cell>
          <cell r="K29">
            <v>5.8380000000000001</v>
          </cell>
          <cell r="L29">
            <v>6.0190000000000001</v>
          </cell>
          <cell r="M29">
            <v>6.2290000000000001</v>
          </cell>
          <cell r="N29">
            <v>6.3680000000000003</v>
          </cell>
          <cell r="O29">
            <v>6.4290000000000003</v>
          </cell>
          <cell r="P29">
            <v>6.4050000000000002</v>
          </cell>
          <cell r="Q29">
            <v>6.5010000000000003</v>
          </cell>
          <cell r="R29">
            <v>6.633</v>
          </cell>
          <cell r="S29">
            <v>6.7750000000000004</v>
          </cell>
          <cell r="T29"/>
        </row>
        <row r="30">
          <cell r="A30" t="str">
            <v>Nombre d'EAN</v>
          </cell>
          <cell r="B30"/>
          <cell r="C30">
            <v>30</v>
          </cell>
          <cell r="D30">
            <v>662319</v>
          </cell>
          <cell r="E30">
            <v>667964</v>
          </cell>
          <cell r="F30">
            <v>673648</v>
          </cell>
          <cell r="G30">
            <v>679382</v>
          </cell>
          <cell r="H30">
            <v>685166</v>
          </cell>
          <cell r="I30">
            <v>691000</v>
          </cell>
          <cell r="J30">
            <v>609035</v>
          </cell>
          <cell r="K30">
            <v>615338</v>
          </cell>
          <cell r="L30">
            <v>620343</v>
          </cell>
          <cell r="M30">
            <v>624787</v>
          </cell>
          <cell r="N30">
            <v>630841</v>
          </cell>
          <cell r="O30">
            <v>636060</v>
          </cell>
          <cell r="P30">
            <v>640792</v>
          </cell>
          <cell r="Q30">
            <v>645264</v>
          </cell>
          <cell r="R30">
            <v>650184</v>
          </cell>
          <cell r="S30">
            <v>656564</v>
          </cell>
          <cell r="T30">
            <v>0</v>
          </cell>
        </row>
        <row r="31">
          <cell r="A31" t="str">
            <v>Transformation MT</v>
          </cell>
          <cell r="B31" t="str">
            <v>TMT</v>
          </cell>
          <cell r="C31">
            <v>31</v>
          </cell>
          <cell r="D31">
            <v>9</v>
          </cell>
          <cell r="E31">
            <v>8</v>
          </cell>
          <cell r="F31">
            <v>8</v>
          </cell>
          <cell r="G31">
            <v>8</v>
          </cell>
          <cell r="H31">
            <v>8</v>
          </cell>
          <cell r="I31">
            <v>8</v>
          </cell>
          <cell r="J31">
            <v>23</v>
          </cell>
          <cell r="K31">
            <v>22</v>
          </cell>
          <cell r="L31">
            <v>21</v>
          </cell>
          <cell r="M31">
            <v>19</v>
          </cell>
          <cell r="N31">
            <v>16</v>
          </cell>
          <cell r="O31">
            <v>16</v>
          </cell>
          <cell r="P31">
            <v>16</v>
          </cell>
          <cell r="Q31">
            <v>8</v>
          </cell>
          <cell r="R31">
            <v>9</v>
          </cell>
          <cell r="S31">
            <v>8</v>
          </cell>
          <cell r="T31"/>
        </row>
        <row r="32">
          <cell r="A32" t="str">
            <v>Secours TMT</v>
          </cell>
          <cell r="B32" t="str">
            <v>TMT</v>
          </cell>
          <cell r="C32">
            <v>32</v>
          </cell>
          <cell r="D32"/>
          <cell r="E32"/>
          <cell r="F32"/>
          <cell r="G32"/>
          <cell r="H32"/>
          <cell r="I32"/>
          <cell r="J32"/>
          <cell r="K32"/>
          <cell r="L32"/>
          <cell r="M32"/>
          <cell r="N32"/>
          <cell r="O32"/>
          <cell r="P32"/>
          <cell r="Q32"/>
          <cell r="R32"/>
          <cell r="S32"/>
          <cell r="T32"/>
        </row>
        <row r="33">
          <cell r="A33" t="str">
            <v>Réseau MT</v>
          </cell>
          <cell r="B33" t="str">
            <v>MT</v>
          </cell>
          <cell r="C33">
            <v>33</v>
          </cell>
          <cell r="D33">
            <v>2784</v>
          </cell>
          <cell r="E33">
            <v>2773</v>
          </cell>
          <cell r="F33">
            <v>2762</v>
          </cell>
          <cell r="G33">
            <v>2751</v>
          </cell>
          <cell r="H33">
            <v>2740</v>
          </cell>
          <cell r="I33">
            <v>2729</v>
          </cell>
          <cell r="J33">
            <v>2905</v>
          </cell>
          <cell r="K33">
            <v>2867</v>
          </cell>
          <cell r="L33">
            <v>2862</v>
          </cell>
          <cell r="M33">
            <v>2832</v>
          </cell>
          <cell r="N33">
            <v>2825</v>
          </cell>
          <cell r="O33">
            <v>2822</v>
          </cell>
          <cell r="P33">
            <v>2815</v>
          </cell>
          <cell r="Q33">
            <v>2823</v>
          </cell>
          <cell r="R33">
            <v>2786</v>
          </cell>
          <cell r="S33">
            <v>2786</v>
          </cell>
          <cell r="T33"/>
        </row>
        <row r="34">
          <cell r="A34" t="str">
            <v>Secours MT</v>
          </cell>
          <cell r="B34" t="str">
            <v>MT</v>
          </cell>
          <cell r="C34">
            <v>34</v>
          </cell>
          <cell r="D34"/>
          <cell r="E34">
            <v>10</v>
          </cell>
          <cell r="F34">
            <v>10</v>
          </cell>
          <cell r="G34">
            <v>10</v>
          </cell>
          <cell r="H34">
            <v>10</v>
          </cell>
          <cell r="I34">
            <v>10</v>
          </cell>
          <cell r="J34"/>
          <cell r="K34"/>
          <cell r="L34"/>
          <cell r="M34"/>
          <cell r="N34"/>
          <cell r="O34"/>
          <cell r="P34"/>
          <cell r="Q34"/>
          <cell r="R34">
            <v>10</v>
          </cell>
          <cell r="S34">
            <v>10</v>
          </cell>
          <cell r="T34"/>
        </row>
        <row r="35">
          <cell r="A35" t="str">
            <v>Transformation BT</v>
          </cell>
          <cell r="B35" t="str">
            <v>TBT</v>
          </cell>
          <cell r="C35">
            <v>35</v>
          </cell>
          <cell r="D35">
            <v>208</v>
          </cell>
          <cell r="E35">
            <v>202</v>
          </cell>
          <cell r="F35">
            <v>196</v>
          </cell>
          <cell r="G35">
            <v>190</v>
          </cell>
          <cell r="H35">
            <v>184</v>
          </cell>
          <cell r="I35">
            <v>178</v>
          </cell>
          <cell r="J35">
            <v>1801</v>
          </cell>
          <cell r="K35">
            <v>1434</v>
          </cell>
          <cell r="L35">
            <v>1026</v>
          </cell>
          <cell r="M35">
            <v>856</v>
          </cell>
          <cell r="N35">
            <v>441</v>
          </cell>
          <cell r="O35">
            <v>302</v>
          </cell>
          <cell r="P35">
            <v>238</v>
          </cell>
          <cell r="Q35">
            <v>224</v>
          </cell>
          <cell r="R35">
            <v>214</v>
          </cell>
          <cell r="S35">
            <v>209</v>
          </cell>
          <cell r="T35"/>
        </row>
        <row r="36">
          <cell r="A36" t="str">
            <v>Réseau BT avec pointe</v>
          </cell>
          <cell r="B36" t="str">
            <v>BT</v>
          </cell>
          <cell r="C36">
            <v>36</v>
          </cell>
          <cell r="D36">
            <v>2862</v>
          </cell>
          <cell r="E36">
            <v>2919</v>
          </cell>
          <cell r="F36">
            <v>2977</v>
          </cell>
          <cell r="G36">
            <v>3037</v>
          </cell>
          <cell r="H36">
            <v>3098</v>
          </cell>
          <cell r="I36">
            <v>3160</v>
          </cell>
          <cell r="J36"/>
          <cell r="K36"/>
          <cell r="L36"/>
          <cell r="M36"/>
          <cell r="N36"/>
          <cell r="O36">
            <v>2217</v>
          </cell>
          <cell r="P36">
            <v>2388</v>
          </cell>
          <cell r="Q36">
            <v>2552</v>
          </cell>
          <cell r="R36">
            <v>2597</v>
          </cell>
          <cell r="S36">
            <v>2707</v>
          </cell>
          <cell r="T36"/>
        </row>
        <row r="37">
          <cell r="A37" t="str">
            <v xml:space="preserve">Éclairage public </v>
          </cell>
          <cell r="B37" t="str">
            <v>BT</v>
          </cell>
          <cell r="C37">
            <v>37</v>
          </cell>
          <cell r="D37">
            <v>31</v>
          </cell>
          <cell r="E37">
            <v>31</v>
          </cell>
          <cell r="F37">
            <v>31</v>
          </cell>
          <cell r="G37">
            <v>31</v>
          </cell>
          <cell r="H37">
            <v>31</v>
          </cell>
          <cell r="I37">
            <v>31</v>
          </cell>
          <cell r="J37">
            <v>32</v>
          </cell>
          <cell r="K37">
            <v>31</v>
          </cell>
          <cell r="L37">
            <v>30</v>
          </cell>
          <cell r="M37">
            <v>30</v>
          </cell>
          <cell r="N37">
            <v>30</v>
          </cell>
          <cell r="O37">
            <v>31</v>
          </cell>
          <cell r="P37">
            <v>31</v>
          </cell>
          <cell r="Q37">
            <v>31</v>
          </cell>
          <cell r="R37">
            <v>31</v>
          </cell>
          <cell r="S37">
            <v>31</v>
          </cell>
          <cell r="T37"/>
        </row>
        <row r="38">
          <cell r="A38" t="str">
            <v>Réseau BT sans compteur</v>
          </cell>
          <cell r="B38" t="str">
            <v>BT</v>
          </cell>
          <cell r="C38">
            <v>38</v>
          </cell>
          <cell r="D38">
            <v>288</v>
          </cell>
          <cell r="E38">
            <v>294</v>
          </cell>
          <cell r="F38">
            <v>300</v>
          </cell>
          <cell r="G38">
            <v>306</v>
          </cell>
          <cell r="H38">
            <v>312</v>
          </cell>
          <cell r="I38">
            <v>318</v>
          </cell>
          <cell r="J38">
            <v>126</v>
          </cell>
          <cell r="K38">
            <v>218</v>
          </cell>
          <cell r="L38">
            <v>233</v>
          </cell>
          <cell r="M38">
            <v>235</v>
          </cell>
          <cell r="N38">
            <v>278</v>
          </cell>
          <cell r="O38">
            <v>262</v>
          </cell>
          <cell r="P38">
            <v>263</v>
          </cell>
          <cell r="Q38">
            <v>265</v>
          </cell>
          <cell r="R38">
            <v>271</v>
          </cell>
          <cell r="S38">
            <v>290</v>
          </cell>
          <cell r="T38"/>
        </row>
        <row r="39">
          <cell r="A39" t="str">
            <v>Réseau BT sans pointe</v>
          </cell>
          <cell r="B39" t="str">
            <v>BT</v>
          </cell>
          <cell r="C39">
            <v>39</v>
          </cell>
          <cell r="D39">
            <v>656137</v>
          </cell>
          <cell r="E39">
            <v>661727</v>
          </cell>
          <cell r="F39">
            <v>667364</v>
          </cell>
          <cell r="G39">
            <v>673049</v>
          </cell>
          <cell r="H39">
            <v>678783</v>
          </cell>
          <cell r="I39">
            <v>684566</v>
          </cell>
          <cell r="J39">
            <v>604148</v>
          </cell>
          <cell r="K39">
            <v>610766</v>
          </cell>
          <cell r="L39">
            <v>616171</v>
          </cell>
          <cell r="M39">
            <v>620815</v>
          </cell>
          <cell r="N39">
            <v>627251</v>
          </cell>
          <cell r="O39">
            <v>630410</v>
          </cell>
          <cell r="P39">
            <v>635041</v>
          </cell>
          <cell r="Q39">
            <v>639361</v>
          </cell>
          <cell r="R39">
            <v>644266</v>
          </cell>
          <cell r="S39">
            <v>650523</v>
          </cell>
          <cell r="T39"/>
        </row>
        <row r="40">
          <cell r="A40" t="str">
            <v>Réseau MT (MMR) / &gt;13 kVA</v>
          </cell>
          <cell r="B40" t="str">
            <v>MT</v>
          </cell>
          <cell r="C40">
            <v>40</v>
          </cell>
          <cell r="D40">
            <v>20</v>
          </cell>
          <cell r="E40">
            <v>154393</v>
          </cell>
          <cell r="F40">
            <v>155818</v>
          </cell>
          <cell r="G40">
            <v>157256</v>
          </cell>
          <cell r="H40">
            <v>158707</v>
          </cell>
          <cell r="I40">
            <v>160171</v>
          </cell>
          <cell r="J40"/>
          <cell r="K40"/>
          <cell r="L40"/>
          <cell r="M40"/>
          <cell r="N40"/>
          <cell r="O40">
            <v>614</v>
          </cell>
          <cell r="P40">
            <v>604</v>
          </cell>
          <cell r="Q40">
            <v>599</v>
          </cell>
          <cell r="R40">
            <v>566</v>
          </cell>
          <cell r="S40">
            <v>536</v>
          </cell>
        </row>
        <row r="41">
          <cell r="A41" t="str">
            <v>Trans BT (MMR)</v>
          </cell>
          <cell r="B41" t="str">
            <v>TBT</v>
          </cell>
          <cell r="C41">
            <v>41</v>
          </cell>
          <cell r="D41"/>
          <cell r="E41"/>
          <cell r="F41"/>
          <cell r="G41"/>
          <cell r="H41"/>
          <cell r="I41"/>
          <cell r="J41"/>
          <cell r="K41"/>
          <cell r="L41"/>
          <cell r="M41"/>
          <cell r="N41"/>
          <cell r="O41">
            <v>202</v>
          </cell>
          <cell r="P41">
            <v>156</v>
          </cell>
          <cell r="Q41">
            <v>164</v>
          </cell>
          <cell r="R41">
            <v>158</v>
          </cell>
          <cell r="S41">
            <v>156</v>
          </cell>
        </row>
        <row r="42">
          <cell r="A42" t="str">
            <v>Réseau BT avec pointe (MMR)</v>
          </cell>
          <cell r="B42" t="str">
            <v>BT</v>
          </cell>
          <cell r="C42">
            <v>42</v>
          </cell>
          <cell r="D42">
            <v>72</v>
          </cell>
          <cell r="E42"/>
          <cell r="F42"/>
          <cell r="G42"/>
          <cell r="H42"/>
          <cell r="I42"/>
          <cell r="J42"/>
          <cell r="K42"/>
          <cell r="L42"/>
          <cell r="M42"/>
          <cell r="N42"/>
          <cell r="O42">
            <v>1531</v>
          </cell>
          <cell r="P42">
            <v>1682</v>
          </cell>
          <cell r="Q42">
            <v>1809</v>
          </cell>
          <cell r="R42">
            <v>1832</v>
          </cell>
          <cell r="S42">
            <v>1914</v>
          </cell>
        </row>
        <row r="43">
          <cell r="A43" t="str">
            <v>Réseau BT sans pointe (MMR)</v>
          </cell>
          <cell r="B43" t="str">
            <v>BT</v>
          </cell>
          <cell r="C43">
            <v>43</v>
          </cell>
          <cell r="D43"/>
          <cell r="E43">
            <v>0</v>
          </cell>
          <cell r="F43">
            <v>0</v>
          </cell>
          <cell r="G43">
            <v>0</v>
          </cell>
          <cell r="H43">
            <v>0</v>
          </cell>
          <cell r="I43">
            <v>0</v>
          </cell>
          <cell r="J43"/>
          <cell r="K43"/>
          <cell r="L43"/>
          <cell r="M43"/>
          <cell r="N43"/>
          <cell r="O43">
            <v>298</v>
          </cell>
          <cell r="P43">
            <v>224</v>
          </cell>
          <cell r="Q43">
            <v>181</v>
          </cell>
          <cell r="R43">
            <v>173</v>
          </cell>
          <cell r="S43">
            <v>118</v>
          </cell>
        </row>
        <row r="44">
          <cell r="A44" t="str">
            <v>Réseau BT sans pointe (AMR)</v>
          </cell>
          <cell r="B44" t="str">
            <v>BT</v>
          </cell>
          <cell r="C44">
            <v>44</v>
          </cell>
          <cell r="D44">
            <v>298</v>
          </cell>
          <cell r="E44">
            <v>301</v>
          </cell>
          <cell r="F44">
            <v>304</v>
          </cell>
          <cell r="G44">
            <v>307</v>
          </cell>
          <cell r="H44">
            <v>310</v>
          </cell>
          <cell r="I44">
            <v>313</v>
          </cell>
          <cell r="J44"/>
          <cell r="K44"/>
          <cell r="L44"/>
          <cell r="M44"/>
          <cell r="N44"/>
          <cell r="O44">
            <v>207</v>
          </cell>
          <cell r="P44">
            <v>205</v>
          </cell>
          <cell r="Q44">
            <v>200</v>
          </cell>
          <cell r="R44">
            <v>176</v>
          </cell>
          <cell r="S44">
            <v>155</v>
          </cell>
        </row>
        <row r="45">
          <cell r="A45" t="str">
            <v>Injection</v>
          </cell>
          <cell r="B45" t="str">
            <v/>
          </cell>
          <cell r="C45">
            <v>45</v>
          </cell>
          <cell r="D45" t="str">
            <v>n.d.</v>
          </cell>
          <cell r="E45" t="str">
            <v>n.d.</v>
          </cell>
          <cell r="F45" t="str">
            <v>n.d.</v>
          </cell>
          <cell r="G45" t="str">
            <v>n.d.</v>
          </cell>
          <cell r="H45" t="str">
            <v>n.d.</v>
          </cell>
          <cell r="I45" t="str">
            <v>n.d.</v>
          </cell>
          <cell r="J45">
            <v>20</v>
          </cell>
          <cell r="K45">
            <v>26</v>
          </cell>
          <cell r="L45">
            <v>41</v>
          </cell>
          <cell r="M45">
            <v>57</v>
          </cell>
          <cell r="N45">
            <v>117</v>
          </cell>
          <cell r="O45">
            <v>146</v>
          </cell>
          <cell r="P45">
            <v>205</v>
          </cell>
          <cell r="Q45">
            <v>249</v>
          </cell>
          <cell r="R45">
            <v>312</v>
          </cell>
          <cell r="S45">
            <v>426</v>
          </cell>
          <cell r="T45"/>
        </row>
        <row r="46">
          <cell r="A46" t="str">
            <v>Inactifs</v>
          </cell>
          <cell r="B46"/>
          <cell r="C46">
            <v>46</v>
          </cell>
          <cell r="D46" t="str">
            <v>n.d.</v>
          </cell>
          <cell r="E46" t="str">
            <v>n.d.</v>
          </cell>
          <cell r="F46" t="str">
            <v>n.d.</v>
          </cell>
          <cell r="G46" t="str">
            <v>n.d.</v>
          </cell>
          <cell r="H46" t="str">
            <v>n.d.</v>
          </cell>
          <cell r="I46" t="str">
            <v>n.d.</v>
          </cell>
          <cell r="J46">
            <v>57075</v>
          </cell>
          <cell r="K46">
            <v>55621</v>
          </cell>
          <cell r="L46">
            <v>55294</v>
          </cell>
          <cell r="M46">
            <v>55691</v>
          </cell>
          <cell r="N46">
            <v>63582</v>
          </cell>
          <cell r="O46">
            <v>63076</v>
          </cell>
          <cell r="P46">
            <v>63301</v>
          </cell>
          <cell r="Q46">
            <v>60507</v>
          </cell>
          <cell r="R46">
            <v>60340</v>
          </cell>
          <cell r="S46">
            <v>60648</v>
          </cell>
          <cell r="T46"/>
        </row>
        <row r="47">
          <cell r="A47" t="str">
            <v>Volumes Gridfee</v>
          </cell>
          <cell r="B47" t="str">
            <v>MWh</v>
          </cell>
          <cell r="C47"/>
          <cell r="D47">
            <v>4550151</v>
          </cell>
          <cell r="E47">
            <v>4385230</v>
          </cell>
          <cell r="F47">
            <v>4309805</v>
          </cell>
          <cell r="G47">
            <v>4237235</v>
          </cell>
          <cell r="H47">
            <v>4167468</v>
          </cell>
          <cell r="I47">
            <v>4100222</v>
          </cell>
          <cell r="J47">
            <v>5342042.3451639991</v>
          </cell>
          <cell r="K47">
            <v>5273167.8403909998</v>
          </cell>
          <cell r="L47">
            <v>5086968.5047279997</v>
          </cell>
          <cell r="M47">
            <v>5015942.8156319996</v>
          </cell>
          <cell r="N47">
            <v>5019617.7662390005</v>
          </cell>
          <cell r="O47">
            <v>4806316.4259790005</v>
          </cell>
          <cell r="P47">
            <v>4761304.6711980002</v>
          </cell>
          <cell r="Q47">
            <v>4734892.8053860003</v>
          </cell>
          <cell r="R47">
            <v>4672785.5207890002</v>
          </cell>
          <cell r="S47">
            <v>4614205.0186240003</v>
          </cell>
          <cell r="T47">
            <v>0</v>
          </cell>
        </row>
        <row r="48">
          <cell r="A48" t="str">
            <v>Transformation MT</v>
          </cell>
          <cell r="B48"/>
          <cell r="C48">
            <v>48</v>
          </cell>
          <cell r="D48">
            <v>239378</v>
          </cell>
          <cell r="E48">
            <v>226607</v>
          </cell>
          <cell r="F48">
            <v>223208</v>
          </cell>
          <cell r="G48">
            <v>219860</v>
          </cell>
          <cell r="H48">
            <v>216562</v>
          </cell>
          <cell r="I48">
            <v>213314</v>
          </cell>
          <cell r="J48">
            <v>468848.65431199997</v>
          </cell>
          <cell r="K48">
            <v>500762.99459299998</v>
          </cell>
          <cell r="L48">
            <v>448546.415653</v>
          </cell>
          <cell r="M48">
            <v>371783.509112</v>
          </cell>
          <cell r="N48">
            <v>574594.47693</v>
          </cell>
          <cell r="O48">
            <v>343650.02874899999</v>
          </cell>
          <cell r="P48">
            <v>362560.78333499999</v>
          </cell>
          <cell r="Q48">
            <v>118575.459472</v>
          </cell>
          <cell r="R48">
            <v>228934.04749</v>
          </cell>
          <cell r="S48">
            <v>222494.53634799999</v>
          </cell>
        </row>
        <row r="49">
          <cell r="A49" t="str">
            <v>Secours TMT</v>
          </cell>
          <cell r="B49"/>
          <cell r="C49">
            <v>49</v>
          </cell>
          <cell r="D49"/>
          <cell r="E49"/>
          <cell r="F49"/>
          <cell r="G49"/>
          <cell r="H49"/>
          <cell r="I49"/>
          <cell r="J49">
            <v>2742.8434999999999</v>
          </cell>
          <cell r="K49">
            <v>1.6500000000000001E-2</v>
          </cell>
          <cell r="L49">
            <v>-2742.3375000000001</v>
          </cell>
          <cell r="M49"/>
          <cell r="N49"/>
          <cell r="O49"/>
          <cell r="P49"/>
          <cell r="Q49"/>
          <cell r="R49"/>
          <cell r="S49"/>
        </row>
        <row r="50">
          <cell r="A50" t="str">
            <v>Réseau MT</v>
          </cell>
          <cell r="B50"/>
          <cell r="C50">
            <v>50</v>
          </cell>
          <cell r="D50">
            <v>2034441</v>
          </cell>
          <cell r="E50">
            <v>2007936</v>
          </cell>
          <cell r="F50">
            <v>1981230</v>
          </cell>
          <cell r="G50">
            <v>1954880</v>
          </cell>
          <cell r="H50">
            <v>1928880</v>
          </cell>
          <cell r="I50">
            <v>1903226</v>
          </cell>
          <cell r="J50">
            <v>2285356.3935269997</v>
          </cell>
          <cell r="K50">
            <v>2259681.610909</v>
          </cell>
          <cell r="L50">
            <v>2198545.0361609999</v>
          </cell>
          <cell r="M50">
            <v>2215390.1601649998</v>
          </cell>
          <cell r="N50">
            <v>1976465.7926630001</v>
          </cell>
          <cell r="O50">
            <v>2087930.4174009999</v>
          </cell>
          <cell r="P50">
            <v>2044421.151945</v>
          </cell>
          <cell r="Q50">
            <v>2267742.1320580002</v>
          </cell>
          <cell r="R50">
            <v>2104901.2020299998</v>
          </cell>
          <cell r="S50">
            <v>2084413.153128</v>
          </cell>
        </row>
        <row r="51">
          <cell r="A51" t="str">
            <v>Secours MT</v>
          </cell>
          <cell r="B51"/>
          <cell r="C51">
            <v>51</v>
          </cell>
          <cell r="D51"/>
          <cell r="E51"/>
          <cell r="F51"/>
          <cell r="G51"/>
          <cell r="H51"/>
          <cell r="I51"/>
          <cell r="J51">
            <v>1848.275875</v>
          </cell>
          <cell r="K51">
            <v>1394.7992250000002</v>
          </cell>
          <cell r="L51">
            <v>1204.5283999999999</v>
          </cell>
          <cell r="M51">
            <v>4134.3036750000001</v>
          </cell>
          <cell r="N51">
            <v>1247.3027500000001</v>
          </cell>
          <cell r="O51">
            <v>780.98500000000001</v>
          </cell>
          <cell r="P51">
            <v>3896.0885250000001</v>
          </cell>
          <cell r="Q51">
            <v>267.081591</v>
          </cell>
          <cell r="R51">
            <v>51.557300000000005</v>
          </cell>
          <cell r="S51">
            <v>270.57679999999999</v>
          </cell>
        </row>
        <row r="52">
          <cell r="A52" t="str">
            <v>Transformation BT</v>
          </cell>
          <cell r="B52"/>
          <cell r="C52">
            <v>52</v>
          </cell>
          <cell r="D52">
            <v>25541</v>
          </cell>
          <cell r="E52">
            <v>24766</v>
          </cell>
          <cell r="F52">
            <v>24023</v>
          </cell>
          <cell r="G52">
            <v>23302</v>
          </cell>
          <cell r="H52">
            <v>22603</v>
          </cell>
          <cell r="I52">
            <v>21925</v>
          </cell>
          <cell r="J52">
            <v>163229.624993</v>
          </cell>
          <cell r="K52">
            <v>102746.256396</v>
          </cell>
          <cell r="L52">
            <v>89216.323734999998</v>
          </cell>
          <cell r="M52">
            <v>75716.737336999999</v>
          </cell>
          <cell r="N52">
            <v>52793.175131999997</v>
          </cell>
          <cell r="O52">
            <v>36973.101821999997</v>
          </cell>
          <cell r="P52">
            <v>31971.295478999997</v>
          </cell>
          <cell r="Q52">
            <v>29492.541084</v>
          </cell>
          <cell r="R52">
            <v>26992.034538999997</v>
          </cell>
          <cell r="S52">
            <v>26718.171163000003</v>
          </cell>
        </row>
        <row r="53">
          <cell r="A53" t="str">
            <v>Réseau BT avec pointe</v>
          </cell>
          <cell r="B53"/>
          <cell r="C53">
            <v>53</v>
          </cell>
          <cell r="D53">
            <v>216785</v>
          </cell>
          <cell r="E53">
            <v>225250</v>
          </cell>
          <cell r="F53">
            <v>225813</v>
          </cell>
          <cell r="G53">
            <v>226378</v>
          </cell>
          <cell r="H53">
            <v>226944</v>
          </cell>
          <cell r="I53">
            <v>227511</v>
          </cell>
          <cell r="J53">
            <v>100324.310277</v>
          </cell>
          <cell r="K53">
            <v>162736.57738100001</v>
          </cell>
          <cell r="L53">
            <v>148330.68841999999</v>
          </cell>
          <cell r="M53">
            <v>159250.94992899999</v>
          </cell>
          <cell r="N53">
            <v>185310.909739</v>
          </cell>
          <cell r="O53">
            <v>196148.393392</v>
          </cell>
          <cell r="P53">
            <v>212660.50513400001</v>
          </cell>
          <cell r="Q53">
            <v>217095.91030799999</v>
          </cell>
          <cell r="R53">
            <v>217795.33238199999</v>
          </cell>
          <cell r="S53">
            <v>217462.67711099997</v>
          </cell>
        </row>
        <row r="54">
          <cell r="A54" t="str">
            <v>Éclairage public</v>
          </cell>
          <cell r="B54"/>
          <cell r="C54">
            <v>54</v>
          </cell>
          <cell r="D54">
            <v>48085</v>
          </cell>
          <cell r="E54">
            <v>47244</v>
          </cell>
          <cell r="F54">
            <v>46417</v>
          </cell>
          <cell r="G54">
            <v>45605</v>
          </cell>
          <cell r="H54">
            <v>44807</v>
          </cell>
          <cell r="I54">
            <v>44023</v>
          </cell>
          <cell r="J54">
            <v>56047.336200000005</v>
          </cell>
          <cell r="K54">
            <v>56281.068170999999</v>
          </cell>
          <cell r="L54">
            <v>52023.246411</v>
          </cell>
          <cell r="M54">
            <v>52227.984298000003</v>
          </cell>
          <cell r="N54">
            <v>51804.533236000003</v>
          </cell>
          <cell r="O54">
            <v>51675.795351000001</v>
          </cell>
          <cell r="P54">
            <v>51171.101253000001</v>
          </cell>
          <cell r="Q54">
            <v>49388.455408000002</v>
          </cell>
          <cell r="R54">
            <v>49043.670150999998</v>
          </cell>
          <cell r="S54">
            <v>48468.44</v>
          </cell>
        </row>
        <row r="55">
          <cell r="A55" t="str">
            <v>Réseau BT sans compteur</v>
          </cell>
          <cell r="B55"/>
          <cell r="C55">
            <v>55</v>
          </cell>
          <cell r="D55">
            <v>30100</v>
          </cell>
          <cell r="E55">
            <v>30101</v>
          </cell>
          <cell r="F55">
            <v>30252</v>
          </cell>
          <cell r="G55">
            <v>30403</v>
          </cell>
          <cell r="H55">
            <v>30555</v>
          </cell>
          <cell r="I55">
            <v>30708</v>
          </cell>
          <cell r="J55"/>
          <cell r="K55"/>
          <cell r="L55"/>
          <cell r="M55"/>
          <cell r="N55"/>
          <cell r="O55"/>
          <cell r="P55">
            <v>25346.495181000006</v>
          </cell>
          <cell r="Q55">
            <v>28823.876675</v>
          </cell>
          <cell r="R55">
            <v>29072.948260000005</v>
          </cell>
          <cell r="S55">
            <v>29799.059298000007</v>
          </cell>
        </row>
        <row r="56">
          <cell r="A56" t="str">
            <v>Réseau BT sans pointe</v>
          </cell>
          <cell r="B56"/>
          <cell r="C56">
            <v>56</v>
          </cell>
          <cell r="D56">
            <v>1955821</v>
          </cell>
          <cell r="E56">
            <v>1823326</v>
          </cell>
          <cell r="F56">
            <v>1778862</v>
          </cell>
          <cell r="G56">
            <v>1736807</v>
          </cell>
          <cell r="H56">
            <v>1697117</v>
          </cell>
          <cell r="I56">
            <v>1659515</v>
          </cell>
          <cell r="J56">
            <v>2263644.9064799994</v>
          </cell>
          <cell r="K56">
            <v>2189564.5172159998</v>
          </cell>
          <cell r="L56">
            <v>2151844.6034479993</v>
          </cell>
          <cell r="M56">
            <v>2137439.1711159996</v>
          </cell>
          <cell r="N56">
            <v>2177401.5757890008</v>
          </cell>
          <cell r="O56">
            <v>2089157.704264001</v>
          </cell>
          <cell r="P56">
            <v>2029277.2503460005</v>
          </cell>
          <cell r="Q56">
            <v>2023507.3487900002</v>
          </cell>
          <cell r="R56">
            <v>2015994.7286370005</v>
          </cell>
          <cell r="S56">
            <v>1984578.4047760002</v>
          </cell>
        </row>
        <row r="57">
          <cell r="A57" t="str">
            <v>dont conso de l'exercice</v>
          </cell>
          <cell r="B57"/>
          <cell r="C57">
            <v>57</v>
          </cell>
          <cell r="D57">
            <v>4550151</v>
          </cell>
          <cell r="E57">
            <v>4385230</v>
          </cell>
          <cell r="F57">
            <v>4309805</v>
          </cell>
          <cell r="G57">
            <v>4237235</v>
          </cell>
          <cell r="H57">
            <v>4167468</v>
          </cell>
          <cell r="I57">
            <v>4100222</v>
          </cell>
          <cell r="J57">
            <v>5342042.3451640001</v>
          </cell>
          <cell r="K57">
            <v>5273167.8403909998</v>
          </cell>
          <cell r="L57">
            <v>5086968.5047279997</v>
          </cell>
          <cell r="M57">
            <v>4958980.8008620003</v>
          </cell>
          <cell r="N57">
            <v>4913542.5169489998</v>
          </cell>
          <cell r="O57">
            <v>4806316.4259789996</v>
          </cell>
          <cell r="P57">
            <v>4716488.2806390002</v>
          </cell>
          <cell r="Q57">
            <v>4691771.0058009997</v>
          </cell>
          <cell r="R57">
            <v>4621779.887933</v>
          </cell>
          <cell r="S57">
            <v>4579948.9772730004</v>
          </cell>
        </row>
        <row r="58">
          <cell r="A58" t="str">
            <v>Pointe synchrone</v>
          </cell>
          <cell r="B58" t="str">
            <v>kW</v>
          </cell>
          <cell r="C58">
            <v>58</v>
          </cell>
          <cell r="D58">
            <v>816295</v>
          </cell>
          <cell r="E58" t="str">
            <v>n.d.</v>
          </cell>
          <cell r="F58" t="str">
            <v>n.d.</v>
          </cell>
          <cell r="G58" t="str">
            <v>n.d.</v>
          </cell>
          <cell r="H58" t="str">
            <v>n.d.</v>
          </cell>
          <cell r="I58" t="str">
            <v>n.d.</v>
          </cell>
          <cell r="J58">
            <v>957500</v>
          </cell>
          <cell r="K58">
            <v>950587</v>
          </cell>
          <cell r="L58">
            <v>937200</v>
          </cell>
          <cell r="M58">
            <v>937700</v>
          </cell>
          <cell r="N58">
            <v>909900</v>
          </cell>
          <cell r="O58">
            <v>851100</v>
          </cell>
          <cell r="P58">
            <v>859600</v>
          </cell>
          <cell r="Q58">
            <v>856948</v>
          </cell>
          <cell r="R58">
            <v>835300</v>
          </cell>
          <cell r="S58">
            <v>837904</v>
          </cell>
        </row>
        <row r="59">
          <cell r="A59" t="str">
            <v>Transformation MT</v>
          </cell>
          <cell r="B59"/>
          <cell r="C59">
            <v>59</v>
          </cell>
          <cell r="D59">
            <v>47075.4</v>
          </cell>
          <cell r="E59"/>
          <cell r="F59"/>
          <cell r="G59"/>
          <cell r="H59"/>
          <cell r="I59"/>
          <cell r="J59"/>
          <cell r="K59"/>
          <cell r="L59"/>
          <cell r="M59"/>
          <cell r="N59"/>
        </row>
        <row r="60">
          <cell r="A60" t="str">
            <v>Réseau MT</v>
          </cell>
          <cell r="B60"/>
          <cell r="C60">
            <v>60</v>
          </cell>
          <cell r="D60">
            <v>365653.45999999996</v>
          </cell>
          <cell r="E60"/>
          <cell r="F60"/>
          <cell r="G60"/>
          <cell r="H60"/>
          <cell r="I60"/>
          <cell r="J60"/>
          <cell r="K60"/>
          <cell r="L60"/>
          <cell r="M60"/>
          <cell r="N60"/>
        </row>
        <row r="61">
          <cell r="A61" t="str">
            <v>Transformation BT</v>
          </cell>
          <cell r="B61"/>
          <cell r="C61">
            <v>61</v>
          </cell>
          <cell r="D61">
            <v>4479.01</v>
          </cell>
          <cell r="E61"/>
          <cell r="F61"/>
          <cell r="G61"/>
          <cell r="H61"/>
          <cell r="I61"/>
          <cell r="J61"/>
          <cell r="K61"/>
          <cell r="L61"/>
          <cell r="M61"/>
          <cell r="N61"/>
        </row>
        <row r="62">
          <cell r="A62" t="str">
            <v xml:space="preserve">Réseau BT </v>
          </cell>
          <cell r="B62"/>
          <cell r="C62">
            <v>62</v>
          </cell>
          <cell r="D62">
            <v>399086.63</v>
          </cell>
          <cell r="E62"/>
          <cell r="F62"/>
          <cell r="G62"/>
          <cell r="H62"/>
          <cell r="I62"/>
          <cell r="J62"/>
          <cell r="K62"/>
          <cell r="L62"/>
          <cell r="M62"/>
          <cell r="N62"/>
        </row>
        <row r="63">
          <cell r="A63" t="str">
            <v>Puissance facturée</v>
          </cell>
          <cell r="B63" t="str">
            <v>E1_kW</v>
          </cell>
          <cell r="C63">
            <v>63</v>
          </cell>
          <cell r="D63"/>
          <cell r="E63"/>
          <cell r="F63"/>
          <cell r="G63"/>
          <cell r="H63"/>
          <cell r="I63"/>
          <cell r="J63"/>
          <cell r="K63"/>
          <cell r="L63"/>
          <cell r="M63"/>
          <cell r="N63"/>
        </row>
        <row r="64">
          <cell r="A64" t="str">
            <v>Transformation MT</v>
          </cell>
          <cell r="B64"/>
          <cell r="C64">
            <v>64</v>
          </cell>
          <cell r="D64">
            <v>18041.996499897497</v>
          </cell>
          <cell r="E64">
            <v>13433.052</v>
          </cell>
          <cell r="F64">
            <v>15995.316541502169</v>
          </cell>
          <cell r="G64">
            <v>18557.580952520555</v>
          </cell>
          <cell r="H64">
            <v>21632.298245742615</v>
          </cell>
          <cell r="I64">
            <v>25731.92130337203</v>
          </cell>
          <cell r="J64">
            <v>24212.376</v>
          </cell>
          <cell r="K64">
            <v>24474.392</v>
          </cell>
          <cell r="L64">
            <v>23508.986000000001</v>
          </cell>
          <cell r="M64">
            <v>20495.770818312561</v>
          </cell>
          <cell r="N64">
            <v>21381.257701125745</v>
          </cell>
          <cell r="O64">
            <v>19137.137021862614</v>
          </cell>
          <cell r="P64">
            <v>19253.452789323175</v>
          </cell>
          <cell r="Q64">
            <v>12317.963323335376</v>
          </cell>
          <cell r="R64">
            <v>11091.371887789877</v>
          </cell>
          <cell r="S64">
            <v>10957.54017810318</v>
          </cell>
          <cell r="U64">
            <v>1.1907432906164712</v>
          </cell>
          <cell r="V64">
            <v>1.1601884154258666</v>
          </cell>
          <cell r="W64">
            <v>1.1656852421168848</v>
          </cell>
          <cell r="X64">
            <v>1.1895139855718404</v>
          </cell>
        </row>
        <row r="65">
          <cell r="A65" t="str">
            <v>Secours TMT</v>
          </cell>
          <cell r="B65"/>
          <cell r="C65">
            <v>65</v>
          </cell>
          <cell r="D65"/>
          <cell r="E65"/>
          <cell r="F65"/>
          <cell r="G65"/>
          <cell r="H65"/>
          <cell r="I65"/>
          <cell r="J65">
            <v>4607.3639999999996</v>
          </cell>
          <cell r="K65">
            <v>2322.1590000000001</v>
          </cell>
          <cell r="L65">
            <v>915.05799999999999</v>
          </cell>
          <cell r="M65">
            <v>915.05968253241622</v>
          </cell>
          <cell r="N65">
            <v>1625.1902631066962</v>
          </cell>
          <cell r="O65"/>
          <cell r="P65"/>
          <cell r="Q65"/>
          <cell r="R65"/>
          <cell r="S65"/>
        </row>
        <row r="66">
          <cell r="A66" t="str">
            <v>Réseau MT</v>
          </cell>
          <cell r="B66"/>
          <cell r="C66">
            <v>66</v>
          </cell>
          <cell r="D66">
            <v>385122.44096179528</v>
          </cell>
          <cell r="E66">
            <v>398887.58100000001</v>
          </cell>
          <cell r="F66">
            <v>411194.76917549607</v>
          </cell>
          <cell r="G66">
            <v>423501.95718937687</v>
          </cell>
          <cell r="H66">
            <v>438270.58280603623</v>
          </cell>
          <cell r="I66">
            <v>457962.08362825005</v>
          </cell>
          <cell r="J66">
            <v>394430.44500000001</v>
          </cell>
          <cell r="K66">
            <v>403981.99699999997</v>
          </cell>
          <cell r="L66">
            <v>401581.94900000002</v>
          </cell>
          <cell r="M66">
            <v>396217.52135307103</v>
          </cell>
          <cell r="N66">
            <v>394344.21236356744</v>
          </cell>
          <cell r="O66">
            <v>388484.8199542056</v>
          </cell>
          <cell r="P66">
            <v>386702.19214436843</v>
          </cell>
          <cell r="Q66">
            <v>426570.48035039939</v>
          </cell>
          <cell r="R66">
            <v>394466.64252535644</v>
          </cell>
          <cell r="S66">
            <v>390631.013295629</v>
          </cell>
          <cell r="U66">
            <v>1.0308537762560626</v>
          </cell>
          <cell r="V66">
            <v>1.0299303126801891</v>
          </cell>
          <cell r="W66">
            <v>1.03487262659817</v>
          </cell>
          <cell r="X66">
            <v>1.0449300080697606</v>
          </cell>
        </row>
        <row r="67">
          <cell r="A67" t="str">
            <v>Secours MT</v>
          </cell>
          <cell r="B67"/>
          <cell r="C67">
            <v>67</v>
          </cell>
          <cell r="D67">
            <v>6511.896451092367</v>
          </cell>
          <cell r="E67">
            <v>14708.217000000001</v>
          </cell>
          <cell r="F67">
            <v>17291.460133356122</v>
          </cell>
          <cell r="G67">
            <v>19874.703335000806</v>
          </cell>
          <cell r="H67">
            <v>22974.595176974428</v>
          </cell>
          <cell r="I67">
            <v>27107.784299605919</v>
          </cell>
          <cell r="J67">
            <v>8050.2839999999997</v>
          </cell>
          <cell r="K67">
            <v>13352.43</v>
          </cell>
          <cell r="L67">
            <v>9727.2000000000007</v>
          </cell>
          <cell r="M67">
            <v>8282.5722709768143</v>
          </cell>
          <cell r="N67">
            <v>7606.7695559628501</v>
          </cell>
          <cell r="O67">
            <v>7315.9059686034861</v>
          </cell>
          <cell r="P67">
            <v>9162.4994930990633</v>
          </cell>
          <cell r="Q67">
            <v>10638.021755781074</v>
          </cell>
          <cell r="R67">
            <v>10521.330941054426</v>
          </cell>
          <cell r="S67">
            <v>7698.9115786733191</v>
          </cell>
        </row>
        <row r="68">
          <cell r="A68" t="str">
            <v>Transformation BT</v>
          </cell>
          <cell r="B68"/>
          <cell r="C68">
            <v>68</v>
          </cell>
          <cell r="D68">
            <v>12645.904842715479</v>
          </cell>
          <cell r="E68">
            <v>7664.6260000000002</v>
          </cell>
          <cell r="F68">
            <v>7789.01</v>
          </cell>
          <cell r="G68">
            <v>7927.2139999999999</v>
          </cell>
          <cell r="H68">
            <v>8051.5969999999998</v>
          </cell>
          <cell r="I68">
            <v>8175.9809999999998</v>
          </cell>
          <cell r="J68">
            <v>44713.741999999998</v>
          </cell>
          <cell r="K68">
            <v>37203.230000000003</v>
          </cell>
          <cell r="L68">
            <v>30000.248</v>
          </cell>
          <cell r="M68">
            <v>24193.035376292028</v>
          </cell>
          <cell r="N68">
            <v>16598.614984550069</v>
          </cell>
          <cell r="O68">
            <v>12047.327752487638</v>
          </cell>
          <cell r="P68">
            <v>10059.571917507959</v>
          </cell>
          <cell r="Q68">
            <v>9937.8493018469508</v>
          </cell>
          <cell r="R68">
            <v>8624.4208198219094</v>
          </cell>
          <cell r="S68">
            <v>8587.4703119674177</v>
          </cell>
        </row>
        <row r="69">
          <cell r="A69" t="str">
            <v>Réseau BT avec pointe</v>
          </cell>
          <cell r="B69"/>
          <cell r="C69">
            <v>69</v>
          </cell>
          <cell r="D69">
            <v>78553.933499011633</v>
          </cell>
          <cell r="E69">
            <v>81285.823999999993</v>
          </cell>
          <cell r="F69">
            <v>81285.823999999993</v>
          </cell>
          <cell r="G69">
            <v>81285.823999999993</v>
          </cell>
          <cell r="H69">
            <v>81285.823999999993</v>
          </cell>
          <cell r="I69">
            <v>81285.823999999993</v>
          </cell>
          <cell r="J69">
            <v>35623.038</v>
          </cell>
          <cell r="K69">
            <v>49667.455999999998</v>
          </cell>
          <cell r="L69">
            <v>55434.457999999999</v>
          </cell>
          <cell r="M69">
            <v>60995.594355916764</v>
          </cell>
          <cell r="N69">
            <v>77741.540103279331</v>
          </cell>
          <cell r="O69">
            <v>77609.361194286845</v>
          </cell>
          <cell r="P69">
            <v>82304.482591366585</v>
          </cell>
          <cell r="Q69">
            <v>92236.288112521492</v>
          </cell>
          <cell r="R69">
            <v>86527.880678526999</v>
          </cell>
          <cell r="S69">
            <v>87548.748099285585</v>
          </cell>
        </row>
        <row r="70">
          <cell r="A70" t="str">
            <v>Infeed</v>
          </cell>
          <cell r="B70" t="str">
            <v>MWh</v>
          </cell>
          <cell r="C70">
            <v>70</v>
          </cell>
          <cell r="D70"/>
          <cell r="E70"/>
          <cell r="F70"/>
          <cell r="G70"/>
          <cell r="H70"/>
          <cell r="I70"/>
          <cell r="J70"/>
          <cell r="K70"/>
          <cell r="L70"/>
          <cell r="M70"/>
          <cell r="N70"/>
          <cell r="O70"/>
          <cell r="P70"/>
          <cell r="Q70"/>
          <cell r="R70"/>
          <cell r="S70"/>
        </row>
        <row r="71">
          <cell r="A71" t="str">
            <v>Elia</v>
          </cell>
          <cell r="B71"/>
          <cell r="C71">
            <v>71</v>
          </cell>
          <cell r="D71">
            <v>4617707.5489999996</v>
          </cell>
          <cell r="E71">
            <v>4442545</v>
          </cell>
          <cell r="F71">
            <v>4359291</v>
          </cell>
          <cell r="G71">
            <v>4278596</v>
          </cell>
          <cell r="H71">
            <v>4200377</v>
          </cell>
          <cell r="I71">
            <v>4124320</v>
          </cell>
          <cell r="J71">
            <v>5367833.5760000004</v>
          </cell>
          <cell r="K71">
            <v>5389752.9550000001</v>
          </cell>
          <cell r="L71">
            <v>5210162.4869999997</v>
          </cell>
          <cell r="M71">
            <v>5175991.2039999999</v>
          </cell>
          <cell r="N71">
            <v>5083332.8929999992</v>
          </cell>
          <cell r="O71">
            <v>4888443.8079999993</v>
          </cell>
          <cell r="P71">
            <v>4842375.3930000002</v>
          </cell>
          <cell r="Q71">
            <v>4825118.1229099985</v>
          </cell>
          <cell r="R71">
            <v>4720175.6673699999</v>
          </cell>
          <cell r="S71">
            <v>4655257.23324</v>
          </cell>
        </row>
        <row r="72">
          <cell r="A72" t="str">
            <v>Productions</v>
          </cell>
          <cell r="B72"/>
          <cell r="C72">
            <v>72</v>
          </cell>
          <cell r="D72">
            <v>73347</v>
          </cell>
          <cell r="E72">
            <v>78481</v>
          </cell>
          <cell r="F72">
            <v>83975</v>
          </cell>
          <cell r="G72">
            <v>89853</v>
          </cell>
          <cell r="H72">
            <v>96143</v>
          </cell>
          <cell r="I72">
            <v>102873</v>
          </cell>
          <cell r="J72">
            <v>63611.207000000002</v>
          </cell>
          <cell r="K72">
            <v>69613.278999999995</v>
          </cell>
          <cell r="L72">
            <v>52966.417000000001</v>
          </cell>
          <cell r="M72">
            <v>59257.68</v>
          </cell>
          <cell r="N72">
            <v>52744.284</v>
          </cell>
          <cell r="O72">
            <v>40413.796999999999</v>
          </cell>
          <cell r="P72">
            <v>55011.509999999995</v>
          </cell>
          <cell r="Q72">
            <v>59458.729819999993</v>
          </cell>
          <cell r="R72">
            <v>63623.108580000007</v>
          </cell>
          <cell r="S72">
            <v>68548.682459999996</v>
          </cell>
          <cell r="U72"/>
          <cell r="V72"/>
          <cell r="W72"/>
          <cell r="X72"/>
        </row>
        <row r="73">
          <cell r="A73" t="str">
            <v>Autres GRD</v>
          </cell>
          <cell r="B73"/>
          <cell r="C73">
            <v>73</v>
          </cell>
          <cell r="D73">
            <v>1274</v>
          </cell>
          <cell r="E73">
            <v>1228</v>
          </cell>
          <cell r="F73">
            <v>1207</v>
          </cell>
          <cell r="G73">
            <v>1186</v>
          </cell>
          <cell r="H73">
            <v>1167</v>
          </cell>
          <cell r="I73">
            <v>1148</v>
          </cell>
          <cell r="J73">
            <v>2701.9949999999999</v>
          </cell>
          <cell r="K73">
            <v>2391.6680000000001</v>
          </cell>
          <cell r="L73">
            <v>2090.8229999999999</v>
          </cell>
          <cell r="M73">
            <v>2142.6590000000001</v>
          </cell>
          <cell r="N73">
            <v>1867.2619999999999</v>
          </cell>
          <cell r="O73">
            <v>1395.663</v>
          </cell>
          <cell r="P73">
            <v>1316.3509999999999</v>
          </cell>
          <cell r="Q73">
            <v>1245.7041299999999</v>
          </cell>
          <cell r="R73">
            <v>1193.3064399999998</v>
          </cell>
          <cell r="S73">
            <v>1321.1681800000001</v>
          </cell>
          <cell r="T73"/>
          <cell r="U73"/>
          <cell r="V73"/>
          <cell r="W73"/>
          <cell r="X73"/>
        </row>
        <row r="74">
          <cell r="A74" t="str">
            <v>Productions Sibelga</v>
          </cell>
          <cell r="B74"/>
          <cell r="C74">
            <v>74</v>
          </cell>
          <cell r="D74">
            <v>54828.057999999997</v>
          </cell>
          <cell r="E74">
            <v>48830</v>
          </cell>
          <cell r="F74">
            <v>42938</v>
          </cell>
          <cell r="G74">
            <v>37412</v>
          </cell>
          <cell r="H74">
            <v>47618</v>
          </cell>
          <cell r="I74">
            <v>47616</v>
          </cell>
          <cell r="J74"/>
          <cell r="K74"/>
          <cell r="L74"/>
          <cell r="M74">
            <v>55888.069360000001</v>
          </cell>
          <cell r="N74">
            <v>45922.164499999999</v>
          </cell>
          <cell r="O74">
            <v>28298.6623</v>
          </cell>
          <cell r="P74">
            <v>40034.949999999997</v>
          </cell>
          <cell r="Q74">
            <v>43011.652617000007</v>
          </cell>
          <cell r="R74">
            <v>44126.873</v>
          </cell>
          <cell r="S74">
            <v>43086.163618999992</v>
          </cell>
        </row>
        <row r="75">
          <cell r="A75" t="str">
            <v>Pertes réseau</v>
          </cell>
          <cell r="B75" t="str">
            <v>MWh</v>
          </cell>
          <cell r="C75">
            <v>75</v>
          </cell>
          <cell r="D75">
            <v>142177.54899999965</v>
          </cell>
          <cell r="E75">
            <v>137024</v>
          </cell>
          <cell r="F75">
            <v>134668</v>
          </cell>
          <cell r="G75">
            <v>132400</v>
          </cell>
          <cell r="H75">
            <v>130219</v>
          </cell>
          <cell r="I75">
            <v>128119</v>
          </cell>
          <cell r="J75">
            <v>164658.41800000001</v>
          </cell>
          <cell r="K75">
            <v>165493.85</v>
          </cell>
          <cell r="L75">
            <v>158951.37227299999</v>
          </cell>
          <cell r="M75">
            <v>158672.46100000001</v>
          </cell>
          <cell r="N75">
            <v>155647.86799999999</v>
          </cell>
          <cell r="O75">
            <v>149365.52799999999</v>
          </cell>
          <cell r="P75">
            <v>148376.24400000001</v>
          </cell>
          <cell r="Q75">
            <v>147970.56200000001</v>
          </cell>
          <cell r="R75">
            <v>144890.71299999999</v>
          </cell>
          <cell r="S75">
            <v>143011.01895999999</v>
          </cell>
          <cell r="T75"/>
        </row>
        <row r="76">
          <cell r="A76" t="str">
            <v>Transformation MT</v>
          </cell>
          <cell r="B76"/>
          <cell r="C76">
            <v>76</v>
          </cell>
          <cell r="D76">
            <v>2532</v>
          </cell>
          <cell r="E76">
            <v>2479</v>
          </cell>
          <cell r="F76">
            <v>2442</v>
          </cell>
          <cell r="G76">
            <v>2405</v>
          </cell>
          <cell r="H76">
            <v>2369</v>
          </cell>
          <cell r="I76">
            <v>2333</v>
          </cell>
          <cell r="J76">
            <v>4619.2439999999997</v>
          </cell>
          <cell r="K76">
            <v>4904.9892959999997</v>
          </cell>
          <cell r="L76">
            <v>4366.6776810000001</v>
          </cell>
          <cell r="M76">
            <v>4366.6776808372897</v>
          </cell>
          <cell r="N76">
            <v>5628.1873610000002</v>
          </cell>
          <cell r="O76">
            <v>3366.0729999999999</v>
          </cell>
          <cell r="P76">
            <v>3551.3049999999998</v>
          </cell>
          <cell r="Q76">
            <v>1265.809962589695</v>
          </cell>
          <cell r="R76">
            <v>2443.9168187146938</v>
          </cell>
          <cell r="S76">
            <v>2375.1266390187943</v>
          </cell>
        </row>
        <row r="77">
          <cell r="A77" t="str">
            <v>Réseau MT</v>
          </cell>
          <cell r="B77"/>
          <cell r="C77">
            <v>77</v>
          </cell>
          <cell r="D77">
            <v>21045</v>
          </cell>
          <cell r="E77">
            <v>20905</v>
          </cell>
          <cell r="F77">
            <v>20627</v>
          </cell>
          <cell r="G77">
            <v>20352</v>
          </cell>
          <cell r="H77">
            <v>20082</v>
          </cell>
          <cell r="I77">
            <v>19815</v>
          </cell>
          <cell r="J77">
            <v>24971.503000000001</v>
          </cell>
          <cell r="K77">
            <v>24686.199714999999</v>
          </cell>
          <cell r="L77">
            <v>24016.639302</v>
          </cell>
          <cell r="M77">
            <v>24016.639302302501</v>
          </cell>
          <cell r="N77">
            <v>21592.467989000001</v>
          </cell>
          <cell r="O77">
            <v>22804.335999999999</v>
          </cell>
          <cell r="P77">
            <v>22363.316699999999</v>
          </cell>
          <cell r="Q77">
            <v>24211.200633532346</v>
          </cell>
          <cell r="R77">
            <v>22470.497373142032</v>
          </cell>
          <cell r="S77">
            <v>22254.103238565065</v>
          </cell>
        </row>
        <row r="78">
          <cell r="A78" t="str">
            <v>Transformation BT</v>
          </cell>
          <cell r="B78"/>
          <cell r="C78">
            <v>78</v>
          </cell>
          <cell r="D78">
            <v>739</v>
          </cell>
          <cell r="E78">
            <v>728</v>
          </cell>
          <cell r="F78">
            <v>706</v>
          </cell>
          <cell r="G78">
            <v>685</v>
          </cell>
          <cell r="H78">
            <v>664</v>
          </cell>
          <cell r="I78">
            <v>644</v>
          </cell>
          <cell r="J78">
            <v>3331.2170000000001</v>
          </cell>
          <cell r="K78">
            <v>2096.882873</v>
          </cell>
          <cell r="L78">
            <v>1820.766793</v>
          </cell>
          <cell r="M78">
            <v>1820.7667930160101</v>
          </cell>
          <cell r="N78">
            <v>1077.4268219999999</v>
          </cell>
          <cell r="O78">
            <v>754.56399999999996</v>
          </cell>
          <cell r="P78">
            <v>652.48483999999996</v>
          </cell>
          <cell r="Q78">
            <v>879.40105387854567</v>
          </cell>
          <cell r="R78">
            <v>804.8855160537604</v>
          </cell>
          <cell r="S78">
            <v>796.74936772559181</v>
          </cell>
        </row>
        <row r="79">
          <cell r="A79" t="str">
            <v xml:space="preserve">Réseau BT </v>
          </cell>
          <cell r="B79"/>
          <cell r="C79">
            <v>79</v>
          </cell>
          <cell r="D79">
            <v>117861.54899999965</v>
          </cell>
          <cell r="E79">
            <v>112912</v>
          </cell>
          <cell r="F79">
            <v>110893</v>
          </cell>
          <cell r="G79">
            <v>108958</v>
          </cell>
          <cell r="H79">
            <v>107104</v>
          </cell>
          <cell r="I79">
            <v>105327</v>
          </cell>
          <cell r="J79">
            <v>131736.454</v>
          </cell>
          <cell r="K79">
            <v>133805.778116</v>
          </cell>
          <cell r="L79">
            <v>128747.28849699999</v>
          </cell>
          <cell r="M79">
            <v>128468.3772238442</v>
          </cell>
          <cell r="N79">
            <v>127349.78582799999</v>
          </cell>
          <cell r="O79">
            <v>122440.55499999999</v>
          </cell>
          <cell r="P79">
            <v>121809.13746</v>
          </cell>
          <cell r="Q79">
            <v>121614.15034999943</v>
          </cell>
          <cell r="R79">
            <v>119171.41329208951</v>
          </cell>
          <cell r="S79">
            <v>117585.03971469053</v>
          </cell>
        </row>
        <row r="80">
          <cell r="A80" t="str">
            <v>Energie réactive</v>
          </cell>
          <cell r="B80" t="str">
            <v>Mvarh</v>
          </cell>
          <cell r="C80">
            <v>80</v>
          </cell>
          <cell r="D80">
            <v>47601.579000000005</v>
          </cell>
          <cell r="E80">
            <v>47214</v>
          </cell>
          <cell r="F80">
            <v>46556</v>
          </cell>
          <cell r="G80">
            <v>45908</v>
          </cell>
          <cell r="H80">
            <v>45269</v>
          </cell>
          <cell r="I80">
            <v>43434</v>
          </cell>
          <cell r="J80">
            <v>85510.056000000011</v>
          </cell>
          <cell r="K80">
            <v>78684.41</v>
          </cell>
          <cell r="L80">
            <v>89414.182000000001</v>
          </cell>
          <cell r="M80">
            <v>49622.674999999996</v>
          </cell>
          <cell r="N80">
            <v>63066.508000000002</v>
          </cell>
          <cell r="O80">
            <v>55567.518000000004</v>
          </cell>
          <cell r="P80">
            <v>51350.34</v>
          </cell>
          <cell r="Q80">
            <v>48110.945999999996</v>
          </cell>
          <cell r="R80">
            <v>50379.216999999997</v>
          </cell>
          <cell r="S80">
            <v>49457.837336666664</v>
          </cell>
        </row>
        <row r="81">
          <cell r="A81" t="str">
            <v>Transformation MT</v>
          </cell>
          <cell r="B81"/>
          <cell r="C81">
            <v>81</v>
          </cell>
          <cell r="D81">
            <v>4166.5499999999993</v>
          </cell>
          <cell r="E81">
            <v>4079</v>
          </cell>
          <cell r="F81">
            <v>4018</v>
          </cell>
          <cell r="G81">
            <v>3957</v>
          </cell>
          <cell r="H81">
            <v>3898</v>
          </cell>
          <cell r="I81">
            <v>3840</v>
          </cell>
          <cell r="J81">
            <v>8214.4680000000008</v>
          </cell>
          <cell r="K81">
            <v>9505.7459999999992</v>
          </cell>
          <cell r="L81">
            <v>7638.1530000000002</v>
          </cell>
          <cell r="M81">
            <v>7293.8829999999998</v>
          </cell>
          <cell r="N81">
            <v>8558.9150000000009</v>
          </cell>
          <cell r="O81">
            <v>3657.6129999999998</v>
          </cell>
          <cell r="P81">
            <v>617.76800000000003</v>
          </cell>
          <cell r="Q81">
            <v>1112.357</v>
          </cell>
          <cell r="R81">
            <v>2837.123</v>
          </cell>
          <cell r="S81">
            <v>4030.9853333333335</v>
          </cell>
        </row>
        <row r="82">
          <cell r="A82" t="str">
            <v>Secours TMT</v>
          </cell>
          <cell r="B82"/>
          <cell r="C82">
            <v>82</v>
          </cell>
          <cell r="D82"/>
          <cell r="E82"/>
          <cell r="F82"/>
          <cell r="G82"/>
          <cell r="H82"/>
          <cell r="I82"/>
          <cell r="J82">
            <v>3.6999999999999998E-2</v>
          </cell>
          <cell r="K82">
            <v>3.5000000000000003E-2</v>
          </cell>
          <cell r="L82">
            <v>-8.5000000000000006E-2</v>
          </cell>
          <cell r="M82">
            <v>5.0000000000000001E-3</v>
          </cell>
          <cell r="N82"/>
          <cell r="O82"/>
          <cell r="P82"/>
          <cell r="Q82"/>
          <cell r="R82"/>
          <cell r="S82"/>
        </row>
        <row r="83">
          <cell r="A83" t="str">
            <v>Réseau MT</v>
          </cell>
          <cell r="B83"/>
          <cell r="C83">
            <v>83</v>
          </cell>
          <cell r="D83">
            <v>42052.164000000004</v>
          </cell>
          <cell r="E83">
            <v>41773</v>
          </cell>
          <cell r="F83">
            <v>41217</v>
          </cell>
          <cell r="G83">
            <v>40669</v>
          </cell>
          <cell r="H83">
            <v>40128</v>
          </cell>
          <cell r="I83">
            <v>39594</v>
          </cell>
          <cell r="J83">
            <v>58094.341</v>
          </cell>
          <cell r="K83">
            <v>56508.951000000001</v>
          </cell>
          <cell r="L83">
            <v>72445.407999999996</v>
          </cell>
          <cell r="M83">
            <v>34431.010999999999</v>
          </cell>
          <cell r="N83">
            <v>49872.434999999998</v>
          </cell>
          <cell r="O83">
            <v>49183.285000000003</v>
          </cell>
          <cell r="P83">
            <v>47927.178999999996</v>
          </cell>
          <cell r="Q83">
            <v>45096.932999999997</v>
          </cell>
          <cell r="R83">
            <v>46034.879000000001</v>
          </cell>
          <cell r="S83">
            <v>43939.914666666664</v>
          </cell>
        </row>
        <row r="84">
          <cell r="A84" t="str">
            <v>Secours MT</v>
          </cell>
          <cell r="B84"/>
          <cell r="C84">
            <v>84</v>
          </cell>
          <cell r="D84"/>
          <cell r="E84"/>
          <cell r="F84"/>
          <cell r="G84"/>
          <cell r="H84"/>
          <cell r="I84"/>
          <cell r="J84">
            <v>39.939</v>
          </cell>
          <cell r="K84">
            <v>46.472999999999999</v>
          </cell>
          <cell r="L84">
            <v>34.552999999999997</v>
          </cell>
          <cell r="M84">
            <v>38.838999999999999</v>
          </cell>
          <cell r="N84">
            <v>0.48699999999999999</v>
          </cell>
          <cell r="O84">
            <v>123.51</v>
          </cell>
          <cell r="P84">
            <v>751.24599999999998</v>
          </cell>
          <cell r="Q84">
            <v>6.0570000000000004</v>
          </cell>
          <cell r="R84"/>
          <cell r="S84">
            <v>1.0670000000000001E-2</v>
          </cell>
        </row>
        <row r="85">
          <cell r="A85" t="str">
            <v>Transformation BT</v>
          </cell>
          <cell r="B85"/>
          <cell r="C85">
            <v>85</v>
          </cell>
          <cell r="D85">
            <v>1382.865</v>
          </cell>
          <cell r="E85">
            <v>1362</v>
          </cell>
          <cell r="F85">
            <v>1321</v>
          </cell>
          <cell r="G85">
            <v>1282</v>
          </cell>
          <cell r="H85">
            <v>1243</v>
          </cell>
          <cell r="I85">
            <v>0</v>
          </cell>
          <cell r="J85">
            <v>19161.271000000001</v>
          </cell>
          <cell r="K85">
            <v>12623.205</v>
          </cell>
          <cell r="L85">
            <v>9296.1530000000002</v>
          </cell>
          <cell r="M85">
            <v>7858.9369999999999</v>
          </cell>
          <cell r="N85">
            <v>4634.6710000000003</v>
          </cell>
          <cell r="O85">
            <v>2603.11</v>
          </cell>
          <cell r="P85">
            <v>2054.1469999999999</v>
          </cell>
          <cell r="Q85">
            <v>1895.5989999999999</v>
          </cell>
          <cell r="R85">
            <v>1507.2149999999999</v>
          </cell>
          <cell r="S85">
            <v>1486.9266666666667</v>
          </cell>
        </row>
        <row r="86">
          <cell r="A86" t="str">
            <v>Volumes en heures creuses</v>
          </cell>
          <cell r="B86" t="str">
            <v>MWh</v>
          </cell>
          <cell r="C86"/>
          <cell r="D86"/>
          <cell r="E86"/>
          <cell r="F86"/>
          <cell r="G86"/>
          <cell r="H86"/>
          <cell r="I86"/>
          <cell r="J86"/>
          <cell r="K86"/>
          <cell r="L86"/>
          <cell r="M86"/>
          <cell r="N86"/>
        </row>
        <row r="87">
          <cell r="A87" t="str">
            <v>Transformation MT</v>
          </cell>
          <cell r="B87"/>
          <cell r="C87">
            <v>87</v>
          </cell>
          <cell r="D87">
            <v>108793</v>
          </cell>
          <cell r="E87">
            <v>106505</v>
          </cell>
          <cell r="F87">
            <v>104908</v>
          </cell>
          <cell r="G87">
            <v>103334</v>
          </cell>
          <cell r="H87">
            <v>101784</v>
          </cell>
          <cell r="I87">
            <v>100258</v>
          </cell>
          <cell r="J87">
            <v>217506.491373</v>
          </cell>
          <cell r="K87">
            <v>234459.472072</v>
          </cell>
          <cell r="L87">
            <v>205735.888462</v>
          </cell>
          <cell r="M87">
            <v>167258.67280700002</v>
          </cell>
          <cell r="N87">
            <v>267283.24375199998</v>
          </cell>
          <cell r="O87">
            <v>157148.180322</v>
          </cell>
          <cell r="P87">
            <v>163936.77730199997</v>
          </cell>
          <cell r="Q87">
            <v>61673.812825000001</v>
          </cell>
          <cell r="R87">
            <v>107593.75400399999</v>
          </cell>
          <cell r="S87">
            <v>103616.435226</v>
          </cell>
        </row>
        <row r="88">
          <cell r="A88" t="str">
            <v>Secours TMT</v>
          </cell>
          <cell r="B88"/>
          <cell r="C88">
            <v>88</v>
          </cell>
          <cell r="D88"/>
          <cell r="E88"/>
          <cell r="F88"/>
          <cell r="G88"/>
          <cell r="H88"/>
          <cell r="I88"/>
          <cell r="J88">
            <v>934.40480000000002</v>
          </cell>
          <cell r="K88">
            <v>8.9999999999999993E-3</v>
          </cell>
          <cell r="L88">
            <v>-933.98249999999996</v>
          </cell>
          <cell r="M88"/>
          <cell r="N88"/>
          <cell r="O88"/>
          <cell r="P88"/>
          <cell r="Q88"/>
          <cell r="R88"/>
          <cell r="S88">
            <v>0</v>
          </cell>
        </row>
        <row r="89">
          <cell r="A89" t="str">
            <v>Réseau MT</v>
          </cell>
          <cell r="B89"/>
          <cell r="C89">
            <v>89</v>
          </cell>
          <cell r="D89">
            <v>881093</v>
          </cell>
          <cell r="E89">
            <v>875233</v>
          </cell>
          <cell r="F89">
            <v>863593</v>
          </cell>
          <cell r="G89">
            <v>852107</v>
          </cell>
          <cell r="H89">
            <v>840774</v>
          </cell>
          <cell r="I89">
            <v>829592</v>
          </cell>
          <cell r="J89">
            <v>979250.74138499994</v>
          </cell>
          <cell r="K89">
            <v>973949.51955799991</v>
          </cell>
          <cell r="L89">
            <v>945857.16122699995</v>
          </cell>
          <cell r="M89">
            <v>956655.22638800007</v>
          </cell>
          <cell r="N89">
            <v>848512.20406100003</v>
          </cell>
          <cell r="O89">
            <v>905683.58851300005</v>
          </cell>
          <cell r="P89">
            <v>886971.51953699999</v>
          </cell>
          <cell r="Q89">
            <v>984760.31024500006</v>
          </cell>
          <cell r="R89">
            <v>920615.58013599995</v>
          </cell>
          <cell r="S89">
            <v>911627.02252699994</v>
          </cell>
        </row>
        <row r="90">
          <cell r="A90" t="str">
            <v>Secours MT</v>
          </cell>
          <cell r="B90"/>
          <cell r="C90">
            <v>90</v>
          </cell>
          <cell r="D90"/>
          <cell r="E90"/>
          <cell r="F90"/>
          <cell r="G90"/>
          <cell r="H90"/>
          <cell r="I90"/>
          <cell r="J90">
            <v>987.12047499999994</v>
          </cell>
          <cell r="K90">
            <v>577.48907499999996</v>
          </cell>
          <cell r="L90">
            <v>450.46125000000001</v>
          </cell>
          <cell r="M90">
            <v>1923.11105</v>
          </cell>
          <cell r="N90">
            <v>478.10624999999999</v>
          </cell>
          <cell r="O90">
            <v>426.1</v>
          </cell>
          <cell r="P90">
            <v>2140.039675</v>
          </cell>
          <cell r="Q90">
            <v>76.733646000000007</v>
          </cell>
          <cell r="R90">
            <v>26.943999999999999</v>
          </cell>
          <cell r="S90">
            <v>134.49350000000001</v>
          </cell>
        </row>
        <row r="91">
          <cell r="A91" t="str">
            <v>Transformation BT</v>
          </cell>
          <cell r="B91"/>
          <cell r="C91">
            <v>91</v>
          </cell>
          <cell r="D91">
            <v>11314</v>
          </cell>
          <cell r="E91">
            <v>11145</v>
          </cell>
          <cell r="F91">
            <v>10810</v>
          </cell>
          <cell r="G91">
            <v>10486</v>
          </cell>
          <cell r="H91">
            <v>10171</v>
          </cell>
          <cell r="I91">
            <v>9866</v>
          </cell>
          <cell r="J91">
            <v>70026.399695999993</v>
          </cell>
          <cell r="K91">
            <v>42660.411271999998</v>
          </cell>
          <cell r="L91">
            <v>35532.221562999999</v>
          </cell>
          <cell r="M91">
            <v>32569.127089999998</v>
          </cell>
          <cell r="N91">
            <v>22897.817405999998</v>
          </cell>
          <cell r="O91">
            <v>15960.772997</v>
          </cell>
          <cell r="P91">
            <v>13969.940736</v>
          </cell>
          <cell r="Q91">
            <v>13085.850744000001</v>
          </cell>
          <cell r="R91">
            <v>11806.781540999998</v>
          </cell>
          <cell r="S91">
            <v>12007.985252999999</v>
          </cell>
        </row>
        <row r="92">
          <cell r="A92" t="str">
            <v>Réseau BT avec pointe</v>
          </cell>
          <cell r="B92"/>
          <cell r="C92">
            <v>92</v>
          </cell>
          <cell r="D92">
            <v>96737</v>
          </cell>
          <cell r="E92">
            <v>96858</v>
          </cell>
          <cell r="F92">
            <v>97100</v>
          </cell>
          <cell r="G92">
            <v>97343</v>
          </cell>
          <cell r="H92">
            <v>97586</v>
          </cell>
          <cell r="I92">
            <v>97830</v>
          </cell>
          <cell r="J92">
            <v>39350.449467999999</v>
          </cell>
          <cell r="K92">
            <v>62724.057680999998</v>
          </cell>
          <cell r="L92">
            <v>58694.536881</v>
          </cell>
          <cell r="M92">
            <v>63745.436317</v>
          </cell>
          <cell r="N92">
            <v>75099.85205300001</v>
          </cell>
          <cell r="O92">
            <v>81046.511453999992</v>
          </cell>
          <cell r="P92">
            <v>88488.06727</v>
          </cell>
          <cell r="Q92">
            <v>90601.433206000002</v>
          </cell>
          <cell r="R92">
            <v>91660.259452999991</v>
          </cell>
          <cell r="S92">
            <v>93706.749364000003</v>
          </cell>
        </row>
        <row r="93">
          <cell r="A93" t="str">
            <v>Éclairage public</v>
          </cell>
          <cell r="B93"/>
          <cell r="C93">
            <v>93</v>
          </cell>
          <cell r="D93">
            <v>38949</v>
          </cell>
          <cell r="E93">
            <v>38268</v>
          </cell>
          <cell r="F93">
            <v>37598</v>
          </cell>
          <cell r="G93">
            <v>36940</v>
          </cell>
          <cell r="H93">
            <v>36294</v>
          </cell>
          <cell r="I93">
            <v>35659</v>
          </cell>
          <cell r="J93">
            <v>36431</v>
          </cell>
          <cell r="K93">
            <v>36583</v>
          </cell>
          <cell r="L93">
            <v>33815</v>
          </cell>
          <cell r="M93">
            <v>33948</v>
          </cell>
          <cell r="N93">
            <v>33673</v>
          </cell>
          <cell r="O93">
            <v>33589</v>
          </cell>
          <cell r="P93">
            <v>33261</v>
          </cell>
          <cell r="Q93">
            <v>32102</v>
          </cell>
          <cell r="R93">
            <v>31878</v>
          </cell>
          <cell r="S93">
            <v>31504</v>
          </cell>
        </row>
        <row r="94">
          <cell r="A94" t="str">
            <v>Réseau BT sans compteur</v>
          </cell>
          <cell r="B94"/>
          <cell r="C94">
            <v>94</v>
          </cell>
          <cell r="D94">
            <v>18420</v>
          </cell>
          <cell r="E94">
            <v>18512</v>
          </cell>
          <cell r="F94">
            <v>18605</v>
          </cell>
          <cell r="G94">
            <v>18698</v>
          </cell>
          <cell r="H94">
            <v>18791</v>
          </cell>
          <cell r="I94">
            <v>18885</v>
          </cell>
          <cell r="J94">
            <v>8741.3279240000047</v>
          </cell>
          <cell r="K94">
            <v>8843.068177000001</v>
          </cell>
          <cell r="L94">
            <v>8199.5054369999998</v>
          </cell>
          <cell r="M94">
            <v>8357.7803549999953</v>
          </cell>
          <cell r="N94">
            <v>8224.3369890000031</v>
          </cell>
          <cell r="O94">
            <v>8197.4997990000047</v>
          </cell>
          <cell r="P94">
            <v>23514.093375999997</v>
          </cell>
          <cell r="Q94">
            <v>25484.736891</v>
          </cell>
          <cell r="R94">
            <v>25579.428346000001</v>
          </cell>
          <cell r="S94">
            <v>26236.333306999994</v>
          </cell>
        </row>
        <row r="95">
          <cell r="A95" t="str">
            <v>Réseau BT sans pointe</v>
          </cell>
          <cell r="B95"/>
          <cell r="C95">
            <v>95</v>
          </cell>
          <cell r="D95">
            <v>457250</v>
          </cell>
          <cell r="E95">
            <v>423682</v>
          </cell>
          <cell r="F95">
            <v>413398</v>
          </cell>
          <cell r="G95">
            <v>403668</v>
          </cell>
          <cell r="H95">
            <v>394484</v>
          </cell>
          <cell r="I95">
            <v>385780</v>
          </cell>
          <cell r="J95">
            <v>464384.58048899984</v>
          </cell>
          <cell r="K95">
            <v>413699.67014100007</v>
          </cell>
          <cell r="L95">
            <v>435621.61724900012</v>
          </cell>
          <cell r="M95">
            <v>442317.95493199979</v>
          </cell>
          <cell r="N95">
            <v>461354.54467900004</v>
          </cell>
          <cell r="O95">
            <v>445774.46155399992</v>
          </cell>
          <cell r="P95">
            <v>425089.48329000018</v>
          </cell>
          <cell r="Q95">
            <v>433418.37172400003</v>
          </cell>
          <cell r="R95">
            <v>438994.7062400002</v>
          </cell>
          <cell r="S95">
            <v>442176.37412600004</v>
          </cell>
        </row>
        <row r="96">
          <cell r="A96" t="str">
            <v>Volumes exclusif nuit</v>
          </cell>
          <cell r="B96" t="str">
            <v>MWh</v>
          </cell>
          <cell r="C96"/>
          <cell r="D96"/>
          <cell r="E96"/>
          <cell r="F96"/>
          <cell r="G96"/>
          <cell r="H96"/>
          <cell r="I96"/>
          <cell r="J96"/>
          <cell r="K96"/>
          <cell r="L96"/>
          <cell r="M96"/>
          <cell r="N96"/>
          <cell r="O96"/>
          <cell r="P96"/>
          <cell r="Q96"/>
          <cell r="R96"/>
          <cell r="S96"/>
        </row>
        <row r="97">
          <cell r="A97" t="str">
            <v>Réseau BT sans pointe</v>
          </cell>
          <cell r="B97"/>
          <cell r="C97">
            <v>97</v>
          </cell>
          <cell r="D97">
            <v>0</v>
          </cell>
          <cell r="E97">
            <v>0</v>
          </cell>
          <cell r="F97">
            <v>0</v>
          </cell>
          <cell r="G97">
            <v>0</v>
          </cell>
          <cell r="H97">
            <v>0</v>
          </cell>
          <cell r="I97">
            <v>0</v>
          </cell>
          <cell r="J97">
            <v>24702.399469</v>
          </cell>
          <cell r="K97">
            <v>21061.779392</v>
          </cell>
          <cell r="L97">
            <v>20829.034527</v>
          </cell>
          <cell r="M97">
            <v>18273.445215</v>
          </cell>
          <cell r="N97">
            <v>23516.743149999998</v>
          </cell>
          <cell r="O97">
            <v>16914.342100000002</v>
          </cell>
          <cell r="P97">
            <v>17188.764899999998</v>
          </cell>
          <cell r="Q97">
            <v>17445.36665</v>
          </cell>
          <cell r="R97">
            <v>18359.605149999999</v>
          </cell>
          <cell r="S97">
            <v>17413.638900000002</v>
          </cell>
        </row>
        <row r="98">
          <cell r="A98" t="str">
            <v>Clients protégés</v>
          </cell>
          <cell r="C98"/>
          <cell r="D98"/>
          <cell r="E98"/>
          <cell r="F98"/>
          <cell r="G98"/>
          <cell r="H98"/>
          <cell r="I98"/>
          <cell r="R98"/>
          <cell r="S98"/>
        </row>
        <row r="99">
          <cell r="A99" t="str">
            <v>Nombre de clients protégés</v>
          </cell>
          <cell r="B99"/>
          <cell r="C99">
            <v>99</v>
          </cell>
          <cell r="D99">
            <v>2675</v>
          </cell>
          <cell r="E99">
            <v>2480</v>
          </cell>
          <cell r="F99">
            <v>3130</v>
          </cell>
          <cell r="G99">
            <v>3130</v>
          </cell>
          <cell r="H99">
            <v>3130</v>
          </cell>
          <cell r="I99">
            <v>3130</v>
          </cell>
          <cell r="J99">
            <v>1260</v>
          </cell>
          <cell r="K99">
            <v>2727</v>
          </cell>
          <cell r="L99">
            <v>3885</v>
          </cell>
          <cell r="M99">
            <v>4078</v>
          </cell>
          <cell r="N99">
            <v>3432</v>
          </cell>
          <cell r="O99">
            <v>3242</v>
          </cell>
          <cell r="P99">
            <v>2809</v>
          </cell>
          <cell r="Q99">
            <v>2448</v>
          </cell>
          <cell r="R99">
            <v>2293</v>
          </cell>
          <cell r="S99">
            <v>2480</v>
          </cell>
        </row>
        <row r="100">
          <cell r="A100" t="str">
            <v>Quantité d'énergie achetée</v>
          </cell>
          <cell r="B100" t="str">
            <v>MWh</v>
          </cell>
          <cell r="C100">
            <v>100</v>
          </cell>
          <cell r="D100">
            <v>7387.5</v>
          </cell>
          <cell r="E100">
            <v>5766.1487400000042</v>
          </cell>
          <cell r="F100">
            <v>9390</v>
          </cell>
          <cell r="G100">
            <v>9390</v>
          </cell>
          <cell r="H100">
            <v>9390</v>
          </cell>
          <cell r="I100">
            <v>9390</v>
          </cell>
          <cell r="J100">
            <v>3423.663</v>
          </cell>
          <cell r="K100">
            <v>7934.6959999999999</v>
          </cell>
          <cell r="L100">
            <v>11259.26</v>
          </cell>
          <cell r="M100">
            <v>12551.217000000001</v>
          </cell>
          <cell r="N100">
            <v>10697.254000000001</v>
          </cell>
          <cell r="O100">
            <v>9315.9750000000004</v>
          </cell>
          <cell r="P100">
            <v>8005.9780000000001</v>
          </cell>
          <cell r="Q100">
            <v>6975.2076399999996</v>
          </cell>
          <cell r="R100">
            <v>6260.8980000000001</v>
          </cell>
          <cell r="S100">
            <v>5766.1487400000042</v>
          </cell>
        </row>
        <row r="101">
          <cell r="A101" t="str">
            <v>Prix d'achat moyen</v>
          </cell>
          <cell r="B101" t="str">
            <v>€/MWh</v>
          </cell>
          <cell r="C101">
            <v>101</v>
          </cell>
          <cell r="D101"/>
          <cell r="E101"/>
          <cell r="F101"/>
          <cell r="G101"/>
          <cell r="H101"/>
          <cell r="I101"/>
          <cell r="J101"/>
          <cell r="K101"/>
          <cell r="L101">
            <v>161.47</v>
          </cell>
          <cell r="M101">
            <v>160.80000000000001</v>
          </cell>
          <cell r="N101">
            <v>160.80000000000001</v>
          </cell>
          <cell r="O101">
            <v>147.78</v>
          </cell>
          <cell r="P101"/>
          <cell r="Q101"/>
          <cell r="R101"/>
          <cell r="S101"/>
        </row>
        <row r="102">
          <cell r="A102" t="str">
            <v>Prix de vente moyen</v>
          </cell>
          <cell r="B102" t="str">
            <v>€/MWh</v>
          </cell>
          <cell r="C102">
            <v>102</v>
          </cell>
          <cell r="D102"/>
          <cell r="E102"/>
          <cell r="F102"/>
          <cell r="G102"/>
          <cell r="H102"/>
          <cell r="I102"/>
          <cell r="J102"/>
          <cell r="K102"/>
          <cell r="L102"/>
          <cell r="M102"/>
          <cell r="N102">
            <v>114.15</v>
          </cell>
          <cell r="O102"/>
          <cell r="P102"/>
          <cell r="Q102"/>
          <cell r="R102"/>
          <cell r="S102"/>
        </row>
        <row r="103">
          <cell r="A103" t="str">
            <v>Longueur du réseau</v>
          </cell>
          <cell r="B103" t="str">
            <v>km</v>
          </cell>
          <cell r="C103"/>
          <cell r="D103"/>
          <cell r="E103"/>
          <cell r="F103"/>
          <cell r="G103"/>
          <cell r="H103"/>
          <cell r="I103"/>
          <cell r="M103"/>
          <cell r="N103"/>
          <cell r="O103"/>
          <cell r="P103"/>
          <cell r="Q103"/>
          <cell r="R103"/>
          <cell r="S103"/>
        </row>
        <row r="104">
          <cell r="A104" t="str">
            <v>- réseau alimenté en MT (100% souterrain)</v>
          </cell>
          <cell r="B104"/>
          <cell r="C104">
            <v>104</v>
          </cell>
          <cell r="D104" t="str">
            <v>n.d.</v>
          </cell>
          <cell r="E104" t="str">
            <v>n.d.</v>
          </cell>
          <cell r="F104" t="str">
            <v>n.d.</v>
          </cell>
          <cell r="G104" t="str">
            <v>n.d.</v>
          </cell>
          <cell r="H104" t="str">
            <v>n.d.</v>
          </cell>
          <cell r="I104" t="str">
            <v>n.d.</v>
          </cell>
          <cell r="J104">
            <v>2302.5</v>
          </cell>
          <cell r="K104">
            <v>2279.402</v>
          </cell>
          <cell r="L104">
            <v>2277.5</v>
          </cell>
          <cell r="M104">
            <v>2276.3000000000002</v>
          </cell>
          <cell r="N104">
            <v>2280.0770000000002</v>
          </cell>
          <cell r="O104">
            <v>2256.6</v>
          </cell>
          <cell r="P104">
            <v>2260.7190000000001</v>
          </cell>
          <cell r="Q104">
            <v>2255.9369999999999</v>
          </cell>
          <cell r="R104">
            <v>2229.5190596876901</v>
          </cell>
          <cell r="S104">
            <v>2223.55456</v>
          </cell>
        </row>
        <row r="105">
          <cell r="A105" t="str">
            <v>- réseau alimenté en BT-aérien</v>
          </cell>
          <cell r="B105"/>
          <cell r="C105">
            <v>105</v>
          </cell>
          <cell r="D105" t="str">
            <v>n.d.</v>
          </cell>
          <cell r="E105" t="str">
            <v>n.d.</v>
          </cell>
          <cell r="F105" t="str">
            <v>n.d.</v>
          </cell>
          <cell r="G105" t="str">
            <v>n.d.</v>
          </cell>
          <cell r="H105" t="str">
            <v>n.d.</v>
          </cell>
          <cell r="I105" t="str">
            <v>n.d.</v>
          </cell>
          <cell r="J105">
            <v>14.4</v>
          </cell>
          <cell r="K105">
            <v>15.3</v>
          </cell>
          <cell r="L105">
            <v>20.399999999999999</v>
          </cell>
          <cell r="M105">
            <v>19.899999999999999</v>
          </cell>
          <cell r="N105">
            <v>19.145</v>
          </cell>
          <cell r="O105">
            <v>18.600000000000001</v>
          </cell>
          <cell r="P105">
            <v>18.5</v>
          </cell>
          <cell r="Q105">
            <v>18.108000000000001</v>
          </cell>
          <cell r="R105">
            <v>18.247401679267899</v>
          </cell>
          <cell r="S105">
            <v>18.10783</v>
          </cell>
        </row>
        <row r="106">
          <cell r="A106" t="str">
            <v>- réseau alimenté en BT-souterrain</v>
          </cell>
          <cell r="B106"/>
          <cell r="C106">
            <v>106</v>
          </cell>
          <cell r="D106" t="str">
            <v>n.d.</v>
          </cell>
          <cell r="E106" t="str">
            <v>n.d.</v>
          </cell>
          <cell r="F106" t="str">
            <v>n.d.</v>
          </cell>
          <cell r="G106" t="str">
            <v>n.d.</v>
          </cell>
          <cell r="H106" t="str">
            <v>n.d.</v>
          </cell>
          <cell r="I106" t="str">
            <v>n.d.</v>
          </cell>
          <cell r="J106">
            <v>3989.4409999999998</v>
          </cell>
          <cell r="K106">
            <v>4010.02</v>
          </cell>
          <cell r="L106">
            <v>4030.5</v>
          </cell>
          <cell r="M106">
            <v>4055.9</v>
          </cell>
          <cell r="N106">
            <v>4066.9290000000001</v>
          </cell>
          <cell r="O106">
            <v>4091.1</v>
          </cell>
          <cell r="P106">
            <v>4127.5</v>
          </cell>
          <cell r="Q106">
            <v>4146.3789999999999</v>
          </cell>
          <cell r="R106">
            <v>4169.0362199340998</v>
          </cell>
          <cell r="S106">
            <v>4182.5819799999999</v>
          </cell>
        </row>
        <row r="107">
          <cell r="A107" t="str">
            <v>Nombre de branchements BT</v>
          </cell>
          <cell r="B107"/>
          <cell r="C107">
            <v>107</v>
          </cell>
          <cell r="D107" t="str">
            <v>n.d.</v>
          </cell>
          <cell r="E107" t="str">
            <v>n.d.</v>
          </cell>
          <cell r="F107" t="str">
            <v>n.d.</v>
          </cell>
          <cell r="G107" t="str">
            <v>n.d.</v>
          </cell>
          <cell r="H107" t="str">
            <v>n.d.</v>
          </cell>
          <cell r="I107" t="str">
            <v>n.d.</v>
          </cell>
          <cell r="J107"/>
          <cell r="K107"/>
          <cell r="L107"/>
          <cell r="M107">
            <v>212752</v>
          </cell>
          <cell r="N107">
            <v>213369</v>
          </cell>
          <cell r="O107">
            <v>213845</v>
          </cell>
          <cell r="P107">
            <v>214122</v>
          </cell>
          <cell r="Q107">
            <v>214417</v>
          </cell>
          <cell r="R107">
            <v>214678</v>
          </cell>
          <cell r="S107">
            <v>215006</v>
          </cell>
        </row>
        <row r="108">
          <cell r="A108" t="str">
            <v>Fréquence des interruptions MT</v>
          </cell>
          <cell r="B108"/>
          <cell r="C108">
            <v>108</v>
          </cell>
          <cell r="D108" t="str">
            <v>n.d.</v>
          </cell>
          <cell r="E108" t="str">
            <v>n.d.</v>
          </cell>
          <cell r="F108" t="str">
            <v>n.d.</v>
          </cell>
          <cell r="G108" t="str">
            <v>n.d.</v>
          </cell>
          <cell r="H108" t="str">
            <v>n.d.</v>
          </cell>
          <cell r="I108" t="str">
            <v>n.d.</v>
          </cell>
          <cell r="J108">
            <v>0.46300000000000002</v>
          </cell>
          <cell r="K108">
            <v>0.34710000000000002</v>
          </cell>
          <cell r="L108">
            <v>0.4884</v>
          </cell>
          <cell r="M108">
            <v>0.41489999999999999</v>
          </cell>
          <cell r="N108">
            <v>0.53029999999999999</v>
          </cell>
          <cell r="O108">
            <v>0.3624</v>
          </cell>
          <cell r="P108">
            <v>0.3236</v>
          </cell>
          <cell r="Q108">
            <v>0.29480000000000001</v>
          </cell>
          <cell r="R108">
            <v>0.49419999999999997</v>
          </cell>
          <cell r="S108">
            <v>0.29110000000000003</v>
          </cell>
        </row>
        <row r="109">
          <cell r="A109" t="str">
            <v>Durée de rétablissement MT</v>
          </cell>
          <cell r="B109"/>
          <cell r="C109">
            <v>109</v>
          </cell>
          <cell r="D109" t="str">
            <v>n.d.</v>
          </cell>
          <cell r="E109" t="str">
            <v>n.d.</v>
          </cell>
          <cell r="F109" t="str">
            <v>n.d.</v>
          </cell>
          <cell r="G109" t="str">
            <v>n.d.</v>
          </cell>
          <cell r="H109" t="str">
            <v>n.d.</v>
          </cell>
          <cell r="I109" t="str">
            <v>n.d.</v>
          </cell>
          <cell r="J109">
            <v>3.0601851851851852E-2</v>
          </cell>
          <cell r="K109">
            <v>3.4768518518518525E-2</v>
          </cell>
          <cell r="L109">
            <v>3.2187500000000001E-2</v>
          </cell>
          <cell r="M109">
            <v>2.613425925925926E-2</v>
          </cell>
          <cell r="N109">
            <v>3.1886574074074074E-2</v>
          </cell>
          <cell r="O109">
            <v>2.6400462962962962E-2</v>
          </cell>
          <cell r="P109">
            <v>2.6215277777777778E-2</v>
          </cell>
          <cell r="Q109">
            <v>2.3912037037037034E-2</v>
          </cell>
          <cell r="R109">
            <v>3.498842592592593E-2</v>
          </cell>
          <cell r="S109">
            <v>3.1180555555555555E-2</v>
          </cell>
        </row>
        <row r="110">
          <cell r="A110" t="str">
            <v>Indisponibilite moyenne MT</v>
          </cell>
          <cell r="B110"/>
          <cell r="C110">
            <v>110</v>
          </cell>
          <cell r="D110" t="str">
            <v>n.d.</v>
          </cell>
          <cell r="E110" t="str">
            <v>n.d.</v>
          </cell>
          <cell r="F110" t="str">
            <v>n.d.</v>
          </cell>
          <cell r="G110" t="str">
            <v>n.d.</v>
          </cell>
          <cell r="H110" t="str">
            <v>n.d.</v>
          </cell>
          <cell r="I110" t="str">
            <v>n.d.</v>
          </cell>
          <cell r="J110">
            <v>1.4178240740740741E-2</v>
          </cell>
          <cell r="K110">
            <v>1.207175925925926E-2</v>
          </cell>
          <cell r="L110">
            <v>1.5682870370370371E-2</v>
          </cell>
          <cell r="M110">
            <v>1.0856481481481481E-2</v>
          </cell>
          <cell r="N110">
            <v>1.6932870370370369E-2</v>
          </cell>
          <cell r="O110">
            <v>9.571759259259259E-3</v>
          </cell>
          <cell r="P110">
            <v>8.4837962962962966E-3</v>
          </cell>
          <cell r="Q110">
            <v>7.0486111111111105E-3</v>
          </cell>
          <cell r="R110">
            <v>1.7314814814814814E-2</v>
          </cell>
          <cell r="S110">
            <v>9.0046296296296298E-3</v>
          </cell>
        </row>
        <row r="111">
          <cell r="A111" t="str">
            <v>Nombre de transformateurs MT/BT réseau</v>
          </cell>
          <cell r="B111"/>
          <cell r="C111">
            <v>111</v>
          </cell>
          <cell r="D111" t="str">
            <v>n.d.</v>
          </cell>
          <cell r="E111" t="str">
            <v>n.d.</v>
          </cell>
          <cell r="F111" t="str">
            <v>n.d.</v>
          </cell>
          <cell r="G111" t="str">
            <v>n.d.</v>
          </cell>
          <cell r="H111" t="str">
            <v>n.d.</v>
          </cell>
          <cell r="I111" t="str">
            <v>n.d.</v>
          </cell>
          <cell r="J111">
            <v>3411</v>
          </cell>
          <cell r="K111">
            <v>3401</v>
          </cell>
          <cell r="L111">
            <v>3385</v>
          </cell>
          <cell r="M111">
            <v>3364</v>
          </cell>
          <cell r="N111">
            <v>3342</v>
          </cell>
          <cell r="O111">
            <v>3333</v>
          </cell>
          <cell r="P111">
            <v>3323</v>
          </cell>
          <cell r="Q111">
            <v>3319</v>
          </cell>
          <cell r="R111">
            <v>3300</v>
          </cell>
          <cell r="S111">
            <v>3302</v>
          </cell>
        </row>
        <row r="112">
          <cell r="A112" t="str">
            <v>Capacité des transformateurs installés (MVA)</v>
          </cell>
          <cell r="B112"/>
          <cell r="C112">
            <v>112</v>
          </cell>
          <cell r="D112" t="str">
            <v>n.d.</v>
          </cell>
          <cell r="E112" t="str">
            <v>n.d.</v>
          </cell>
          <cell r="F112" t="str">
            <v>n.d.</v>
          </cell>
          <cell r="G112" t="str">
            <v>n.d.</v>
          </cell>
          <cell r="H112" t="str">
            <v>n.d.</v>
          </cell>
          <cell r="I112" t="str">
            <v>n.d.</v>
          </cell>
          <cell r="J112">
            <v>1260.075</v>
          </cell>
          <cell r="K112">
            <v>1272.5</v>
          </cell>
          <cell r="L112">
            <v>1280.415</v>
          </cell>
          <cell r="M112">
            <v>1285.915</v>
          </cell>
          <cell r="N112">
            <v>1288.3900000000001</v>
          </cell>
          <cell r="O112">
            <v>1293.9949999999999</v>
          </cell>
          <cell r="P112">
            <v>1299.05</v>
          </cell>
          <cell r="Q112">
            <v>1305.96</v>
          </cell>
          <cell r="R112">
            <v>1308.585</v>
          </cell>
          <cell r="S112">
            <v>1316.96</v>
          </cell>
        </row>
        <row r="113">
          <cell r="A113" t="str">
            <v>Nombre de limiteurs de puissance installés</v>
          </cell>
          <cell r="B113"/>
          <cell r="C113">
            <v>113</v>
          </cell>
          <cell r="D113" t="str">
            <v>n.d.</v>
          </cell>
          <cell r="E113" t="str">
            <v>n.d.</v>
          </cell>
          <cell r="F113" t="str">
            <v>n.d.</v>
          </cell>
          <cell r="G113" t="str">
            <v>n.d.</v>
          </cell>
          <cell r="H113" t="str">
            <v>n.d.</v>
          </cell>
          <cell r="I113" t="str">
            <v>n.d.</v>
          </cell>
          <cell r="L113">
            <v>18046</v>
          </cell>
          <cell r="M113">
            <v>20594</v>
          </cell>
          <cell r="N113">
            <v>21007</v>
          </cell>
          <cell r="O113">
            <v>21221</v>
          </cell>
          <cell r="P113">
            <v>21085</v>
          </cell>
          <cell r="Q113">
            <v>24829</v>
          </cell>
          <cell r="R113">
            <v>27884</v>
          </cell>
          <cell r="S113">
            <v>27628</v>
          </cell>
        </row>
        <row r="114">
          <cell r="A114" t="str">
            <v>Nombre d'EAN coupés pour cause de non-paiement</v>
          </cell>
          <cell r="B114"/>
          <cell r="C114">
            <v>114</v>
          </cell>
          <cell r="D114"/>
          <cell r="E114"/>
          <cell r="F114"/>
          <cell r="G114"/>
          <cell r="H114"/>
          <cell r="I114"/>
          <cell r="M114"/>
          <cell r="N114"/>
          <cell r="O114"/>
          <cell r="P114"/>
          <cell r="Q114"/>
          <cell r="R114"/>
          <cell r="S114"/>
        </row>
        <row r="115">
          <cell r="A115" t="str">
            <v>- MT</v>
          </cell>
          <cell r="B115"/>
          <cell r="C115">
            <v>115</v>
          </cell>
          <cell r="D115" t="str">
            <v>n.d.</v>
          </cell>
          <cell r="E115" t="str">
            <v>n.d.</v>
          </cell>
          <cell r="F115" t="str">
            <v>n.d.</v>
          </cell>
          <cell r="G115" t="str">
            <v>n.d.</v>
          </cell>
          <cell r="H115" t="str">
            <v>n.d.</v>
          </cell>
          <cell r="I115" t="str">
            <v>n.d.</v>
          </cell>
          <cell r="K115">
            <v>7</v>
          </cell>
          <cell r="L115">
            <v>3</v>
          </cell>
          <cell r="M115">
            <v>9</v>
          </cell>
          <cell r="N115">
            <v>5</v>
          </cell>
          <cell r="O115">
            <v>8</v>
          </cell>
          <cell r="P115">
            <v>6</v>
          </cell>
          <cell r="Q115">
            <v>8</v>
          </cell>
          <cell r="R115">
            <v>6</v>
          </cell>
          <cell r="S115">
            <v>3</v>
          </cell>
        </row>
        <row r="116">
          <cell r="A116" t="str">
            <v>- BT</v>
          </cell>
          <cell r="B116"/>
          <cell r="C116">
            <v>116</v>
          </cell>
          <cell r="D116" t="str">
            <v>n.d.</v>
          </cell>
          <cell r="E116" t="str">
            <v>n.d.</v>
          </cell>
          <cell r="F116" t="str">
            <v>n.d.</v>
          </cell>
          <cell r="G116" t="str">
            <v>n.d.</v>
          </cell>
          <cell r="H116" t="str">
            <v>n.d.</v>
          </cell>
          <cell r="I116" t="str">
            <v>n.d.</v>
          </cell>
          <cell r="K116">
            <v>2254</v>
          </cell>
          <cell r="L116">
            <v>2049</v>
          </cell>
          <cell r="M116">
            <v>1480</v>
          </cell>
          <cell r="N116">
            <v>1365</v>
          </cell>
          <cell r="O116">
            <v>1426</v>
          </cell>
          <cell r="P116">
            <v>1278</v>
          </cell>
          <cell r="Q116">
            <v>1053</v>
          </cell>
          <cell r="R116">
            <v>1510</v>
          </cell>
          <cell r="S116">
            <v>1715</v>
          </cell>
        </row>
        <row r="117">
          <cell r="A117" t="str">
            <v>Redevances de voirie - MT</v>
          </cell>
          <cell r="B117" t="str">
            <v>EUR</v>
          </cell>
          <cell r="C117">
            <v>117</v>
          </cell>
          <cell r="D117">
            <v>7878782.8399999999</v>
          </cell>
          <cell r="E117">
            <v>7854418.6500000004</v>
          </cell>
          <cell r="F117">
            <v>7874252.54</v>
          </cell>
          <cell r="G117">
            <v>7907354.6399999997</v>
          </cell>
          <cell r="H117">
            <v>7942426.2800000003</v>
          </cell>
          <cell r="I117">
            <v>7983588.8799999999</v>
          </cell>
          <cell r="J117"/>
          <cell r="K117"/>
          <cell r="L117"/>
          <cell r="M117"/>
          <cell r="N117">
            <v>8125488</v>
          </cell>
          <cell r="O117">
            <v>7819679.5199999996</v>
          </cell>
          <cell r="P117">
            <v>7668347.1500000004</v>
          </cell>
          <cell r="Q117">
            <v>7756285.7399999993</v>
          </cell>
          <cell r="R117">
            <v>7739028.4300000006</v>
          </cell>
          <cell r="S117">
            <v>7814720.1500000004</v>
          </cell>
        </row>
        <row r="118">
          <cell r="A118" t="str">
            <v>Prix transport</v>
          </cell>
          <cell r="B118" t="str">
            <v>€/MWh</v>
          </cell>
          <cell r="C118">
            <v>118</v>
          </cell>
          <cell r="D118">
            <v>22.280999999999999</v>
          </cell>
          <cell r="E118">
            <v>22.280999999999999</v>
          </cell>
          <cell r="F118">
            <v>22.280999999999999</v>
          </cell>
          <cell r="G118">
            <v>22.280999999999999</v>
          </cell>
          <cell r="H118">
            <v>22.280999999999999</v>
          </cell>
          <cell r="I118">
            <v>22.280999999999999</v>
          </cell>
          <cell r="J118"/>
          <cell r="K118"/>
          <cell r="L118"/>
          <cell r="M118"/>
          <cell r="N118"/>
          <cell r="O118">
            <v>17.443800000000003</v>
          </cell>
          <cell r="P118">
            <v>18.225299999999997</v>
          </cell>
          <cell r="Q118">
            <v>19.031099999999999</v>
          </cell>
          <cell r="R118">
            <v>19.254730000000002</v>
          </cell>
          <cell r="S118">
            <v>20.435220000000001</v>
          </cell>
        </row>
        <row r="119">
          <cell r="A119" t="str">
            <v>x</v>
          </cell>
          <cell r="B119"/>
          <cell r="C119"/>
          <cell r="D119"/>
          <cell r="E119"/>
          <cell r="F119"/>
          <cell r="G119"/>
          <cell r="H119"/>
          <cell r="I119"/>
          <cell r="J119"/>
          <cell r="K119"/>
          <cell r="L119"/>
          <cell r="M119"/>
          <cell r="N119"/>
          <cell r="O119"/>
          <cell r="P119"/>
          <cell r="Q119"/>
          <cell r="R119"/>
          <cell r="S119"/>
          <cell r="T119"/>
        </row>
        <row r="120">
          <cell r="C120"/>
        </row>
        <row r="121">
          <cell r="C121"/>
        </row>
        <row r="122">
          <cell r="C122"/>
        </row>
        <row r="123">
          <cell r="C123"/>
        </row>
        <row r="124">
          <cell r="C124"/>
        </row>
        <row r="125">
          <cell r="C125"/>
        </row>
        <row r="126">
          <cell r="C126"/>
        </row>
        <row r="127">
          <cell r="C127"/>
        </row>
        <row r="128">
          <cell r="C128"/>
        </row>
        <row r="129">
          <cell r="C129"/>
        </row>
        <row r="130">
          <cell r="C130"/>
        </row>
        <row r="131">
          <cell r="C131"/>
        </row>
        <row r="132">
          <cell r="C132"/>
        </row>
        <row r="133">
          <cell r="C133"/>
        </row>
        <row r="134">
          <cell r="C134"/>
        </row>
        <row r="135">
          <cell r="C135"/>
        </row>
        <row r="136">
          <cell r="C136"/>
        </row>
        <row r="137">
          <cell r="C137"/>
        </row>
        <row r="138">
          <cell r="C138"/>
        </row>
        <row r="139">
          <cell r="C139"/>
        </row>
        <row r="140">
          <cell r="C140"/>
        </row>
      </sheetData>
      <sheetData sheetId="8"/>
      <sheetData sheetId="9"/>
      <sheetData sheetId="10">
        <row r="5">
          <cell r="D5" t="str">
            <v xml:space="preserve">montants en euro </v>
          </cell>
        </row>
      </sheetData>
      <sheetData sheetId="11"/>
      <sheetData sheetId="12"/>
      <sheetData sheetId="13"/>
      <sheetData sheetId="14"/>
      <sheetData sheetId="15"/>
      <sheetData sheetId="16"/>
      <sheetData sheetId="17"/>
      <sheetData sheetId="18"/>
      <sheetData sheetId="19">
        <row r="1">
          <cell r="A1"/>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cell r="AJ1"/>
          <cell r="AK1"/>
          <cell r="AL1"/>
          <cell r="AM1"/>
          <cell r="AN1"/>
          <cell r="AO1"/>
          <cell r="AP1"/>
          <cell r="AQ1"/>
          <cell r="AR1"/>
          <cell r="AS1"/>
          <cell r="AT1"/>
          <cell r="AU1"/>
          <cell r="AV1"/>
          <cell r="AW1"/>
          <cell r="AX1"/>
        </row>
        <row r="2">
          <cell r="A2"/>
          <cell r="B2"/>
          <cell r="C2"/>
          <cell r="E2" t="str">
            <v>Distribution Électricité</v>
          </cell>
          <cell r="F2"/>
          <cell r="G2"/>
          <cell r="H2"/>
          <cell r="I2"/>
          <cell r="J2"/>
          <cell r="K2"/>
          <cell r="L2"/>
          <cell r="M2"/>
          <cell r="N2" t="str">
            <v>Tableau 15 : Détermination des tarifs</v>
          </cell>
          <cell r="O2"/>
          <cell r="P2"/>
          <cell r="Q2"/>
          <cell r="R2"/>
          <cell r="S2"/>
          <cell r="T2"/>
          <cell r="U2"/>
          <cell r="V2"/>
          <cell r="W2" t="str">
            <v>Tableau 15 : Détermination des tarifs</v>
          </cell>
          <cell r="X2"/>
          <cell r="Y2"/>
          <cell r="Z2"/>
          <cell r="AA2"/>
          <cell r="AB2"/>
          <cell r="AC2"/>
          <cell r="AD2"/>
          <cell r="AE2"/>
          <cell r="AF2" t="str">
            <v>Tableau 15 : Détermination des tarifs</v>
          </cell>
          <cell r="AG2"/>
          <cell r="AH2"/>
          <cell r="AI2"/>
          <cell r="AJ2"/>
          <cell r="AK2"/>
          <cell r="AL2"/>
          <cell r="AM2"/>
          <cell r="AN2"/>
          <cell r="AO2" t="str">
            <v>Tableau 15 : Détermination des tarifs</v>
          </cell>
          <cell r="AX2" t="str">
            <v>Tableau 15 : Détermination des tarifs</v>
          </cell>
        </row>
        <row r="3">
          <cell r="A3"/>
          <cell r="B3"/>
          <cell r="C3"/>
          <cell r="D3"/>
          <cell r="E3"/>
          <cell r="F3">
            <v>2020</v>
          </cell>
          <cell r="G3"/>
          <cell r="H3"/>
          <cell r="I3"/>
          <cell r="J3"/>
          <cell r="K3"/>
          <cell r="L3"/>
          <cell r="M3"/>
          <cell r="N3"/>
          <cell r="O3">
            <v>2021</v>
          </cell>
          <cell r="P3"/>
          <cell r="Q3"/>
          <cell r="R3"/>
          <cell r="S3"/>
          <cell r="T3"/>
          <cell r="U3"/>
          <cell r="V3"/>
          <cell r="W3"/>
          <cell r="X3">
            <v>2022</v>
          </cell>
          <cell r="Y3"/>
          <cell r="Z3"/>
          <cell r="AA3"/>
          <cell r="AB3"/>
          <cell r="AC3"/>
          <cell r="AD3"/>
          <cell r="AE3"/>
          <cell r="AF3"/>
          <cell r="AG3">
            <v>2023</v>
          </cell>
          <cell r="AH3"/>
          <cell r="AI3"/>
          <cell r="AJ3"/>
          <cell r="AK3"/>
          <cell r="AL3"/>
          <cell r="AM3"/>
          <cell r="AN3"/>
          <cell r="AO3"/>
          <cell r="AP3">
            <v>2024</v>
          </cell>
          <cell r="AQ3"/>
          <cell r="AR3"/>
          <cell r="AS3"/>
          <cell r="AT3"/>
          <cell r="AU3"/>
          <cell r="AV3"/>
          <cell r="AW3"/>
          <cell r="AX3"/>
        </row>
        <row r="4">
          <cell r="A4"/>
          <cell r="B4"/>
          <cell r="C4" t="str">
            <v>NoPrint</v>
          </cell>
          <cell r="F4" t="str">
            <v>Prévision 2020</v>
          </cell>
          <cell r="G4"/>
          <cell r="H4"/>
          <cell r="I4"/>
          <cell r="J4"/>
          <cell r="K4"/>
          <cell r="L4"/>
          <cell r="M4"/>
          <cell r="N4"/>
          <cell r="O4" t="str">
            <v>Prévision 2021</v>
          </cell>
          <cell r="P4"/>
          <cell r="Q4"/>
          <cell r="R4"/>
          <cell r="S4"/>
          <cell r="T4"/>
          <cell r="U4"/>
          <cell r="V4"/>
          <cell r="W4"/>
          <cell r="X4" t="str">
            <v>Prévision 2022</v>
          </cell>
          <cell r="Y4"/>
          <cell r="Z4"/>
          <cell r="AA4"/>
          <cell r="AB4"/>
          <cell r="AC4"/>
          <cell r="AD4"/>
          <cell r="AE4"/>
          <cell r="AF4"/>
          <cell r="AG4" t="str">
            <v>Prévision 2023</v>
          </cell>
          <cell r="AH4"/>
          <cell r="AI4"/>
          <cell r="AJ4"/>
          <cell r="AK4"/>
          <cell r="AL4"/>
          <cell r="AM4"/>
          <cell r="AN4"/>
          <cell r="AO4"/>
          <cell r="AP4" t="str">
            <v>Prévision 2024</v>
          </cell>
          <cell r="AQ4"/>
          <cell r="AR4" t="str">
            <v>Prévision 2024</v>
          </cell>
          <cell r="AS4"/>
          <cell r="AT4"/>
          <cell r="AU4"/>
          <cell r="AV4"/>
          <cell r="AW4"/>
          <cell r="AX4"/>
        </row>
        <row r="5">
          <cell r="A5" t="str">
            <v>Fact GF</v>
          </cell>
          <cell r="B5"/>
          <cell r="C5"/>
          <cell r="F5" t="str">
            <v>Transformation MT</v>
          </cell>
          <cell r="G5"/>
          <cell r="H5" t="str">
            <v>Réseau MT</v>
          </cell>
          <cell r="I5"/>
          <cell r="J5" t="str">
            <v>Transfor-mation BT</v>
          </cell>
          <cell r="K5" t="str">
            <v xml:space="preserve">Réseau BT </v>
          </cell>
          <cell r="L5"/>
          <cell r="M5"/>
          <cell r="N5" t="str">
            <v>TOTAL</v>
          </cell>
          <cell r="O5" t="str">
            <v>Transformation MT</v>
          </cell>
          <cell r="P5"/>
          <cell r="Q5" t="str">
            <v>Réseau MT</v>
          </cell>
          <cell r="R5"/>
          <cell r="S5" t="str">
            <v>Transfor-mation BT</v>
          </cell>
          <cell r="T5" t="str">
            <v xml:space="preserve">Réseau BT </v>
          </cell>
          <cell r="U5"/>
          <cell r="V5"/>
          <cell r="W5" t="str">
            <v>TOTAL</v>
          </cell>
          <cell r="X5" t="str">
            <v>Transformation MT</v>
          </cell>
          <cell r="Y5"/>
          <cell r="Z5" t="str">
            <v>Réseau MT</v>
          </cell>
          <cell r="AA5"/>
          <cell r="AB5" t="str">
            <v>Transfor-mation BT</v>
          </cell>
          <cell r="AC5" t="str">
            <v xml:space="preserve">Réseau BT </v>
          </cell>
          <cell r="AD5"/>
          <cell r="AE5"/>
          <cell r="AF5" t="str">
            <v>TOTAL</v>
          </cell>
          <cell r="AG5" t="str">
            <v>Transformation MT</v>
          </cell>
          <cell r="AH5"/>
          <cell r="AI5" t="str">
            <v>Réseau MT</v>
          </cell>
          <cell r="AJ5"/>
          <cell r="AK5" t="str">
            <v>Transfor-mation BT</v>
          </cell>
          <cell r="AL5" t="str">
            <v xml:space="preserve">Réseau BT </v>
          </cell>
          <cell r="AM5"/>
          <cell r="AN5"/>
          <cell r="AO5" t="str">
            <v>TOTAL</v>
          </cell>
          <cell r="AP5" t="str">
            <v>Transformation MT</v>
          </cell>
          <cell r="AQ5"/>
          <cell r="AR5" t="str">
            <v>Réseau MT</v>
          </cell>
          <cell r="AS5"/>
          <cell r="AT5" t="str">
            <v>Transfor-mation BT</v>
          </cell>
          <cell r="AU5" t="str">
            <v xml:space="preserve">Réseau BT </v>
          </cell>
          <cell r="AV5"/>
          <cell r="AW5"/>
          <cell r="AX5" t="str">
            <v>TOTAL</v>
          </cell>
        </row>
        <row r="6">
          <cell r="A6"/>
          <cell r="B6"/>
          <cell r="C6"/>
          <cell r="F6" t="str">
            <v>principal</v>
          </cell>
          <cell r="G6" t="str">
            <v>secours</v>
          </cell>
          <cell r="H6" t="str">
            <v>principal</v>
          </cell>
          <cell r="I6" t="str">
            <v>secours</v>
          </cell>
          <cell r="J6" t="str">
            <v>Transformation BT</v>
          </cell>
          <cell r="K6" t="str">
            <v>avec pointe</v>
          </cell>
          <cell r="L6" t="str">
            <v>sans pointe</v>
          </cell>
          <cell r="M6" t="str">
            <v>sans compteur</v>
          </cell>
          <cell r="N6"/>
          <cell r="O6" t="str">
            <v>principal</v>
          </cell>
          <cell r="P6" t="str">
            <v>secours</v>
          </cell>
          <cell r="Q6" t="str">
            <v>principal</v>
          </cell>
          <cell r="R6" t="str">
            <v>secours</v>
          </cell>
          <cell r="S6"/>
          <cell r="T6" t="str">
            <v>avec pointe</v>
          </cell>
          <cell r="U6" t="str">
            <v>sans pointe</v>
          </cell>
          <cell r="V6" t="str">
            <v>sans compteur</v>
          </cell>
          <cell r="W6"/>
          <cell r="X6" t="str">
            <v>principal</v>
          </cell>
          <cell r="Y6" t="str">
            <v>secours</v>
          </cell>
          <cell r="Z6" t="str">
            <v>principal</v>
          </cell>
          <cell r="AA6" t="str">
            <v>secours</v>
          </cell>
          <cell r="AB6"/>
          <cell r="AC6" t="str">
            <v>avec pointe</v>
          </cell>
          <cell r="AD6" t="str">
            <v>sans pointe</v>
          </cell>
          <cell r="AE6" t="str">
            <v>sans compteur</v>
          </cell>
          <cell r="AF6"/>
          <cell r="AG6" t="str">
            <v>principal</v>
          </cell>
          <cell r="AH6" t="str">
            <v>secours</v>
          </cell>
          <cell r="AI6" t="str">
            <v>principal</v>
          </cell>
          <cell r="AJ6" t="str">
            <v>secours</v>
          </cell>
          <cell r="AK6"/>
          <cell r="AL6" t="str">
            <v>avec pointe</v>
          </cell>
          <cell r="AM6" t="str">
            <v>sans pointe</v>
          </cell>
          <cell r="AN6" t="str">
            <v>sans compteur</v>
          </cell>
          <cell r="AO6"/>
          <cell r="AP6" t="str">
            <v>principal</v>
          </cell>
          <cell r="AQ6" t="str">
            <v>secours</v>
          </cell>
          <cell r="AR6" t="str">
            <v>principal</v>
          </cell>
          <cell r="AS6" t="str">
            <v>secours</v>
          </cell>
          <cell r="AT6"/>
          <cell r="AU6" t="str">
            <v>avec pointe</v>
          </cell>
          <cell r="AV6" t="str">
            <v>sans pointe</v>
          </cell>
          <cell r="AW6" t="str">
            <v>sans compteur</v>
          </cell>
          <cell r="AX6"/>
        </row>
        <row r="7">
          <cell r="A7"/>
          <cell r="B7"/>
          <cell r="C7"/>
          <cell r="D7" t="str">
            <v>Données quantitatives</v>
          </cell>
          <cell r="E7"/>
          <cell r="F7"/>
          <cell r="G7"/>
          <cell r="H7"/>
          <cell r="I7"/>
          <cell r="J7"/>
          <cell r="K7"/>
          <cell r="L7"/>
          <cell r="M7"/>
          <cell r="N7"/>
          <cell r="O7"/>
          <cell r="P7"/>
          <cell r="Q7"/>
          <cell r="R7"/>
          <cell r="S7"/>
          <cell r="T7"/>
          <cell r="U7"/>
          <cell r="V7"/>
          <cell r="W7"/>
          <cell r="X7"/>
          <cell r="Y7"/>
          <cell r="Z7"/>
          <cell r="AA7"/>
          <cell r="AB7"/>
          <cell r="AC7"/>
          <cell r="AD7"/>
          <cell r="AE7"/>
          <cell r="AF7"/>
          <cell r="AG7"/>
          <cell r="AH7"/>
          <cell r="AI7"/>
          <cell r="AJ7"/>
          <cell r="AK7"/>
          <cell r="AL7"/>
          <cell r="AM7"/>
          <cell r="AN7"/>
          <cell r="AO7"/>
          <cell r="AP7"/>
          <cell r="AQ7"/>
          <cell r="AR7"/>
          <cell r="AS7"/>
          <cell r="AT7"/>
          <cell r="AU7"/>
          <cell r="AV7"/>
          <cell r="AW7"/>
          <cell r="AX7"/>
        </row>
        <row r="8">
          <cell r="A8"/>
          <cell r="B8"/>
          <cell r="C8"/>
          <cell r="D8" t="str">
            <v>Puissance à facturer</v>
          </cell>
          <cell r="E8" t="str">
            <v>E1_kW</v>
          </cell>
          <cell r="F8">
            <v>13433.052</v>
          </cell>
          <cell r="G8">
            <v>0</v>
          </cell>
          <cell r="H8">
            <v>398887.58100000001</v>
          </cell>
          <cell r="I8">
            <v>14708.217000000001</v>
          </cell>
          <cell r="J8">
            <v>7664.6260000000002</v>
          </cell>
          <cell r="K8">
            <v>81285.823999999993</v>
          </cell>
          <cell r="L8" t="str">
            <v>-</v>
          </cell>
          <cell r="M8" t="str">
            <v>-</v>
          </cell>
          <cell r="N8" t="str">
            <v>-</v>
          </cell>
          <cell r="O8">
            <v>15995.316541502169</v>
          </cell>
          <cell r="P8">
            <v>0</v>
          </cell>
          <cell r="Q8">
            <v>411194.76917549607</v>
          </cell>
          <cell r="R8">
            <v>17291.460133356122</v>
          </cell>
          <cell r="S8">
            <v>7789.01</v>
          </cell>
          <cell r="T8">
            <v>81285.823999999993</v>
          </cell>
          <cell r="U8" t="str">
            <v>-</v>
          </cell>
          <cell r="V8" t="str">
            <v>-</v>
          </cell>
          <cell r="W8" t="str">
            <v>-</v>
          </cell>
          <cell r="X8">
            <v>18557.580952520555</v>
          </cell>
          <cell r="Y8">
            <v>0</v>
          </cell>
          <cell r="Z8">
            <v>423501.95718937687</v>
          </cell>
          <cell r="AA8">
            <v>19874.703335000806</v>
          </cell>
          <cell r="AB8">
            <v>7927.2139999999999</v>
          </cell>
          <cell r="AC8">
            <v>81285.823999999993</v>
          </cell>
          <cell r="AD8" t="str">
            <v>-</v>
          </cell>
          <cell r="AE8" t="str">
            <v>-</v>
          </cell>
          <cell r="AF8" t="str">
            <v>-</v>
          </cell>
          <cell r="AG8">
            <v>21632.298245742615</v>
          </cell>
          <cell r="AH8">
            <v>0</v>
          </cell>
          <cell r="AI8">
            <v>438270.58280603623</v>
          </cell>
          <cell r="AJ8">
            <v>22974.595176974428</v>
          </cell>
          <cell r="AK8">
            <v>8051.5969999999998</v>
          </cell>
          <cell r="AL8">
            <v>81285.823999999993</v>
          </cell>
          <cell r="AM8" t="str">
            <v>-</v>
          </cell>
          <cell r="AN8" t="str">
            <v>-</v>
          </cell>
          <cell r="AO8" t="str">
            <v>-</v>
          </cell>
          <cell r="AP8"/>
          <cell r="AQ8"/>
          <cell r="AR8">
            <v>483694.00493162207</v>
          </cell>
          <cell r="AS8">
            <v>27107.784299605919</v>
          </cell>
          <cell r="AT8"/>
          <cell r="AU8">
            <v>89461.804999999993</v>
          </cell>
          <cell r="AV8" t="str">
            <v>-</v>
          </cell>
          <cell r="AW8" t="str">
            <v>-</v>
          </cell>
          <cell r="AX8" t="str">
            <v>-</v>
          </cell>
        </row>
        <row r="9">
          <cell r="A9"/>
          <cell r="B9"/>
          <cell r="C9"/>
          <cell r="D9" t="str">
            <v>Consommations en heures pleines</v>
          </cell>
          <cell r="E9" t="str">
            <v>MWh HI</v>
          </cell>
          <cell r="F9">
            <v>120102</v>
          </cell>
          <cell r="G9">
            <v>0</v>
          </cell>
          <cell r="H9">
            <v>1132703</v>
          </cell>
          <cell r="I9">
            <v>0</v>
          </cell>
          <cell r="J9">
            <v>13621</v>
          </cell>
          <cell r="K9">
            <v>128392</v>
          </cell>
          <cell r="L9">
            <v>1399644</v>
          </cell>
          <cell r="M9">
            <v>20565</v>
          </cell>
          <cell r="N9">
            <v>2815027</v>
          </cell>
          <cell r="O9">
            <v>118300</v>
          </cell>
          <cell r="P9">
            <v>0</v>
          </cell>
          <cell r="Q9">
            <v>1117637</v>
          </cell>
          <cell r="R9">
            <v>0</v>
          </cell>
          <cell r="S9">
            <v>13213</v>
          </cell>
          <cell r="T9">
            <v>128713</v>
          </cell>
          <cell r="U9">
            <v>1365464</v>
          </cell>
          <cell r="V9">
            <v>20466</v>
          </cell>
          <cell r="W9">
            <v>2763793</v>
          </cell>
          <cell r="X9">
            <v>114952</v>
          </cell>
          <cell r="Y9">
            <v>0</v>
          </cell>
          <cell r="Z9">
            <v>1091287</v>
          </cell>
          <cell r="AA9">
            <v>0</v>
          </cell>
          <cell r="AB9">
            <v>12492</v>
          </cell>
          <cell r="AC9">
            <v>129278</v>
          </cell>
          <cell r="AD9">
            <v>1323409</v>
          </cell>
          <cell r="AE9">
            <v>20370</v>
          </cell>
          <cell r="AF9">
            <v>2691788</v>
          </cell>
          <cell r="AG9">
            <v>113228</v>
          </cell>
          <cell r="AH9">
            <v>0</v>
          </cell>
          <cell r="AI9">
            <v>1076773</v>
          </cell>
          <cell r="AJ9">
            <v>0</v>
          </cell>
          <cell r="AK9">
            <v>12117</v>
          </cell>
          <cell r="AL9">
            <v>129601</v>
          </cell>
          <cell r="AM9">
            <v>1293449</v>
          </cell>
          <cell r="AN9">
            <v>20277</v>
          </cell>
          <cell r="AO9">
            <v>2645445</v>
          </cell>
          <cell r="AP9"/>
          <cell r="AQ9"/>
          <cell r="AR9">
            <v>1186690</v>
          </cell>
          <cell r="AS9">
            <v>0</v>
          </cell>
          <cell r="AT9"/>
          <cell r="AU9">
            <v>141740</v>
          </cell>
          <cell r="AV9">
            <v>1273735</v>
          </cell>
          <cell r="AW9">
            <v>20187</v>
          </cell>
          <cell r="AX9">
            <v>2622352</v>
          </cell>
        </row>
        <row r="10">
          <cell r="A10"/>
          <cell r="B10"/>
          <cell r="C10"/>
          <cell r="D10" t="str">
            <v>Consommations en heures creuses</v>
          </cell>
          <cell r="E10" t="str">
            <v>MWh LO</v>
          </cell>
          <cell r="F10">
            <v>106505</v>
          </cell>
          <cell r="G10">
            <v>0</v>
          </cell>
          <cell r="H10">
            <v>875233</v>
          </cell>
          <cell r="I10">
            <v>0</v>
          </cell>
          <cell r="J10">
            <v>11145</v>
          </cell>
          <cell r="K10">
            <v>96858</v>
          </cell>
          <cell r="L10">
            <v>423682</v>
          </cell>
          <cell r="M10">
            <v>56780</v>
          </cell>
          <cell r="N10">
            <v>1570203</v>
          </cell>
          <cell r="O10">
            <v>104908</v>
          </cell>
          <cell r="P10">
            <v>0</v>
          </cell>
          <cell r="Q10">
            <v>863593</v>
          </cell>
          <cell r="R10">
            <v>0</v>
          </cell>
          <cell r="S10">
            <v>10810</v>
          </cell>
          <cell r="T10">
            <v>97100</v>
          </cell>
          <cell r="U10">
            <v>413398</v>
          </cell>
          <cell r="V10">
            <v>56203</v>
          </cell>
          <cell r="W10">
            <v>1546012</v>
          </cell>
          <cell r="X10">
            <v>104908</v>
          </cell>
          <cell r="Y10">
            <v>0</v>
          </cell>
          <cell r="Z10">
            <v>863593</v>
          </cell>
          <cell r="AA10">
            <v>0</v>
          </cell>
          <cell r="AB10">
            <v>10810</v>
          </cell>
          <cell r="AC10">
            <v>97100</v>
          </cell>
          <cell r="AD10">
            <v>413398</v>
          </cell>
          <cell r="AE10">
            <v>55638</v>
          </cell>
          <cell r="AF10">
            <v>1545447</v>
          </cell>
          <cell r="AG10">
            <v>103334</v>
          </cell>
          <cell r="AH10">
            <v>0</v>
          </cell>
          <cell r="AI10">
            <v>852107</v>
          </cell>
          <cell r="AJ10">
            <v>0</v>
          </cell>
          <cell r="AK10">
            <v>10486</v>
          </cell>
          <cell r="AL10">
            <v>97343</v>
          </cell>
          <cell r="AM10">
            <v>403668</v>
          </cell>
          <cell r="AN10">
            <v>55085</v>
          </cell>
          <cell r="AO10">
            <v>1522023</v>
          </cell>
          <cell r="AP10"/>
          <cell r="AQ10"/>
          <cell r="AR10">
            <v>929850</v>
          </cell>
          <cell r="AS10">
            <v>0</v>
          </cell>
          <cell r="AT10"/>
          <cell r="AU10">
            <v>107696</v>
          </cell>
          <cell r="AV10">
            <v>385780</v>
          </cell>
          <cell r="AW10">
            <v>54544</v>
          </cell>
          <cell r="AX10">
            <v>1477870</v>
          </cell>
        </row>
        <row r="11">
          <cell r="A11"/>
          <cell r="B11"/>
          <cell r="C11"/>
          <cell r="D11" t="str">
            <v>Consommation totale</v>
          </cell>
          <cell r="E11" t="str">
            <v>MWh T</v>
          </cell>
          <cell r="F11">
            <v>226607</v>
          </cell>
          <cell r="G11">
            <v>0</v>
          </cell>
          <cell r="H11">
            <v>2007936</v>
          </cell>
          <cell r="I11">
            <v>0</v>
          </cell>
          <cell r="J11">
            <v>24766</v>
          </cell>
          <cell r="K11">
            <v>225250</v>
          </cell>
          <cell r="L11">
            <v>1823326</v>
          </cell>
          <cell r="M11">
            <v>77345</v>
          </cell>
          <cell r="N11">
            <v>4385230</v>
          </cell>
          <cell r="O11">
            <v>223208</v>
          </cell>
          <cell r="P11">
            <v>0</v>
          </cell>
          <cell r="Q11">
            <v>1981230</v>
          </cell>
          <cell r="R11">
            <v>0</v>
          </cell>
          <cell r="S11">
            <v>24023</v>
          </cell>
          <cell r="T11">
            <v>225813</v>
          </cell>
          <cell r="U11">
            <v>1778862</v>
          </cell>
          <cell r="V11">
            <v>76669</v>
          </cell>
          <cell r="W11">
            <v>4309805</v>
          </cell>
          <cell r="X11">
            <v>219860</v>
          </cell>
          <cell r="Y11">
            <v>0</v>
          </cell>
          <cell r="Z11">
            <v>1954880</v>
          </cell>
          <cell r="AA11">
            <v>0</v>
          </cell>
          <cell r="AB11">
            <v>23302</v>
          </cell>
          <cell r="AC11">
            <v>226378</v>
          </cell>
          <cell r="AD11">
            <v>1736807</v>
          </cell>
          <cell r="AE11">
            <v>76008</v>
          </cell>
          <cell r="AF11">
            <v>4237235</v>
          </cell>
          <cell r="AG11">
            <v>216562</v>
          </cell>
          <cell r="AH11">
            <v>0</v>
          </cell>
          <cell r="AI11">
            <v>1928880</v>
          </cell>
          <cell r="AJ11">
            <v>0</v>
          </cell>
          <cell r="AK11">
            <v>22603</v>
          </cell>
          <cell r="AL11">
            <v>226944</v>
          </cell>
          <cell r="AM11">
            <v>1697117</v>
          </cell>
          <cell r="AN11">
            <v>75362</v>
          </cell>
          <cell r="AO11">
            <v>4167468</v>
          </cell>
          <cell r="AP11"/>
          <cell r="AQ11"/>
          <cell r="AR11">
            <v>2116540</v>
          </cell>
          <cell r="AS11">
            <v>0</v>
          </cell>
          <cell r="AT11"/>
          <cell r="AU11">
            <v>249436</v>
          </cell>
          <cell r="AV11">
            <v>1659515</v>
          </cell>
          <cell r="AW11">
            <v>74731</v>
          </cell>
          <cell r="AX11">
            <v>4100222</v>
          </cell>
        </row>
        <row r="12">
          <cell r="A12"/>
          <cell r="B12"/>
          <cell r="C12"/>
          <cell r="D12" t="str">
            <v>Tarifs Utilisation du réseau de distribution</v>
          </cell>
          <cell r="E12"/>
          <cell r="F12"/>
          <cell r="G12"/>
          <cell r="H12"/>
          <cell r="I12"/>
          <cell r="J12"/>
          <cell r="K12"/>
          <cell r="L12"/>
          <cell r="M12"/>
          <cell r="N12"/>
          <cell r="O12"/>
          <cell r="P12"/>
          <cell r="Q12"/>
          <cell r="R12"/>
          <cell r="S12"/>
          <cell r="T12"/>
          <cell r="U12"/>
          <cell r="V12"/>
          <cell r="W12"/>
          <cell r="X12"/>
          <cell r="Y12"/>
          <cell r="Z12"/>
          <cell r="AA12"/>
          <cell r="AB12"/>
          <cell r="AC12"/>
          <cell r="AD12"/>
          <cell r="AE12"/>
          <cell r="AF12"/>
          <cell r="AG12"/>
          <cell r="AH12"/>
          <cell r="AI12"/>
          <cell r="AJ12"/>
          <cell r="AK12"/>
          <cell r="AL12"/>
          <cell r="AM12"/>
          <cell r="AN12"/>
          <cell r="AO12"/>
          <cell r="AP12"/>
          <cell r="AQ12"/>
          <cell r="AR12"/>
          <cell r="AS12"/>
          <cell r="AT12"/>
          <cell r="AU12"/>
          <cell r="AV12"/>
          <cell r="AW12"/>
          <cell r="AX12"/>
        </row>
        <row r="13">
          <cell r="A13"/>
          <cell r="B13"/>
          <cell r="C13"/>
          <cell r="D13" t="str">
            <v>Coûts imputés</v>
          </cell>
          <cell r="E13" t="str">
            <v>EUR</v>
          </cell>
          <cell r="F13">
            <v>1402359.2602041028</v>
          </cell>
          <cell r="G13"/>
          <cell r="H13">
            <v>26419045.035862826</v>
          </cell>
          <cell r="I13"/>
          <cell r="J13">
            <v>751670.01772599434</v>
          </cell>
          <cell r="K13"/>
          <cell r="L13">
            <v>113221371.60620707</v>
          </cell>
          <cell r="M13"/>
          <cell r="N13">
            <v>141794445.91999999</v>
          </cell>
          <cell r="O13">
            <v>1698540.6684994276</v>
          </cell>
          <cell r="P13"/>
          <cell r="Q13">
            <v>26539766.421722516</v>
          </cell>
          <cell r="R13"/>
          <cell r="S13">
            <v>806113.05167114711</v>
          </cell>
          <cell r="T13"/>
          <cell r="U13">
            <v>110180271.0681069</v>
          </cell>
          <cell r="V13"/>
          <cell r="W13">
            <v>139224691.21000001</v>
          </cell>
          <cell r="X13">
            <v>1934753.1698479822</v>
          </cell>
          <cell r="Y13"/>
          <cell r="Z13">
            <v>27486387.194440316</v>
          </cell>
          <cell r="AA13"/>
          <cell r="AB13">
            <v>893938.15553197451</v>
          </cell>
          <cell r="AC13"/>
          <cell r="AD13">
            <v>112372565.46017973</v>
          </cell>
          <cell r="AE13"/>
          <cell r="AF13">
            <v>142687643.98000002</v>
          </cell>
          <cell r="AG13">
            <v>2211059.1814371627</v>
          </cell>
          <cell r="AH13"/>
          <cell r="AI13">
            <v>28081335.068897322</v>
          </cell>
          <cell r="AJ13"/>
          <cell r="AK13">
            <v>957149.6206080449</v>
          </cell>
          <cell r="AL13"/>
          <cell r="AM13">
            <v>113607005.85905747</v>
          </cell>
          <cell r="AN13"/>
          <cell r="AO13">
            <v>144856549.73000002</v>
          </cell>
          <cell r="AP13"/>
          <cell r="AQ13"/>
          <cell r="AR13">
            <v>31825830.511802509</v>
          </cell>
          <cell r="AS13"/>
          <cell r="AT13"/>
          <cell r="AU13"/>
          <cell r="AV13">
            <v>115833537.8581975</v>
          </cell>
          <cell r="AW13"/>
          <cell r="AX13">
            <v>147659368.37</v>
          </cell>
        </row>
        <row r="14">
          <cell r="A14"/>
          <cell r="B14"/>
          <cell r="C14"/>
          <cell r="D14" t="str">
            <v>Recettes énergie réactive</v>
          </cell>
          <cell r="E14" t="str">
            <v>EUR</v>
          </cell>
          <cell r="F14">
            <v>-61185</v>
          </cell>
          <cell r="G14"/>
          <cell r="H14">
            <v>-626595</v>
          </cell>
          <cell r="I14"/>
          <cell r="J14">
            <v>-20430</v>
          </cell>
          <cell r="K14"/>
          <cell r="L14"/>
          <cell r="M14"/>
          <cell r="N14"/>
          <cell r="O14">
            <v>-60270</v>
          </cell>
          <cell r="P14"/>
          <cell r="Q14">
            <v>-618255</v>
          </cell>
          <cell r="R14"/>
          <cell r="S14">
            <v>-19815</v>
          </cell>
          <cell r="T14"/>
          <cell r="U14"/>
          <cell r="V14"/>
          <cell r="W14"/>
          <cell r="X14">
            <v>-59355</v>
          </cell>
          <cell r="Y14"/>
          <cell r="Z14">
            <v>-610035</v>
          </cell>
          <cell r="AA14"/>
          <cell r="AB14">
            <v>-19230</v>
          </cell>
          <cell r="AC14"/>
          <cell r="AD14"/>
          <cell r="AE14"/>
          <cell r="AF14"/>
          <cell r="AG14">
            <v>-58470</v>
          </cell>
          <cell r="AH14"/>
          <cell r="AI14">
            <v>-601920</v>
          </cell>
          <cell r="AJ14"/>
          <cell r="AK14">
            <v>-18645</v>
          </cell>
          <cell r="AL14"/>
          <cell r="AM14"/>
          <cell r="AN14"/>
          <cell r="AO14"/>
          <cell r="AP14"/>
          <cell r="AQ14"/>
          <cell r="AR14">
            <v>-651510</v>
          </cell>
          <cell r="AS14"/>
          <cell r="AT14"/>
          <cell r="AU14"/>
          <cell r="AV14"/>
          <cell r="AW14"/>
          <cell r="AX14"/>
        </row>
        <row r="15">
          <cell r="A15"/>
          <cell r="B15"/>
          <cell r="C15"/>
          <cell r="D15" t="str">
            <v>Coûts à recouvrer</v>
          </cell>
          <cell r="E15" t="str">
            <v>EUR</v>
          </cell>
          <cell r="F15">
            <v>1341174.2602041028</v>
          </cell>
          <cell r="G15"/>
          <cell r="H15">
            <v>25792450.035862826</v>
          </cell>
          <cell r="I15"/>
          <cell r="J15">
            <v>731240.01772599434</v>
          </cell>
          <cell r="K15"/>
          <cell r="L15"/>
          <cell r="M15"/>
          <cell r="N15"/>
          <cell r="O15">
            <v>1638270.6684994276</v>
          </cell>
          <cell r="P15"/>
          <cell r="Q15">
            <v>25921511.421722516</v>
          </cell>
          <cell r="R15"/>
          <cell r="S15">
            <v>786298.05167114711</v>
          </cell>
          <cell r="T15"/>
          <cell r="U15"/>
          <cell r="V15"/>
          <cell r="W15"/>
          <cell r="X15">
            <v>1875398.1698479822</v>
          </cell>
          <cell r="Y15"/>
          <cell r="Z15">
            <v>26876352.194440316</v>
          </cell>
          <cell r="AA15"/>
          <cell r="AB15">
            <v>874708.15553197451</v>
          </cell>
          <cell r="AC15"/>
          <cell r="AD15"/>
          <cell r="AE15"/>
          <cell r="AF15"/>
          <cell r="AG15">
            <v>2152589.1814371627</v>
          </cell>
          <cell r="AH15"/>
          <cell r="AI15">
            <v>27479415.068897322</v>
          </cell>
          <cell r="AJ15"/>
          <cell r="AK15">
            <v>938504.6206080449</v>
          </cell>
          <cell r="AL15"/>
          <cell r="AM15"/>
          <cell r="AN15"/>
          <cell r="AO15"/>
          <cell r="AP15"/>
          <cell r="AQ15"/>
          <cell r="AR15">
            <v>31174320.511802509</v>
          </cell>
          <cell r="AS15"/>
          <cell r="AT15"/>
          <cell r="AU15"/>
          <cell r="AV15"/>
          <cell r="AW15"/>
          <cell r="AX15"/>
        </row>
        <row r="16">
          <cell r="A16"/>
          <cell r="B16"/>
          <cell r="C16"/>
          <cell r="D16" t="str">
            <v>Tarif de pointe</v>
          </cell>
          <cell r="E16"/>
          <cell r="F16"/>
          <cell r="G16"/>
          <cell r="H16"/>
          <cell r="I16"/>
          <cell r="J16"/>
          <cell r="K16"/>
          <cell r="L16"/>
          <cell r="M16"/>
          <cell r="N16"/>
          <cell r="O16"/>
          <cell r="P16"/>
          <cell r="Q16"/>
          <cell r="R16"/>
          <cell r="S16"/>
          <cell r="T16"/>
          <cell r="U16"/>
          <cell r="V16"/>
          <cell r="W16"/>
          <cell r="X16"/>
          <cell r="Y16"/>
          <cell r="Z16"/>
          <cell r="AA16"/>
          <cell r="AB16"/>
          <cell r="AC16"/>
          <cell r="AD16"/>
          <cell r="AE16"/>
          <cell r="AF16"/>
          <cell r="AG16"/>
          <cell r="AH16"/>
          <cell r="AI16"/>
          <cell r="AJ16"/>
          <cell r="AK16"/>
          <cell r="AL16"/>
          <cell r="AM16"/>
          <cell r="AN16"/>
          <cell r="AO16"/>
          <cell r="AP16"/>
          <cell r="AQ16"/>
          <cell r="AR16"/>
          <cell r="AS16"/>
          <cell r="AT16"/>
          <cell r="AU16"/>
          <cell r="AV16"/>
          <cell r="AW16"/>
          <cell r="AX16"/>
        </row>
        <row r="17">
          <cell r="A17"/>
          <cell r="B17"/>
          <cell r="C17"/>
          <cell r="D17" t="str">
            <v>Puissance à facturer</v>
          </cell>
          <cell r="E17" t="str">
            <v>E1_kW</v>
          </cell>
          <cell r="F17">
            <v>13433.052</v>
          </cell>
          <cell r="G17">
            <v>0</v>
          </cell>
          <cell r="H17">
            <v>398887.58100000001</v>
          </cell>
          <cell r="I17">
            <v>14708.217000000001</v>
          </cell>
          <cell r="J17">
            <v>7664.6260000000002</v>
          </cell>
          <cell r="K17">
            <v>81285.823999999993</v>
          </cell>
          <cell r="L17"/>
          <cell r="M17"/>
          <cell r="N17"/>
          <cell r="O17">
            <v>15995.316541502169</v>
          </cell>
          <cell r="P17">
            <v>0</v>
          </cell>
          <cell r="Q17">
            <v>411194.76917549607</v>
          </cell>
          <cell r="R17">
            <v>17291.460133356122</v>
          </cell>
          <cell r="S17">
            <v>7789.01</v>
          </cell>
          <cell r="T17">
            <v>81285.823999999993</v>
          </cell>
          <cell r="U17"/>
          <cell r="V17"/>
          <cell r="W17"/>
          <cell r="X17">
            <v>18557.580952520555</v>
          </cell>
          <cell r="Y17">
            <v>0</v>
          </cell>
          <cell r="Z17">
            <v>423501.95718937687</v>
          </cell>
          <cell r="AA17">
            <v>19874.703335000806</v>
          </cell>
          <cell r="AB17">
            <v>7927.2139999999999</v>
          </cell>
          <cell r="AC17">
            <v>81285.823999999993</v>
          </cell>
          <cell r="AD17"/>
          <cell r="AE17"/>
          <cell r="AF17"/>
          <cell r="AG17">
            <v>21632.298245742615</v>
          </cell>
          <cell r="AH17">
            <v>0</v>
          </cell>
          <cell r="AI17">
            <v>438270.58280603623</v>
          </cell>
          <cell r="AJ17">
            <v>22974.595176974428</v>
          </cell>
          <cell r="AK17">
            <v>8051.5969999999998</v>
          </cell>
          <cell r="AL17">
            <v>81285.823999999993</v>
          </cell>
          <cell r="AM17"/>
          <cell r="AN17"/>
          <cell r="AO17"/>
          <cell r="AP17"/>
          <cell r="AQ17"/>
          <cell r="AR17">
            <v>483694.00493162207</v>
          </cell>
          <cell r="AS17">
            <v>27107.784299605919</v>
          </cell>
          <cell r="AT17"/>
          <cell r="AU17">
            <v>89461.804999999993</v>
          </cell>
          <cell r="AV17"/>
          <cell r="AW17"/>
          <cell r="AX17"/>
        </row>
        <row r="18">
          <cell r="A18" t="str">
            <v>A</v>
          </cell>
          <cell r="B18">
            <v>18</v>
          </cell>
          <cell r="C18"/>
          <cell r="D18" t="str">
            <v>Tarif</v>
          </cell>
          <cell r="E18" t="str">
            <v>EUR/kW/an</v>
          </cell>
          <cell r="F18">
            <v>79.873103999999998</v>
          </cell>
          <cell r="G18">
            <v>39.936551999999999</v>
          </cell>
          <cell r="H18">
            <v>50.792328000000005</v>
          </cell>
          <cell r="I18">
            <v>25.396164000000002</v>
          </cell>
          <cell r="J18">
            <v>62.01294</v>
          </cell>
          <cell r="K18">
            <v>54.578664000000003</v>
          </cell>
          <cell r="L18"/>
          <cell r="M18"/>
          <cell r="N18"/>
          <cell r="O18">
            <v>81.937511999999998</v>
          </cell>
          <cell r="P18">
            <v>40.968755999999999</v>
          </cell>
          <cell r="Q18">
            <v>49.393056000000001</v>
          </cell>
          <cell r="R18">
            <v>24.696528000000001</v>
          </cell>
          <cell r="S18">
            <v>65.617295999999996</v>
          </cell>
          <cell r="T18">
            <v>59.344644000000002</v>
          </cell>
          <cell r="U18"/>
          <cell r="V18"/>
          <cell r="W18"/>
          <cell r="X18">
            <v>83.4054</v>
          </cell>
          <cell r="Y18">
            <v>41.7027</v>
          </cell>
          <cell r="Z18">
            <v>50.731704000000008</v>
          </cell>
          <cell r="AA18">
            <v>25.365852000000004</v>
          </cell>
          <cell r="AB18">
            <v>67.660955999999999</v>
          </cell>
          <cell r="AC18">
            <v>58.636392000000001</v>
          </cell>
          <cell r="AD18"/>
          <cell r="AE18"/>
          <cell r="AF18"/>
          <cell r="AG18">
            <v>81.768816000000001</v>
          </cell>
          <cell r="AH18">
            <v>40.884408000000001</v>
          </cell>
          <cell r="AI18">
            <v>49.949255999999998</v>
          </cell>
          <cell r="AJ18">
            <v>24.974627999999999</v>
          </cell>
          <cell r="AK18">
            <v>71.3262</v>
          </cell>
          <cell r="AL18">
            <v>61.958556000000002</v>
          </cell>
          <cell r="AM18"/>
          <cell r="AN18"/>
          <cell r="AO18"/>
          <cell r="AP18"/>
          <cell r="AQ18"/>
          <cell r="AR18">
            <v>51.203160000000004</v>
          </cell>
          <cell r="AS18">
            <v>25.601580000000002</v>
          </cell>
          <cell r="AT18"/>
          <cell r="AU18">
            <v>64.872204000000011</v>
          </cell>
          <cell r="AV18"/>
          <cell r="AW18"/>
          <cell r="AX18"/>
        </row>
        <row r="19">
          <cell r="A19"/>
          <cell r="B19"/>
          <cell r="C19"/>
          <cell r="D19" t="str">
            <v>Recettes</v>
          </cell>
          <cell r="E19" t="str">
            <v>EUR</v>
          </cell>
          <cell r="F19">
            <v>1072939.56</v>
          </cell>
          <cell r="G19">
            <v>0</v>
          </cell>
          <cell r="H19">
            <v>20260428.850000001</v>
          </cell>
          <cell r="I19">
            <v>373532.29</v>
          </cell>
          <cell r="J19">
            <v>475305.99</v>
          </cell>
          <cell r="K19">
            <v>4436471.68</v>
          </cell>
          <cell r="L19"/>
          <cell r="N19">
            <v>26618678.369999997</v>
          </cell>
          <cell r="O19">
            <v>1310616.44</v>
          </cell>
          <cell r="P19">
            <v>0</v>
          </cell>
          <cell r="Q19">
            <v>20737205.290000003</v>
          </cell>
          <cell r="R19"/>
          <cell r="S19">
            <v>511093.77</v>
          </cell>
          <cell r="T19">
            <v>4823878.29</v>
          </cell>
          <cell r="W19">
            <v>27382793.790000003</v>
          </cell>
          <cell r="X19">
            <v>1547802.46</v>
          </cell>
          <cell r="Y19"/>
          <cell r="Z19">
            <v>21989114.720000003</v>
          </cell>
          <cell r="AA19"/>
          <cell r="AB19">
            <v>536362.88</v>
          </cell>
          <cell r="AC19">
            <v>4766307.4400000004</v>
          </cell>
          <cell r="AF19">
            <v>28839587.500000004</v>
          </cell>
          <cell r="AG19">
            <v>1768847.41</v>
          </cell>
          <cell r="AH19"/>
          <cell r="AI19">
            <v>22465071.509999998</v>
          </cell>
          <cell r="AJ19"/>
          <cell r="AK19">
            <v>574289.81999999995</v>
          </cell>
          <cell r="AL19">
            <v>5036352.28</v>
          </cell>
          <cell r="AO19">
            <v>29844561.02</v>
          </cell>
          <cell r="AP19"/>
          <cell r="AQ19"/>
          <cell r="AR19">
            <v>25460663.640000001</v>
          </cell>
          <cell r="AS19"/>
          <cell r="AT19"/>
          <cell r="AU19">
            <v>5803584.46</v>
          </cell>
          <cell r="AX19">
            <v>31264248.100000001</v>
          </cell>
        </row>
        <row r="20">
          <cell r="A20"/>
          <cell r="B20"/>
          <cell r="C20"/>
          <cell r="D20" t="str">
            <v>Tarif capacitaire</v>
          </cell>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cell r="AJ20"/>
          <cell r="AK20"/>
          <cell r="AL20"/>
          <cell r="AM20"/>
          <cell r="AN20"/>
          <cell r="AO20"/>
          <cell r="AP20"/>
          <cell r="AQ20"/>
          <cell r="AR20"/>
          <cell r="AS20"/>
          <cell r="AT20"/>
          <cell r="AU20"/>
          <cell r="AV20"/>
          <cell r="AW20"/>
          <cell r="AX20"/>
        </row>
        <row r="21">
          <cell r="A21"/>
          <cell r="B21"/>
          <cell r="C21"/>
          <cell r="D21" t="str">
            <v>Nombre de compteurs ≤13 kVA</v>
          </cell>
          <cell r="E21"/>
          <cell r="F21"/>
          <cell r="G21"/>
          <cell r="H21"/>
          <cell r="I21"/>
          <cell r="J21"/>
          <cell r="K21"/>
          <cell r="L21">
            <v>507659</v>
          </cell>
          <cell r="M21"/>
          <cell r="N21"/>
          <cell r="O21"/>
          <cell r="P21"/>
          <cell r="Q21"/>
          <cell r="R21"/>
          <cell r="S21"/>
          <cell r="T21"/>
          <cell r="U21">
            <v>511877</v>
          </cell>
          <cell r="V21"/>
          <cell r="W21"/>
          <cell r="X21"/>
          <cell r="Y21"/>
          <cell r="Z21"/>
          <cell r="AA21"/>
          <cell r="AB21"/>
          <cell r="AC21"/>
          <cell r="AD21">
            <v>516130</v>
          </cell>
          <cell r="AE21"/>
          <cell r="AF21"/>
          <cell r="AG21"/>
          <cell r="AH21"/>
          <cell r="AI21"/>
          <cell r="AJ21"/>
          <cell r="AK21"/>
          <cell r="AL21"/>
          <cell r="AM21">
            <v>520419</v>
          </cell>
          <cell r="AN21"/>
          <cell r="AO21"/>
          <cell r="AP21"/>
          <cell r="AQ21"/>
          <cell r="AR21"/>
          <cell r="AS21"/>
          <cell r="AT21"/>
          <cell r="AU21"/>
          <cell r="AV21">
            <v>524744</v>
          </cell>
          <cell r="AW21"/>
          <cell r="AX21"/>
        </row>
        <row r="22">
          <cell r="A22"/>
          <cell r="B22"/>
          <cell r="C22"/>
          <cell r="D22" t="str">
            <v>Nombre de compteurs &gt;13 kVA</v>
          </cell>
          <cell r="E22"/>
          <cell r="F22"/>
          <cell r="G22"/>
          <cell r="H22"/>
          <cell r="I22"/>
          <cell r="J22"/>
          <cell r="K22"/>
          <cell r="L22">
            <v>154393</v>
          </cell>
          <cell r="M22"/>
          <cell r="N22"/>
          <cell r="O22"/>
          <cell r="P22"/>
          <cell r="Q22"/>
          <cell r="R22"/>
          <cell r="S22"/>
          <cell r="T22"/>
          <cell r="U22">
            <v>155818</v>
          </cell>
          <cell r="V22"/>
          <cell r="W22"/>
          <cell r="X22"/>
          <cell r="Y22"/>
          <cell r="Z22"/>
          <cell r="AA22"/>
          <cell r="AB22"/>
          <cell r="AC22"/>
          <cell r="AD22">
            <v>157256</v>
          </cell>
          <cell r="AE22"/>
          <cell r="AF22"/>
          <cell r="AG22"/>
          <cell r="AH22"/>
          <cell r="AI22"/>
          <cell r="AJ22"/>
          <cell r="AK22"/>
          <cell r="AL22"/>
          <cell r="AM22">
            <v>158707</v>
          </cell>
          <cell r="AN22"/>
          <cell r="AO22"/>
          <cell r="AP22"/>
          <cell r="AQ22"/>
          <cell r="AR22"/>
          <cell r="AS22"/>
          <cell r="AT22"/>
          <cell r="AU22"/>
          <cell r="AV22">
            <v>160171</v>
          </cell>
          <cell r="AW22"/>
          <cell r="AX22"/>
        </row>
        <row r="23">
          <cell r="A23" t="str">
            <v>A'</v>
          </cell>
          <cell r="B23">
            <v>23</v>
          </cell>
          <cell r="C23"/>
          <cell r="D23" t="str">
            <v>Tarif ≤13 kVA</v>
          </cell>
          <cell r="E23" t="str">
            <v>EUR/an</v>
          </cell>
          <cell r="F23"/>
          <cell r="G23"/>
          <cell r="H23"/>
          <cell r="I23"/>
          <cell r="J23"/>
          <cell r="K23"/>
          <cell r="L23">
            <v>27.74</v>
          </cell>
          <cell r="M23"/>
          <cell r="N23"/>
          <cell r="O23"/>
          <cell r="P23"/>
          <cell r="Q23"/>
          <cell r="R23"/>
          <cell r="S23"/>
          <cell r="T23"/>
          <cell r="U23">
            <v>26.76</v>
          </cell>
          <cell r="V23"/>
          <cell r="W23"/>
          <cell r="X23"/>
          <cell r="Y23"/>
          <cell r="Z23"/>
          <cell r="AA23"/>
          <cell r="AB23"/>
          <cell r="AC23"/>
          <cell r="AD23">
            <v>27.06</v>
          </cell>
          <cell r="AE23"/>
          <cell r="AF23"/>
          <cell r="AG23"/>
          <cell r="AH23"/>
          <cell r="AI23"/>
          <cell r="AJ23"/>
          <cell r="AK23"/>
          <cell r="AL23"/>
          <cell r="AM23">
            <v>27.12</v>
          </cell>
          <cell r="AN23"/>
          <cell r="AO23"/>
          <cell r="AP23"/>
          <cell r="AQ23"/>
          <cell r="AR23"/>
          <cell r="AS23"/>
          <cell r="AT23"/>
          <cell r="AU23"/>
          <cell r="AV23">
            <v>27.41</v>
          </cell>
          <cell r="AW23"/>
          <cell r="AX23"/>
        </row>
        <row r="24">
          <cell r="A24" t="str">
            <v>A°</v>
          </cell>
          <cell r="B24">
            <v>24</v>
          </cell>
          <cell r="C24"/>
          <cell r="D24" t="str">
            <v>Tarif &gt;13 kVA</v>
          </cell>
          <cell r="E24" t="str">
            <v>EUR/an</v>
          </cell>
          <cell r="F24"/>
          <cell r="G24"/>
          <cell r="H24"/>
          <cell r="I24"/>
          <cell r="J24"/>
          <cell r="K24"/>
          <cell r="L24">
            <v>55.45</v>
          </cell>
          <cell r="M24"/>
          <cell r="N24"/>
          <cell r="O24"/>
          <cell r="P24"/>
          <cell r="Q24"/>
          <cell r="R24"/>
          <cell r="S24"/>
          <cell r="T24"/>
          <cell r="U24">
            <v>53.51</v>
          </cell>
          <cell r="V24"/>
          <cell r="W24"/>
          <cell r="X24"/>
          <cell r="Y24"/>
          <cell r="Z24"/>
          <cell r="AA24"/>
          <cell r="AB24"/>
          <cell r="AC24"/>
          <cell r="AD24">
            <v>54.1</v>
          </cell>
          <cell r="AE24"/>
          <cell r="AF24"/>
          <cell r="AG24"/>
          <cell r="AH24"/>
          <cell r="AI24"/>
          <cell r="AJ24"/>
          <cell r="AK24"/>
          <cell r="AL24"/>
          <cell r="AM24">
            <v>54.24</v>
          </cell>
          <cell r="AN24"/>
          <cell r="AO24"/>
          <cell r="AP24"/>
          <cell r="AQ24"/>
          <cell r="AR24"/>
          <cell r="AS24"/>
          <cell r="AT24"/>
          <cell r="AU24"/>
          <cell r="AV24">
            <v>54.84</v>
          </cell>
          <cell r="AW24"/>
          <cell r="AX24"/>
        </row>
        <row r="25">
          <cell r="A25"/>
          <cell r="B25"/>
          <cell r="C25"/>
          <cell r="D25" t="str">
            <v>Recettes</v>
          </cell>
          <cell r="E25" t="str">
            <v>EUR</v>
          </cell>
          <cell r="F25"/>
          <cell r="G25"/>
          <cell r="H25"/>
          <cell r="I25"/>
          <cell r="J25"/>
          <cell r="K25"/>
          <cell r="L25">
            <v>22643552.510000002</v>
          </cell>
          <cell r="M25"/>
          <cell r="N25">
            <v>22643552.510000002</v>
          </cell>
          <cell r="O25"/>
          <cell r="P25"/>
          <cell r="Q25"/>
          <cell r="R25"/>
          <cell r="S25"/>
          <cell r="T25"/>
          <cell r="U25">
            <v>22035649.699999999</v>
          </cell>
          <cell r="V25"/>
          <cell r="W25">
            <v>22035649.699999999</v>
          </cell>
          <cell r="X25"/>
          <cell r="Y25"/>
          <cell r="Z25"/>
          <cell r="AA25"/>
          <cell r="AB25"/>
          <cell r="AC25"/>
          <cell r="AD25">
            <v>22474027.399999999</v>
          </cell>
          <cell r="AE25"/>
          <cell r="AF25">
            <v>22474027.399999999</v>
          </cell>
          <cell r="AG25"/>
          <cell r="AH25"/>
          <cell r="AI25"/>
          <cell r="AJ25"/>
          <cell r="AK25"/>
          <cell r="AL25"/>
          <cell r="AM25">
            <v>22722030.960000001</v>
          </cell>
          <cell r="AN25"/>
          <cell r="AO25">
            <v>22722030.960000001</v>
          </cell>
          <cell r="AP25"/>
          <cell r="AQ25"/>
          <cell r="AR25"/>
          <cell r="AS25"/>
          <cell r="AT25"/>
          <cell r="AU25"/>
          <cell r="AV25">
            <v>23167010.68</v>
          </cell>
          <cell r="AW25"/>
          <cell r="AX25">
            <v>23167010.68</v>
          </cell>
        </row>
        <row r="26">
          <cell r="A26"/>
          <cell r="B26"/>
          <cell r="C26"/>
          <cell r="D26" t="str">
            <v>Tarif d'heures pleines</v>
          </cell>
          <cell r="E26"/>
          <cell r="F26"/>
          <cell r="G26"/>
          <cell r="H26"/>
          <cell r="I26"/>
          <cell r="J26"/>
          <cell r="K26"/>
          <cell r="L26"/>
          <cell r="M26"/>
          <cell r="N26"/>
          <cell r="O26"/>
          <cell r="P26"/>
          <cell r="Q26"/>
          <cell r="R26"/>
          <cell r="S26"/>
          <cell r="T26"/>
          <cell r="U26"/>
          <cell r="V26"/>
          <cell r="W26"/>
          <cell r="X26"/>
          <cell r="Y26"/>
          <cell r="Z26"/>
          <cell r="AA26"/>
          <cell r="AB26"/>
          <cell r="AC26"/>
          <cell r="AD26"/>
          <cell r="AE26"/>
          <cell r="AF26"/>
          <cell r="AG26"/>
          <cell r="AH26"/>
          <cell r="AI26"/>
          <cell r="AJ26"/>
          <cell r="AK26"/>
          <cell r="AL26"/>
          <cell r="AM26"/>
          <cell r="AN26"/>
          <cell r="AO26"/>
          <cell r="AP26"/>
          <cell r="AQ26"/>
          <cell r="AR26"/>
          <cell r="AS26"/>
          <cell r="AT26"/>
          <cell r="AU26"/>
          <cell r="AV26"/>
          <cell r="AW26"/>
          <cell r="AX26"/>
        </row>
        <row r="27">
          <cell r="A27"/>
          <cell r="B27"/>
          <cell r="C27"/>
          <cell r="D27" t="str">
            <v>Consommations en heures pleines</v>
          </cell>
          <cell r="E27" t="str">
            <v>MWh HI</v>
          </cell>
          <cell r="F27">
            <v>120102</v>
          </cell>
          <cell r="G27">
            <v>0</v>
          </cell>
          <cell r="H27">
            <v>1132703</v>
          </cell>
          <cell r="I27"/>
          <cell r="J27">
            <v>13621</v>
          </cell>
          <cell r="K27">
            <v>128392</v>
          </cell>
          <cell r="L27">
            <v>1420209</v>
          </cell>
          <cell r="M27"/>
          <cell r="N27"/>
          <cell r="O27">
            <v>118300</v>
          </cell>
          <cell r="P27">
            <v>0</v>
          </cell>
          <cell r="Q27">
            <v>1117637</v>
          </cell>
          <cell r="R27"/>
          <cell r="S27">
            <v>13213</v>
          </cell>
          <cell r="T27">
            <v>128713</v>
          </cell>
          <cell r="U27">
            <v>1385930</v>
          </cell>
          <cell r="V27"/>
          <cell r="W27"/>
          <cell r="X27">
            <v>114952</v>
          </cell>
          <cell r="Y27">
            <v>0</v>
          </cell>
          <cell r="Z27">
            <v>1091287</v>
          </cell>
          <cell r="AA27"/>
          <cell r="AB27">
            <v>12492</v>
          </cell>
          <cell r="AC27">
            <v>129278</v>
          </cell>
          <cell r="AD27">
            <v>1343779</v>
          </cell>
          <cell r="AE27"/>
          <cell r="AF27"/>
          <cell r="AG27">
            <v>113228</v>
          </cell>
          <cell r="AH27">
            <v>0</v>
          </cell>
          <cell r="AI27">
            <v>1076773</v>
          </cell>
          <cell r="AJ27"/>
          <cell r="AK27">
            <v>12117</v>
          </cell>
          <cell r="AL27">
            <v>129601</v>
          </cell>
          <cell r="AM27">
            <v>1313726</v>
          </cell>
          <cell r="AN27"/>
          <cell r="AO27"/>
          <cell r="AP27"/>
          <cell r="AQ27"/>
          <cell r="AR27">
            <v>1186690</v>
          </cell>
          <cell r="AS27"/>
          <cell r="AT27"/>
          <cell r="AU27">
            <v>141740</v>
          </cell>
          <cell r="AV27">
            <v>1293922</v>
          </cell>
          <cell r="AW27"/>
          <cell r="AX27"/>
        </row>
        <row r="28">
          <cell r="A28" t="str">
            <v>B</v>
          </cell>
          <cell r="B28">
            <v>28</v>
          </cell>
          <cell r="C28"/>
          <cell r="D28" t="str">
            <v>Tarif</v>
          </cell>
          <cell r="E28" t="str">
            <v>EUR/kWh</v>
          </cell>
          <cell r="F28">
            <v>1.4580000000000001E-3</v>
          </cell>
          <cell r="G28">
            <v>3.1120000000000002E-3</v>
          </cell>
          <cell r="H28">
            <v>3.1120000000000002E-3</v>
          </cell>
          <cell r="I28"/>
          <cell r="J28">
            <v>1.2603E-2</v>
          </cell>
          <cell r="K28">
            <v>1.5858000000000001E-2</v>
          </cell>
          <cell r="L28">
            <v>4.8689000000000003E-2</v>
          </cell>
          <cell r="M28"/>
          <cell r="N28"/>
          <cell r="O28">
            <v>1.8079999999999999E-3</v>
          </cell>
          <cell r="P28">
            <v>3.1700000000000001E-3</v>
          </cell>
          <cell r="Q28">
            <v>3.1700000000000001E-3</v>
          </cell>
          <cell r="R28"/>
          <cell r="S28">
            <v>1.397E-2</v>
          </cell>
          <cell r="T28">
            <v>1.3892E-2</v>
          </cell>
          <cell r="U28">
            <v>4.8405000000000004E-2</v>
          </cell>
          <cell r="V28"/>
          <cell r="W28"/>
          <cell r="X28">
            <v>1.841E-3</v>
          </cell>
          <cell r="Y28">
            <v>3.0370000000000002E-3</v>
          </cell>
          <cell r="Z28">
            <v>3.0370000000000002E-3</v>
          </cell>
          <cell r="AA28"/>
          <cell r="AB28">
            <v>1.7828E-2</v>
          </cell>
          <cell r="AC28">
            <v>2.0171000000000001E-2</v>
          </cell>
          <cell r="AD28">
            <v>5.0427E-2</v>
          </cell>
          <cell r="AE28"/>
          <cell r="AF28"/>
          <cell r="AG28">
            <v>2.1900000000000001E-3</v>
          </cell>
          <cell r="AH28">
            <v>3.1570000000000001E-3</v>
          </cell>
          <cell r="AI28">
            <v>3.1570000000000001E-3</v>
          </cell>
          <cell r="AJ28"/>
          <cell r="AK28">
            <v>1.9785000000000001E-2</v>
          </cell>
          <cell r="AL28">
            <v>2.0766E-2</v>
          </cell>
          <cell r="AM28">
            <v>5.1915000000000003E-2</v>
          </cell>
          <cell r="AN28"/>
          <cell r="AO28"/>
          <cell r="AP28"/>
          <cell r="AQ28"/>
          <cell r="AR28">
            <v>3.274E-3</v>
          </cell>
          <cell r="AS28"/>
          <cell r="AT28"/>
          <cell r="AU28">
            <v>2.1305999999999999E-2</v>
          </cell>
          <cell r="AV28">
            <v>5.3265E-2</v>
          </cell>
          <cell r="AW28"/>
          <cell r="AX28"/>
        </row>
        <row r="29">
          <cell r="A29"/>
          <cell r="B29"/>
          <cell r="C29"/>
          <cell r="D29" t="str">
            <v>Recettes</v>
          </cell>
          <cell r="E29" t="str">
            <v>EUR</v>
          </cell>
          <cell r="F29">
            <v>175108.72</v>
          </cell>
          <cell r="G29">
            <v>0</v>
          </cell>
          <cell r="H29">
            <v>3524971.74</v>
          </cell>
          <cell r="I29"/>
          <cell r="J29">
            <v>171665.46</v>
          </cell>
          <cell r="K29">
            <v>2036040.34</v>
          </cell>
          <cell r="L29">
            <v>69148556</v>
          </cell>
          <cell r="M29"/>
          <cell r="N29">
            <v>75056342.260000005</v>
          </cell>
          <cell r="O29">
            <v>213886.4</v>
          </cell>
          <cell r="P29">
            <v>0</v>
          </cell>
          <cell r="Q29">
            <v>3542909.29</v>
          </cell>
          <cell r="R29"/>
          <cell r="S29">
            <v>184585.61</v>
          </cell>
          <cell r="T29">
            <v>1788081</v>
          </cell>
          <cell r="U29">
            <v>67085941.649999999</v>
          </cell>
          <cell r="V29"/>
          <cell r="W29">
            <v>72815403.950000003</v>
          </cell>
          <cell r="X29">
            <v>211626.63</v>
          </cell>
          <cell r="Y29">
            <v>0</v>
          </cell>
          <cell r="Z29">
            <v>3314238.62</v>
          </cell>
          <cell r="AA29"/>
          <cell r="AB29">
            <v>222707.38</v>
          </cell>
          <cell r="AC29">
            <v>2607666.54</v>
          </cell>
          <cell r="AD29">
            <v>67762743.629999995</v>
          </cell>
          <cell r="AE29"/>
          <cell r="AF29">
            <v>74118982.799999997</v>
          </cell>
          <cell r="AG29">
            <v>247969.32</v>
          </cell>
          <cell r="AH29">
            <v>0</v>
          </cell>
          <cell r="AI29">
            <v>3399372.36</v>
          </cell>
          <cell r="AJ29"/>
          <cell r="AK29">
            <v>239734.85</v>
          </cell>
          <cell r="AL29">
            <v>2691294.37</v>
          </cell>
          <cell r="AM29">
            <v>68202085.290000007</v>
          </cell>
          <cell r="AN29"/>
          <cell r="AO29">
            <v>74780456.190000013</v>
          </cell>
          <cell r="AP29"/>
          <cell r="AQ29"/>
          <cell r="AR29">
            <v>3885223.06</v>
          </cell>
          <cell r="AS29"/>
          <cell r="AT29"/>
          <cell r="AU29">
            <v>3019912.44</v>
          </cell>
          <cell r="AV29">
            <v>68920755.329999998</v>
          </cell>
          <cell r="AW29"/>
          <cell r="AX29">
            <v>75825890.829999998</v>
          </cell>
        </row>
        <row r="30">
          <cell r="A30"/>
          <cell r="B30"/>
          <cell r="C30"/>
          <cell r="D30" t="str">
            <v>Tarif d'heures creuses</v>
          </cell>
          <cell r="E30"/>
          <cell r="F30"/>
          <cell r="G30"/>
          <cell r="H30"/>
          <cell r="I30"/>
          <cell r="J30"/>
          <cell r="K30"/>
          <cell r="L30"/>
          <cell r="M30"/>
          <cell r="N30"/>
          <cell r="O30"/>
          <cell r="P30"/>
          <cell r="Q30"/>
          <cell r="R30"/>
          <cell r="S30"/>
          <cell r="T30"/>
          <cell r="U30"/>
          <cell r="V30"/>
          <cell r="W30"/>
          <cell r="X30"/>
          <cell r="Y30"/>
          <cell r="Z30"/>
          <cell r="AA30"/>
          <cell r="AB30"/>
          <cell r="AC30"/>
          <cell r="AD30"/>
          <cell r="AE30"/>
          <cell r="AF30"/>
          <cell r="AG30"/>
          <cell r="AH30"/>
          <cell r="AI30"/>
          <cell r="AJ30"/>
          <cell r="AK30"/>
          <cell r="AL30"/>
          <cell r="AM30"/>
          <cell r="AN30"/>
          <cell r="AO30"/>
          <cell r="AP30"/>
          <cell r="AQ30"/>
          <cell r="AR30"/>
          <cell r="AS30"/>
          <cell r="AT30"/>
          <cell r="AU30"/>
          <cell r="AV30"/>
          <cell r="AW30"/>
          <cell r="AX30"/>
        </row>
        <row r="31">
          <cell r="A31"/>
          <cell r="B31"/>
          <cell r="C31"/>
          <cell r="D31" t="str">
            <v>Consommations en heures creuses</v>
          </cell>
          <cell r="E31" t="str">
            <v>MWh LO</v>
          </cell>
          <cell r="F31">
            <v>106505</v>
          </cell>
          <cell r="G31">
            <v>0</v>
          </cell>
          <cell r="H31">
            <v>875233</v>
          </cell>
          <cell r="I31"/>
          <cell r="J31">
            <v>11145</v>
          </cell>
          <cell r="K31">
            <v>96858</v>
          </cell>
          <cell r="L31">
            <v>480462</v>
          </cell>
          <cell r="M31"/>
          <cell r="N31"/>
          <cell r="O31">
            <v>104908</v>
          </cell>
          <cell r="P31">
            <v>0</v>
          </cell>
          <cell r="Q31">
            <v>863593</v>
          </cell>
          <cell r="R31"/>
          <cell r="S31">
            <v>10810</v>
          </cell>
          <cell r="T31">
            <v>97100</v>
          </cell>
          <cell r="U31">
            <v>469601</v>
          </cell>
          <cell r="V31"/>
          <cell r="W31"/>
          <cell r="X31">
            <v>104908</v>
          </cell>
          <cell r="Y31">
            <v>0</v>
          </cell>
          <cell r="Z31">
            <v>863593</v>
          </cell>
          <cell r="AA31"/>
          <cell r="AB31">
            <v>10810</v>
          </cell>
          <cell r="AC31">
            <v>97100</v>
          </cell>
          <cell r="AD31">
            <v>469036</v>
          </cell>
          <cell r="AE31"/>
          <cell r="AF31"/>
          <cell r="AG31">
            <v>103334</v>
          </cell>
          <cell r="AH31">
            <v>0</v>
          </cell>
          <cell r="AI31">
            <v>852107</v>
          </cell>
          <cell r="AJ31"/>
          <cell r="AK31">
            <v>10486</v>
          </cell>
          <cell r="AL31">
            <v>97343</v>
          </cell>
          <cell r="AM31">
            <v>458753</v>
          </cell>
          <cell r="AN31"/>
          <cell r="AO31"/>
          <cell r="AP31"/>
          <cell r="AQ31"/>
          <cell r="AR31">
            <v>929850</v>
          </cell>
          <cell r="AS31"/>
          <cell r="AT31"/>
          <cell r="AU31">
            <v>107696</v>
          </cell>
          <cell r="AV31">
            <v>440324</v>
          </cell>
          <cell r="AW31"/>
          <cell r="AX31"/>
        </row>
        <row r="32">
          <cell r="A32" t="str">
            <v>C</v>
          </cell>
          <cell r="B32">
            <v>32</v>
          </cell>
          <cell r="C32"/>
          <cell r="D32" t="str">
            <v>Tarif</v>
          </cell>
          <cell r="E32" t="str">
            <v>EUR/kWh</v>
          </cell>
          <cell r="F32">
            <v>8.7399999999999999E-4</v>
          </cell>
          <cell r="G32">
            <v>1.866E-3</v>
          </cell>
          <cell r="H32">
            <v>1.866E-3</v>
          </cell>
          <cell r="I32"/>
          <cell r="J32">
            <v>7.561E-3</v>
          </cell>
          <cell r="K32">
            <v>9.5149999999999992E-3</v>
          </cell>
          <cell r="L32">
            <v>2.9212999999999999E-2</v>
          </cell>
          <cell r="M32"/>
          <cell r="N32"/>
          <cell r="O32">
            <v>1.0839999999999999E-3</v>
          </cell>
          <cell r="P32">
            <v>1.9009999999999999E-3</v>
          </cell>
          <cell r="Q32">
            <v>1.9009999999999999E-3</v>
          </cell>
          <cell r="R32"/>
          <cell r="S32">
            <v>8.3829999999999998E-3</v>
          </cell>
          <cell r="T32">
            <v>8.3359999999999997E-3</v>
          </cell>
          <cell r="U32">
            <v>2.9042999999999999E-2</v>
          </cell>
          <cell r="V32"/>
          <cell r="W32"/>
          <cell r="X32">
            <v>1.1050000000000001E-3</v>
          </cell>
          <cell r="Y32">
            <v>1.8209999999999999E-3</v>
          </cell>
          <cell r="Z32">
            <v>1.8209999999999999E-3</v>
          </cell>
          <cell r="AA32"/>
          <cell r="AB32">
            <v>1.0697E-2</v>
          </cell>
          <cell r="AC32">
            <v>5.8690000000000001E-3</v>
          </cell>
          <cell r="AD32">
            <v>3.0256000000000002E-2</v>
          </cell>
          <cell r="AE32"/>
          <cell r="AF32"/>
          <cell r="AG32">
            <v>1.3140000000000001E-3</v>
          </cell>
          <cell r="AH32">
            <v>1.895E-3</v>
          </cell>
          <cell r="AI32">
            <v>1.895E-3</v>
          </cell>
          <cell r="AJ32"/>
          <cell r="AK32">
            <v>1.1871E-2</v>
          </cell>
          <cell r="AL32">
            <v>6.8450000000000004E-3</v>
          </cell>
          <cell r="AM32">
            <v>3.1149E-2</v>
          </cell>
          <cell r="AN32"/>
          <cell r="AO32"/>
          <cell r="AP32"/>
          <cell r="AQ32"/>
          <cell r="AR32">
            <v>1.9659999999999999E-3</v>
          </cell>
          <cell r="AS32"/>
          <cell r="AT32"/>
          <cell r="AU32">
            <v>7.8849999999999996E-3</v>
          </cell>
          <cell r="AV32">
            <v>3.1959000000000001E-2</v>
          </cell>
          <cell r="AW32"/>
          <cell r="AX32"/>
        </row>
        <row r="33">
          <cell r="A33"/>
          <cell r="B33"/>
          <cell r="C33"/>
          <cell r="D33" t="str">
            <v>Recettes</v>
          </cell>
          <cell r="E33" t="str">
            <v>EUR</v>
          </cell>
          <cell r="F33">
            <v>93085.37</v>
          </cell>
          <cell r="G33">
            <v>0</v>
          </cell>
          <cell r="H33">
            <v>1633184.78</v>
          </cell>
          <cell r="I33"/>
          <cell r="J33">
            <v>84267.35</v>
          </cell>
          <cell r="K33">
            <v>921603.87</v>
          </cell>
          <cell r="L33">
            <v>14035736.41</v>
          </cell>
          <cell r="M33"/>
          <cell r="N33">
            <v>16767877.780000001</v>
          </cell>
          <cell r="O33">
            <v>113720.27</v>
          </cell>
          <cell r="P33">
            <v>0</v>
          </cell>
          <cell r="Q33">
            <v>1641690.29</v>
          </cell>
          <cell r="R33"/>
          <cell r="S33">
            <v>90620.23</v>
          </cell>
          <cell r="T33">
            <v>809425.6</v>
          </cell>
          <cell r="U33">
            <v>13638621.84</v>
          </cell>
          <cell r="V33"/>
          <cell r="W33">
            <v>16294078.23</v>
          </cell>
          <cell r="X33">
            <v>115923.34</v>
          </cell>
          <cell r="Y33">
            <v>0</v>
          </cell>
          <cell r="Z33">
            <v>1572602.85</v>
          </cell>
          <cell r="AA33"/>
          <cell r="AB33">
            <v>115634.57</v>
          </cell>
          <cell r="AC33">
            <v>569879.9</v>
          </cell>
          <cell r="AD33">
            <v>14191153.220000001</v>
          </cell>
          <cell r="AE33"/>
          <cell r="AF33">
            <v>16565193.880000001</v>
          </cell>
          <cell r="AG33">
            <v>135780.88</v>
          </cell>
          <cell r="AH33">
            <v>0</v>
          </cell>
          <cell r="AI33">
            <v>1614742.77</v>
          </cell>
          <cell r="AJ33"/>
          <cell r="AK33">
            <v>124479.31</v>
          </cell>
          <cell r="AL33">
            <v>666312.84</v>
          </cell>
          <cell r="AM33">
            <v>14289697.199999999</v>
          </cell>
          <cell r="AN33"/>
          <cell r="AO33">
            <v>16831013</v>
          </cell>
          <cell r="AP33"/>
          <cell r="AQ33"/>
          <cell r="AR33">
            <v>1828085.1</v>
          </cell>
          <cell r="AS33"/>
          <cell r="AT33"/>
          <cell r="AU33">
            <v>849182.96</v>
          </cell>
          <cell r="AV33">
            <v>14072314.720000001</v>
          </cell>
          <cell r="AW33"/>
          <cell r="AX33">
            <v>16749582.780000001</v>
          </cell>
        </row>
        <row r="34">
          <cell r="A34"/>
          <cell r="B34"/>
          <cell r="C34"/>
          <cell r="D34" t="str">
            <v>Tarif Energie réactive</v>
          </cell>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cell r="AJ34"/>
          <cell r="AK34"/>
          <cell r="AL34"/>
          <cell r="AM34"/>
          <cell r="AN34"/>
          <cell r="AO34"/>
          <cell r="AP34"/>
          <cell r="AQ34"/>
          <cell r="AR34"/>
          <cell r="AS34"/>
          <cell r="AT34"/>
          <cell r="AU34"/>
          <cell r="AV34"/>
          <cell r="AW34"/>
          <cell r="AX34"/>
        </row>
        <row r="35">
          <cell r="A35"/>
          <cell r="B35"/>
          <cell r="C35"/>
          <cell r="D35" t="str">
            <v>Dépassement de l'énergie réactive</v>
          </cell>
          <cell r="E35" t="str">
            <v>Mvarh</v>
          </cell>
          <cell r="F35">
            <v>4079</v>
          </cell>
          <cell r="G35"/>
          <cell r="H35">
            <v>41773</v>
          </cell>
          <cell r="I35"/>
          <cell r="J35">
            <v>1362</v>
          </cell>
          <cell r="K35"/>
          <cell r="L35"/>
          <cell r="M35"/>
          <cell r="N35"/>
          <cell r="O35">
            <v>4018</v>
          </cell>
          <cell r="P35"/>
          <cell r="Q35">
            <v>41217</v>
          </cell>
          <cell r="R35"/>
          <cell r="S35">
            <v>1321</v>
          </cell>
          <cell r="T35"/>
          <cell r="U35"/>
          <cell r="V35"/>
          <cell r="W35"/>
          <cell r="X35">
            <v>3957</v>
          </cell>
          <cell r="Y35"/>
          <cell r="Z35">
            <v>40669</v>
          </cell>
          <cell r="AA35"/>
          <cell r="AB35">
            <v>1282</v>
          </cell>
          <cell r="AC35"/>
          <cell r="AD35"/>
          <cell r="AE35"/>
          <cell r="AF35"/>
          <cell r="AG35">
            <v>3898</v>
          </cell>
          <cell r="AH35"/>
          <cell r="AI35">
            <v>40128</v>
          </cell>
          <cell r="AJ35"/>
          <cell r="AK35">
            <v>1243</v>
          </cell>
          <cell r="AL35"/>
          <cell r="AM35"/>
          <cell r="AN35"/>
          <cell r="AO35"/>
          <cell r="AP35"/>
          <cell r="AQ35"/>
          <cell r="AR35">
            <v>43434</v>
          </cell>
          <cell r="AS35"/>
          <cell r="AT35"/>
          <cell r="AU35"/>
          <cell r="AV35"/>
          <cell r="AW35"/>
          <cell r="AX35"/>
        </row>
        <row r="36">
          <cell r="A36" t="str">
            <v>F</v>
          </cell>
          <cell r="B36">
            <v>36</v>
          </cell>
          <cell r="C36"/>
          <cell r="D36" t="str">
            <v>Tarif</v>
          </cell>
          <cell r="E36" t="str">
            <v>EUR/kWh</v>
          </cell>
          <cell r="F36">
            <v>1.4999999999999999E-2</v>
          </cell>
          <cell r="G36"/>
          <cell r="H36">
            <v>1.4999999999999999E-2</v>
          </cell>
          <cell r="I36"/>
          <cell r="J36">
            <v>1.4999999999999999E-2</v>
          </cell>
          <cell r="K36"/>
          <cell r="L36"/>
          <cell r="M36"/>
          <cell r="N36"/>
          <cell r="O36">
            <v>1.4999999999999999E-2</v>
          </cell>
          <cell r="P36"/>
          <cell r="Q36">
            <v>1.4999999999999999E-2</v>
          </cell>
          <cell r="R36"/>
          <cell r="S36">
            <v>1.4999999999999999E-2</v>
          </cell>
          <cell r="T36"/>
          <cell r="U36"/>
          <cell r="V36"/>
          <cell r="W36"/>
          <cell r="X36">
            <v>1.4999999999999999E-2</v>
          </cell>
          <cell r="Y36"/>
          <cell r="Z36">
            <v>1.4999999999999999E-2</v>
          </cell>
          <cell r="AA36"/>
          <cell r="AB36">
            <v>1.4999999999999999E-2</v>
          </cell>
          <cell r="AC36"/>
          <cell r="AD36"/>
          <cell r="AE36"/>
          <cell r="AF36"/>
          <cell r="AG36">
            <v>1.4999999999999999E-2</v>
          </cell>
          <cell r="AH36"/>
          <cell r="AI36">
            <v>1.4999999999999999E-2</v>
          </cell>
          <cell r="AJ36"/>
          <cell r="AK36">
            <v>1.4999999999999999E-2</v>
          </cell>
          <cell r="AL36"/>
          <cell r="AM36"/>
          <cell r="AN36"/>
          <cell r="AO36"/>
          <cell r="AP36"/>
          <cell r="AQ36"/>
          <cell r="AR36">
            <v>1.4999999999999999E-2</v>
          </cell>
          <cell r="AS36"/>
          <cell r="AT36"/>
          <cell r="AU36"/>
          <cell r="AV36"/>
          <cell r="AW36"/>
          <cell r="AX36"/>
        </row>
        <row r="37">
          <cell r="A37"/>
          <cell r="B37"/>
          <cell r="C37"/>
          <cell r="D37" t="str">
            <v>Recettes</v>
          </cell>
          <cell r="E37" t="str">
            <v>EUR</v>
          </cell>
          <cell r="F37">
            <v>61185</v>
          </cell>
          <cell r="G37"/>
          <cell r="H37">
            <v>626595</v>
          </cell>
          <cell r="I37"/>
          <cell r="J37">
            <v>20430</v>
          </cell>
          <cell r="K37"/>
          <cell r="L37"/>
          <cell r="M37"/>
          <cell r="N37">
            <v>708210</v>
          </cell>
          <cell r="O37">
            <v>60270</v>
          </cell>
          <cell r="P37"/>
          <cell r="Q37">
            <v>618255</v>
          </cell>
          <cell r="R37"/>
          <cell r="S37">
            <v>19815</v>
          </cell>
          <cell r="T37"/>
          <cell r="U37"/>
          <cell r="V37"/>
          <cell r="W37">
            <v>698340</v>
          </cell>
          <cell r="X37">
            <v>59355</v>
          </cell>
          <cell r="Y37"/>
          <cell r="Z37">
            <v>610035</v>
          </cell>
          <cell r="AA37"/>
          <cell r="AB37">
            <v>19230</v>
          </cell>
          <cell r="AC37"/>
          <cell r="AD37"/>
          <cell r="AE37"/>
          <cell r="AF37">
            <v>688620</v>
          </cell>
          <cell r="AG37">
            <v>58470</v>
          </cell>
          <cell r="AH37"/>
          <cell r="AI37">
            <v>601920</v>
          </cell>
          <cell r="AJ37"/>
          <cell r="AK37">
            <v>18645</v>
          </cell>
          <cell r="AL37"/>
          <cell r="AM37"/>
          <cell r="AN37"/>
          <cell r="AO37">
            <v>679035</v>
          </cell>
          <cell r="AP37"/>
          <cell r="AQ37"/>
          <cell r="AR37">
            <v>651510</v>
          </cell>
          <cell r="AS37"/>
          <cell r="AT37"/>
          <cell r="AU37"/>
          <cell r="AV37"/>
          <cell r="AW37"/>
          <cell r="AX37">
            <v>651510</v>
          </cell>
        </row>
        <row r="38">
          <cell r="A38"/>
          <cell r="B38"/>
          <cell r="C38"/>
          <cell r="D38" t="str">
            <v xml:space="preserve">Recettes totales </v>
          </cell>
          <cell r="E38" t="str">
            <v>EUR</v>
          </cell>
          <cell r="F38">
            <v>1402318.65</v>
          </cell>
          <cell r="G38"/>
          <cell r="H38">
            <v>26418712.660000004</v>
          </cell>
          <cell r="I38"/>
          <cell r="J38">
            <v>751668.79999999993</v>
          </cell>
          <cell r="K38"/>
          <cell r="L38">
            <v>113221960.81</v>
          </cell>
          <cell r="M38"/>
          <cell r="N38">
            <v>141794660.92000002</v>
          </cell>
          <cell r="O38">
            <v>1698493.1099999999</v>
          </cell>
          <cell r="P38"/>
          <cell r="Q38">
            <v>26540059.870000001</v>
          </cell>
          <cell r="R38"/>
          <cell r="S38">
            <v>806114.61</v>
          </cell>
          <cell r="T38"/>
          <cell r="U38">
            <v>110181598.08</v>
          </cell>
          <cell r="V38"/>
          <cell r="W38">
            <v>139226265.66999999</v>
          </cell>
          <cell r="X38">
            <v>1934707.43</v>
          </cell>
          <cell r="Y38"/>
          <cell r="Z38">
            <v>27485991.190000005</v>
          </cell>
          <cell r="AA38"/>
          <cell r="AB38">
            <v>893934.83000000007</v>
          </cell>
          <cell r="AC38"/>
          <cell r="AD38">
            <v>112371778.13</v>
          </cell>
          <cell r="AE38"/>
          <cell r="AF38">
            <v>142686411.57999998</v>
          </cell>
          <cell r="AG38">
            <v>2211067.61</v>
          </cell>
          <cell r="AH38"/>
          <cell r="AI38">
            <v>28081106.639999997</v>
          </cell>
          <cell r="AJ38"/>
          <cell r="AK38">
            <v>957148.98</v>
          </cell>
          <cell r="AL38"/>
          <cell r="AM38">
            <v>113607772.94000001</v>
          </cell>
          <cell r="AN38"/>
          <cell r="AO38">
            <v>144857096.17000002</v>
          </cell>
          <cell r="AP38"/>
          <cell r="AQ38"/>
          <cell r="AR38">
            <v>31825481.800000001</v>
          </cell>
          <cell r="AS38"/>
          <cell r="AT38"/>
          <cell r="AU38"/>
          <cell r="AV38">
            <v>115832760.58999999</v>
          </cell>
          <cell r="AW38"/>
          <cell r="AX38">
            <v>147658242.38999999</v>
          </cell>
        </row>
        <row r="39">
          <cell r="A39"/>
          <cell r="B39"/>
          <cell r="C39"/>
          <cell r="D39" t="str">
            <v>Tarif Relevé &amp; comptage</v>
          </cell>
          <cell r="E39"/>
          <cell r="F39"/>
          <cell r="G39"/>
          <cell r="H39"/>
          <cell r="I39"/>
          <cell r="J39"/>
          <cell r="K39"/>
          <cell r="L39"/>
          <cell r="M39"/>
          <cell r="N39"/>
          <cell r="O39"/>
          <cell r="P39"/>
          <cell r="Q39"/>
          <cell r="R39"/>
          <cell r="S39"/>
          <cell r="T39"/>
          <cell r="U39"/>
          <cell r="V39"/>
          <cell r="W39"/>
          <cell r="X39"/>
          <cell r="Y39"/>
          <cell r="Z39"/>
          <cell r="AA39"/>
          <cell r="AB39"/>
          <cell r="AC39"/>
          <cell r="AD39"/>
          <cell r="AE39"/>
          <cell r="AF39"/>
          <cell r="AG39"/>
          <cell r="AH39"/>
          <cell r="AI39"/>
          <cell r="AJ39"/>
          <cell r="AK39"/>
          <cell r="AL39"/>
          <cell r="AM39"/>
          <cell r="AN39"/>
          <cell r="AO39"/>
          <cell r="AP39"/>
          <cell r="AQ39"/>
          <cell r="AR39"/>
          <cell r="AS39"/>
          <cell r="AT39"/>
          <cell r="AU39"/>
          <cell r="AV39"/>
          <cell r="AW39"/>
          <cell r="AX39"/>
        </row>
        <row r="40">
          <cell r="A40"/>
          <cell r="B40"/>
          <cell r="C40"/>
          <cell r="D40" t="str">
            <v>Coûts imputés</v>
          </cell>
          <cell r="E40" t="str">
            <v>EUR</v>
          </cell>
          <cell r="F40">
            <v>4146.3999999999996</v>
          </cell>
          <cell r="G40"/>
          <cell r="H40">
            <v>1442428.9</v>
          </cell>
          <cell r="I40"/>
          <cell r="J40">
            <v>104696.6</v>
          </cell>
          <cell r="K40"/>
          <cell r="L40">
            <v>8346776.2999999989</v>
          </cell>
          <cell r="M40"/>
          <cell r="N40">
            <v>9898048.1999999993</v>
          </cell>
          <cell r="O40">
            <v>4163.84</v>
          </cell>
          <cell r="P40"/>
          <cell r="Q40">
            <v>1442770.56</v>
          </cell>
          <cell r="R40"/>
          <cell r="S40">
            <v>102014.08</v>
          </cell>
          <cell r="T40"/>
          <cell r="U40">
            <v>8462758.7499999981</v>
          </cell>
          <cell r="V40"/>
          <cell r="W40">
            <v>10011707.229999999</v>
          </cell>
          <cell r="X40">
            <v>4163.5200000000004</v>
          </cell>
          <cell r="Y40"/>
          <cell r="Z40">
            <v>1436934.8400000003</v>
          </cell>
          <cell r="AA40"/>
          <cell r="AB40">
            <v>98883.6</v>
          </cell>
          <cell r="AC40"/>
          <cell r="AD40">
            <v>8546823.0199999996</v>
          </cell>
          <cell r="AE40"/>
          <cell r="AF40">
            <v>10086804.98</v>
          </cell>
          <cell r="AG40">
            <v>4132.5600000000004</v>
          </cell>
          <cell r="AH40"/>
          <cell r="AI40">
            <v>1420567.5</v>
          </cell>
          <cell r="AJ40"/>
          <cell r="AK40">
            <v>95048.88</v>
          </cell>
          <cell r="AL40"/>
          <cell r="AM40">
            <v>8558179.0700000003</v>
          </cell>
          <cell r="AN40"/>
          <cell r="AO40">
            <v>10077928.01</v>
          </cell>
          <cell r="AP40"/>
          <cell r="AQ40"/>
          <cell r="AR40">
            <v>1412672.2199999997</v>
          </cell>
          <cell r="AS40"/>
          <cell r="AT40"/>
          <cell r="AU40"/>
          <cell r="AV40">
            <v>8706732.2200000044</v>
          </cell>
          <cell r="AW40"/>
          <cell r="AX40">
            <v>10119404.440000005</v>
          </cell>
        </row>
        <row r="41">
          <cell r="A41"/>
          <cell r="B41"/>
          <cell r="C41"/>
          <cell r="D41" t="str">
            <v>Nombre de compteurs</v>
          </cell>
          <cell r="E41"/>
          <cell r="F41">
            <v>8</v>
          </cell>
          <cell r="G41">
            <v>0</v>
          </cell>
          <cell r="H41">
            <v>2773</v>
          </cell>
          <cell r="I41">
            <v>10</v>
          </cell>
          <cell r="J41">
            <v>202</v>
          </cell>
          <cell r="K41">
            <v>2919</v>
          </cell>
          <cell r="L41">
            <v>661727</v>
          </cell>
          <cell r="M41">
            <v>325</v>
          </cell>
          <cell r="N41">
            <v>667964</v>
          </cell>
          <cell r="O41">
            <v>8</v>
          </cell>
          <cell r="P41">
            <v>0</v>
          </cell>
          <cell r="Q41">
            <v>2762</v>
          </cell>
          <cell r="R41">
            <v>10</v>
          </cell>
          <cell r="S41">
            <v>196</v>
          </cell>
          <cell r="T41">
            <v>2977</v>
          </cell>
          <cell r="U41">
            <v>667364</v>
          </cell>
          <cell r="V41">
            <v>331</v>
          </cell>
          <cell r="W41">
            <v>673648</v>
          </cell>
          <cell r="X41">
            <v>8</v>
          </cell>
          <cell r="Y41">
            <v>0</v>
          </cell>
          <cell r="Z41">
            <v>2751</v>
          </cell>
          <cell r="AA41">
            <v>10</v>
          </cell>
          <cell r="AB41">
            <v>190</v>
          </cell>
          <cell r="AC41">
            <v>3037</v>
          </cell>
          <cell r="AD41">
            <v>673049</v>
          </cell>
          <cell r="AE41">
            <v>337</v>
          </cell>
          <cell r="AF41">
            <v>679382</v>
          </cell>
          <cell r="AG41">
            <v>8</v>
          </cell>
          <cell r="AH41">
            <v>0</v>
          </cell>
          <cell r="AI41">
            <v>2740</v>
          </cell>
          <cell r="AJ41">
            <v>10</v>
          </cell>
          <cell r="AK41">
            <v>184</v>
          </cell>
          <cell r="AL41">
            <v>3098</v>
          </cell>
          <cell r="AM41">
            <v>678783</v>
          </cell>
          <cell r="AN41">
            <v>343</v>
          </cell>
          <cell r="AO41">
            <v>685166</v>
          </cell>
          <cell r="AP41"/>
          <cell r="AQ41"/>
          <cell r="AR41">
            <v>2737</v>
          </cell>
          <cell r="AS41">
            <v>10</v>
          </cell>
          <cell r="AT41"/>
          <cell r="AU41">
            <v>3338</v>
          </cell>
          <cell r="AV41">
            <v>684566</v>
          </cell>
          <cell r="AW41">
            <v>349</v>
          </cell>
          <cell r="AX41">
            <v>691000</v>
          </cell>
        </row>
        <row r="42">
          <cell r="A42" t="str">
            <v>E1</v>
          </cell>
          <cell r="B42">
            <v>42</v>
          </cell>
          <cell r="C42"/>
          <cell r="D42" t="str">
            <v>Tarif</v>
          </cell>
          <cell r="E42" t="str">
            <v>EUR/an</v>
          </cell>
          <cell r="F42">
            <v>518.29999999999995</v>
          </cell>
          <cell r="G42"/>
          <cell r="H42">
            <v>518.29999999999995</v>
          </cell>
          <cell r="I42"/>
          <cell r="J42">
            <v>518.29999999999995</v>
          </cell>
          <cell r="K42">
            <v>518.29999999999995</v>
          </cell>
          <cell r="L42">
            <v>10.199999999999999</v>
          </cell>
          <cell r="M42">
            <v>259.14999999999998</v>
          </cell>
          <cell r="N42"/>
          <cell r="O42">
            <v>520.48</v>
          </cell>
          <cell r="P42"/>
          <cell r="Q42">
            <v>520.48</v>
          </cell>
          <cell r="R42"/>
          <cell r="S42">
            <v>520.48</v>
          </cell>
          <cell r="T42">
            <v>520.48</v>
          </cell>
          <cell r="U42">
            <v>10.23</v>
          </cell>
          <cell r="V42">
            <v>260.24</v>
          </cell>
          <cell r="W42"/>
          <cell r="X42">
            <v>520.44000000000005</v>
          </cell>
          <cell r="Y42"/>
          <cell r="Z42">
            <v>520.44000000000005</v>
          </cell>
          <cell r="AA42"/>
          <cell r="AB42">
            <v>520.44000000000005</v>
          </cell>
          <cell r="AC42">
            <v>520.44000000000005</v>
          </cell>
          <cell r="AD42">
            <v>10.220000000000001</v>
          </cell>
          <cell r="AE42">
            <v>260.22000000000003</v>
          </cell>
          <cell r="AF42"/>
          <cell r="AG42">
            <v>516.57000000000005</v>
          </cell>
          <cell r="AH42"/>
          <cell r="AI42">
            <v>516.57000000000005</v>
          </cell>
          <cell r="AJ42"/>
          <cell r="AK42">
            <v>516.57000000000005</v>
          </cell>
          <cell r="AL42">
            <v>516.57000000000005</v>
          </cell>
          <cell r="AM42">
            <v>10.119999999999999</v>
          </cell>
          <cell r="AN42">
            <v>258.29000000000002</v>
          </cell>
          <cell r="AO42"/>
          <cell r="AP42"/>
          <cell r="AQ42"/>
          <cell r="AR42">
            <v>514.26</v>
          </cell>
          <cell r="AS42"/>
          <cell r="AT42"/>
          <cell r="AU42">
            <v>514.26</v>
          </cell>
          <cell r="AV42">
            <v>10.08</v>
          </cell>
          <cell r="AW42">
            <v>257.13</v>
          </cell>
          <cell r="AX42"/>
        </row>
        <row r="43">
          <cell r="A43"/>
          <cell r="B43"/>
          <cell r="C43"/>
          <cell r="D43" t="str">
            <v>Recettes</v>
          </cell>
          <cell r="E43" t="str">
            <v>EUR</v>
          </cell>
          <cell r="F43">
            <v>4146.3999999999996</v>
          </cell>
          <cell r="G43"/>
          <cell r="H43">
            <v>1442428.9</v>
          </cell>
          <cell r="I43"/>
          <cell r="J43">
            <v>104696.6</v>
          </cell>
          <cell r="K43"/>
          <cell r="L43">
            <v>8346756.8499999996</v>
          </cell>
          <cell r="M43"/>
          <cell r="N43">
            <v>9898028.75</v>
          </cell>
          <cell r="O43">
            <v>4163.84</v>
          </cell>
          <cell r="P43"/>
          <cell r="Q43">
            <v>1442770.56</v>
          </cell>
          <cell r="R43"/>
          <cell r="S43">
            <v>102014.08</v>
          </cell>
          <cell r="T43"/>
          <cell r="U43">
            <v>8462742.1199999992</v>
          </cell>
          <cell r="V43"/>
          <cell r="W43">
            <v>10011690.6</v>
          </cell>
          <cell r="X43">
            <v>4163.5200000000004</v>
          </cell>
          <cell r="Y43"/>
          <cell r="Z43">
            <v>1436934.84</v>
          </cell>
          <cell r="AA43"/>
          <cell r="AB43">
            <v>98883.6</v>
          </cell>
          <cell r="AC43"/>
          <cell r="AD43">
            <v>8546831.1999999993</v>
          </cell>
          <cell r="AE43"/>
          <cell r="AF43">
            <v>10086813.16</v>
          </cell>
          <cell r="AG43">
            <v>4132.5600000000004</v>
          </cell>
          <cell r="AH43"/>
          <cell r="AI43">
            <v>1420567.5</v>
          </cell>
          <cell r="AJ43"/>
          <cell r="AK43">
            <v>95048.88</v>
          </cell>
          <cell r="AL43"/>
          <cell r="AM43">
            <v>8558211.2899999991</v>
          </cell>
          <cell r="AN43"/>
          <cell r="AO43">
            <v>10077960.229999999</v>
          </cell>
          <cell r="AP43"/>
          <cell r="AQ43"/>
          <cell r="AR43">
            <v>1412672.22</v>
          </cell>
          <cell r="AS43"/>
          <cell r="AT43"/>
          <cell r="AU43"/>
          <cell r="AV43">
            <v>8706763.5299999993</v>
          </cell>
          <cell r="AW43"/>
          <cell r="AX43">
            <v>10119435.75</v>
          </cell>
        </row>
        <row r="44">
          <cell r="A44"/>
          <cell r="B44"/>
          <cell r="C44"/>
          <cell r="D44" t="str">
            <v>Tarif Obligations de service public</v>
          </cell>
          <cell r="E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Q44"/>
          <cell r="AR44"/>
          <cell r="AS44"/>
          <cell r="AT44"/>
          <cell r="AU44"/>
          <cell r="AV44"/>
          <cell r="AW44"/>
          <cell r="AX44"/>
        </row>
        <row r="45">
          <cell r="A45"/>
          <cell r="B45"/>
          <cell r="C45"/>
          <cell r="D45" t="str">
            <v>Coûts imputés</v>
          </cell>
          <cell r="E45" t="str">
            <v>EUR</v>
          </cell>
          <cell r="F45">
            <v>183701.47037894544</v>
          </cell>
          <cell r="G45"/>
          <cell r="H45">
            <v>4031147.3217425942</v>
          </cell>
          <cell r="I45"/>
          <cell r="J45">
            <v>118516.17819774168</v>
          </cell>
          <cell r="K45"/>
          <cell r="L45">
            <v>24137963.509680722</v>
          </cell>
          <cell r="M45"/>
          <cell r="N45">
            <v>28471328.480000004</v>
          </cell>
          <cell r="O45">
            <v>227056.41167678573</v>
          </cell>
          <cell r="P45"/>
          <cell r="Q45">
            <v>4795033.325428687</v>
          </cell>
          <cell r="R45"/>
          <cell r="S45">
            <v>184870.0274419346</v>
          </cell>
          <cell r="T45"/>
          <cell r="U45">
            <v>28090852.315452598</v>
          </cell>
          <cell r="V45"/>
          <cell r="W45">
            <v>33297812.080000006</v>
          </cell>
          <cell r="X45">
            <v>237090.80523738111</v>
          </cell>
          <cell r="Y45"/>
          <cell r="Z45">
            <v>4853627.4091312829</v>
          </cell>
          <cell r="AA45"/>
          <cell r="AB45">
            <v>211760.99960358365</v>
          </cell>
          <cell r="AC45"/>
          <cell r="AD45">
            <v>28594693.496027753</v>
          </cell>
          <cell r="AE45"/>
          <cell r="AF45">
            <v>33897172.710000001</v>
          </cell>
          <cell r="AG45">
            <v>243623.38445072889</v>
          </cell>
          <cell r="AH45"/>
          <cell r="AI45">
            <v>4848439.1981286332</v>
          </cell>
          <cell r="AJ45"/>
          <cell r="AK45">
            <v>225648.31769671256</v>
          </cell>
          <cell r="AL45"/>
          <cell r="AM45">
            <v>29189610.879723929</v>
          </cell>
          <cell r="AN45"/>
          <cell r="AO45">
            <v>34507321.780000001</v>
          </cell>
          <cell r="AP45"/>
          <cell r="AQ45"/>
          <cell r="AR45">
            <v>5320531.4853042364</v>
          </cell>
          <cell r="AS45"/>
          <cell r="AT45"/>
          <cell r="AU45"/>
          <cell r="AV45">
            <v>29842429.384695765</v>
          </cell>
          <cell r="AW45"/>
          <cell r="AX45">
            <v>35162960.870000005</v>
          </cell>
        </row>
        <row r="46">
          <cell r="A46"/>
          <cell r="B46"/>
          <cell r="C46"/>
          <cell r="D46" t="str">
            <v>Consommation totale</v>
          </cell>
          <cell r="E46" t="str">
            <v>MWh T</v>
          </cell>
          <cell r="F46">
            <v>226607</v>
          </cell>
          <cell r="G46"/>
          <cell r="H46">
            <v>2007936</v>
          </cell>
          <cell r="I46"/>
          <cell r="J46">
            <v>24766</v>
          </cell>
          <cell r="K46"/>
          <cell r="L46">
            <v>2125921</v>
          </cell>
          <cell r="M46"/>
          <cell r="N46"/>
          <cell r="O46">
            <v>223208</v>
          </cell>
          <cell r="P46"/>
          <cell r="Q46">
            <v>1981230</v>
          </cell>
          <cell r="R46"/>
          <cell r="S46">
            <v>24023</v>
          </cell>
          <cell r="T46"/>
          <cell r="U46">
            <v>2081344</v>
          </cell>
          <cell r="V46"/>
          <cell r="W46"/>
          <cell r="X46">
            <v>219860</v>
          </cell>
          <cell r="Y46"/>
          <cell r="Z46">
            <v>1954880</v>
          </cell>
          <cell r="AA46"/>
          <cell r="AB46">
            <v>23302</v>
          </cell>
          <cell r="AC46"/>
          <cell r="AD46">
            <v>2039193</v>
          </cell>
          <cell r="AE46"/>
          <cell r="AF46"/>
          <cell r="AG46">
            <v>216562</v>
          </cell>
          <cell r="AH46"/>
          <cell r="AI46">
            <v>1928880</v>
          </cell>
          <cell r="AJ46"/>
          <cell r="AK46">
            <v>22603</v>
          </cell>
          <cell r="AL46"/>
          <cell r="AM46">
            <v>1999423</v>
          </cell>
          <cell r="AN46"/>
          <cell r="AO46"/>
          <cell r="AP46"/>
          <cell r="AQ46"/>
          <cell r="AR46">
            <v>2116540</v>
          </cell>
          <cell r="AS46"/>
          <cell r="AT46"/>
          <cell r="AU46"/>
          <cell r="AV46">
            <v>1983682</v>
          </cell>
          <cell r="AW46"/>
          <cell r="AX46"/>
        </row>
        <row r="47">
          <cell r="A47" t="str">
            <v>D02</v>
          </cell>
          <cell r="B47">
            <v>47</v>
          </cell>
          <cell r="C47"/>
          <cell r="D47" t="str">
            <v>Tarif</v>
          </cell>
          <cell r="E47" t="str">
            <v>EUR/kWh</v>
          </cell>
          <cell r="F47">
            <v>8.1099999999999998E-4</v>
          </cell>
          <cell r="G47"/>
          <cell r="H47">
            <v>2.0079999999999998E-3</v>
          </cell>
          <cell r="I47"/>
          <cell r="J47">
            <v>4.7850000000000002E-3</v>
          </cell>
          <cell r="K47"/>
          <cell r="L47">
            <v>1.1354E-2</v>
          </cell>
          <cell r="M47"/>
          <cell r="N47"/>
          <cell r="O47">
            <v>1.0169999999999999E-3</v>
          </cell>
          <cell r="P47"/>
          <cell r="Q47">
            <v>2.4199999999999998E-3</v>
          </cell>
          <cell r="R47"/>
          <cell r="S47">
            <v>7.6959999999999997E-3</v>
          </cell>
          <cell r="T47"/>
          <cell r="U47">
            <v>1.3496000000000001E-2</v>
          </cell>
          <cell r="V47"/>
          <cell r="W47"/>
          <cell r="X47">
            <v>1.078E-3</v>
          </cell>
          <cell r="Y47"/>
          <cell r="Z47">
            <v>2.483E-3</v>
          </cell>
          <cell r="AA47"/>
          <cell r="AB47">
            <v>9.0879999999999989E-3</v>
          </cell>
          <cell r="AC47"/>
          <cell r="AD47">
            <v>1.4022999999999999E-2</v>
          </cell>
          <cell r="AE47"/>
          <cell r="AF47"/>
          <cell r="AG47">
            <v>1.1249999999999999E-3</v>
          </cell>
          <cell r="AH47"/>
          <cell r="AI47">
            <v>2.5139999999999997E-3</v>
          </cell>
          <cell r="AJ47"/>
          <cell r="AK47">
            <v>9.9830000000000006E-3</v>
          </cell>
          <cell r="AL47"/>
          <cell r="AM47">
            <v>1.4599000000000001E-2</v>
          </cell>
          <cell r="AN47"/>
          <cell r="AO47"/>
          <cell r="AP47"/>
          <cell r="AQ47"/>
          <cell r="AR47">
            <v>2.5139999999999997E-3</v>
          </cell>
          <cell r="AS47"/>
          <cell r="AT47"/>
          <cell r="AU47"/>
          <cell r="AV47">
            <v>1.5044E-2</v>
          </cell>
          <cell r="AW47"/>
          <cell r="AX47"/>
        </row>
        <row r="48">
          <cell r="A48"/>
          <cell r="B48"/>
          <cell r="C48"/>
          <cell r="D48" t="str">
            <v>Recettes</v>
          </cell>
          <cell r="E48" t="str">
            <v>EUR</v>
          </cell>
          <cell r="F48">
            <v>183778.28</v>
          </cell>
          <cell r="G48"/>
          <cell r="H48">
            <v>4031935.49</v>
          </cell>
          <cell r="I48"/>
          <cell r="J48">
            <v>118505.31</v>
          </cell>
          <cell r="K48"/>
          <cell r="L48">
            <v>24137707.030000001</v>
          </cell>
          <cell r="M48"/>
          <cell r="N48">
            <v>28471926.109999999</v>
          </cell>
          <cell r="O48">
            <v>227002.54</v>
          </cell>
          <cell r="P48"/>
          <cell r="Q48">
            <v>4794576.5999999996</v>
          </cell>
          <cell r="R48"/>
          <cell r="S48">
            <v>184881.01</v>
          </cell>
          <cell r="T48"/>
          <cell r="U48">
            <v>28089818.620000001</v>
          </cell>
          <cell r="V48"/>
          <cell r="W48">
            <v>33296278.77</v>
          </cell>
          <cell r="X48">
            <v>237009.08</v>
          </cell>
          <cell r="Y48"/>
          <cell r="Z48">
            <v>4853967.04</v>
          </cell>
          <cell r="AA48"/>
          <cell r="AB48">
            <v>211768.58</v>
          </cell>
          <cell r="AC48"/>
          <cell r="AD48">
            <v>28595603.440000001</v>
          </cell>
          <cell r="AE48"/>
          <cell r="AF48">
            <v>33898348.140000001</v>
          </cell>
          <cell r="AG48">
            <v>243632.25</v>
          </cell>
          <cell r="AH48"/>
          <cell r="AI48">
            <v>4849204.32</v>
          </cell>
          <cell r="AJ48"/>
          <cell r="AK48">
            <v>225645.75</v>
          </cell>
          <cell r="AL48"/>
          <cell r="AM48">
            <v>29189576.379999999</v>
          </cell>
          <cell r="AN48"/>
          <cell r="AO48">
            <v>34508058.700000003</v>
          </cell>
          <cell r="AP48"/>
          <cell r="AQ48"/>
          <cell r="AR48">
            <v>5320981.5599999996</v>
          </cell>
          <cell r="AS48"/>
          <cell r="AT48"/>
          <cell r="AU48"/>
          <cell r="AV48">
            <v>29842512.010000002</v>
          </cell>
          <cell r="AW48"/>
          <cell r="AX48">
            <v>35163493.57</v>
          </cell>
        </row>
        <row r="49">
          <cell r="A49"/>
          <cell r="B49"/>
          <cell r="C49"/>
          <cell r="D49" t="str">
            <v xml:space="preserve"> Surcharges</v>
          </cell>
          <cell r="E49"/>
          <cell r="F49"/>
          <cell r="G49"/>
          <cell r="H49"/>
          <cell r="I49"/>
          <cell r="J49"/>
          <cell r="K49"/>
          <cell r="L49"/>
          <cell r="M49"/>
          <cell r="N49"/>
          <cell r="O49"/>
          <cell r="P49"/>
          <cell r="Q49"/>
          <cell r="R49"/>
          <cell r="S49"/>
          <cell r="T49"/>
          <cell r="U49"/>
          <cell r="V49"/>
          <cell r="W49"/>
          <cell r="X49"/>
          <cell r="Y49"/>
          <cell r="Z49"/>
          <cell r="AA49"/>
          <cell r="AB49"/>
          <cell r="AC49"/>
          <cell r="AD49"/>
          <cell r="AE49"/>
          <cell r="AF49"/>
          <cell r="AG49"/>
          <cell r="AH49"/>
          <cell r="AI49"/>
          <cell r="AJ49"/>
          <cell r="AK49"/>
          <cell r="AL49"/>
          <cell r="AM49"/>
          <cell r="AN49"/>
          <cell r="AO49"/>
          <cell r="AP49"/>
          <cell r="AQ49"/>
          <cell r="AR49"/>
          <cell r="AS49"/>
          <cell r="AT49"/>
          <cell r="AU49"/>
          <cell r="AV49"/>
          <cell r="AW49"/>
          <cell r="AX49"/>
        </row>
        <row r="50">
          <cell r="A50"/>
          <cell r="B50"/>
          <cell r="C50"/>
          <cell r="D50" t="str">
            <v>Surcharge Pensions</v>
          </cell>
          <cell r="E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Q50"/>
          <cell r="AR50"/>
          <cell r="AS50"/>
          <cell r="AT50"/>
          <cell r="AU50"/>
          <cell r="AV50"/>
          <cell r="AW50"/>
          <cell r="AX50"/>
        </row>
        <row r="51">
          <cell r="A51"/>
          <cell r="B51"/>
          <cell r="C51"/>
          <cell r="D51" t="str">
            <v>Coûts imputés</v>
          </cell>
          <cell r="E51" t="str">
            <v>EUR</v>
          </cell>
          <cell r="F51">
            <v>28482.772210643034</v>
          </cell>
          <cell r="G51"/>
          <cell r="H51">
            <v>616967.53131927631</v>
          </cell>
          <cell r="I51"/>
          <cell r="J51">
            <v>12457.370111324313</v>
          </cell>
          <cell r="K51"/>
          <cell r="L51">
            <v>2602731.1363587566</v>
          </cell>
          <cell r="M51"/>
          <cell r="N51">
            <v>3260638.8100000005</v>
          </cell>
          <cell r="O51">
            <v>36652.405847727605</v>
          </cell>
          <cell r="P51"/>
          <cell r="Q51">
            <v>562608.1800949747</v>
          </cell>
          <cell r="R51"/>
          <cell r="S51">
            <v>12412.555513850397</v>
          </cell>
          <cell r="T51"/>
          <cell r="U51">
            <v>2303736.0485434467</v>
          </cell>
          <cell r="V51"/>
          <cell r="W51">
            <v>2915409.1899999995</v>
          </cell>
          <cell r="X51">
            <v>38630.096963035954</v>
          </cell>
          <cell r="Y51"/>
          <cell r="Z51">
            <v>508729.97201887862</v>
          </cell>
          <cell r="AA51"/>
          <cell r="AB51">
            <v>12514.973452139397</v>
          </cell>
          <cell r="AC51"/>
          <cell r="AD51">
            <v>2037177.4575659458</v>
          </cell>
          <cell r="AE51"/>
          <cell r="AF51">
            <v>2597052.5</v>
          </cell>
          <cell r="AG51">
            <v>42020.073772968295</v>
          </cell>
          <cell r="AH51"/>
          <cell r="AI51">
            <v>459843.68808481871</v>
          </cell>
          <cell r="AJ51"/>
          <cell r="AK51">
            <v>12180.240448875265</v>
          </cell>
          <cell r="AL51"/>
          <cell r="AM51">
            <v>1794174.4876933377</v>
          </cell>
          <cell r="AN51"/>
          <cell r="AO51">
            <v>2308218.4900000002</v>
          </cell>
          <cell r="AP51"/>
          <cell r="AQ51"/>
          <cell r="AR51">
            <v>461448.1861678487</v>
          </cell>
          <cell r="AS51"/>
          <cell r="AT51"/>
          <cell r="AU51"/>
          <cell r="AV51">
            <v>1593617.5338321519</v>
          </cell>
          <cell r="AW51"/>
          <cell r="AX51">
            <v>2055065.7200000007</v>
          </cell>
        </row>
        <row r="52">
          <cell r="A52"/>
          <cell r="B52"/>
          <cell r="C52"/>
          <cell r="D52" t="str">
            <v>Consommation totale</v>
          </cell>
          <cell r="E52" t="str">
            <v>MWh T</v>
          </cell>
          <cell r="F52">
            <v>226607</v>
          </cell>
          <cell r="G52"/>
          <cell r="H52">
            <v>2007936</v>
          </cell>
          <cell r="I52"/>
          <cell r="J52">
            <v>24766</v>
          </cell>
          <cell r="K52"/>
          <cell r="L52">
            <v>2125921</v>
          </cell>
          <cell r="M52"/>
          <cell r="N52"/>
          <cell r="O52">
            <v>223208</v>
          </cell>
          <cell r="P52"/>
          <cell r="Q52">
            <v>1981230</v>
          </cell>
          <cell r="R52"/>
          <cell r="S52">
            <v>24023</v>
          </cell>
          <cell r="T52"/>
          <cell r="U52">
            <v>2081344</v>
          </cell>
          <cell r="V52"/>
          <cell r="W52"/>
          <cell r="X52">
            <v>219860</v>
          </cell>
          <cell r="Y52"/>
          <cell r="Z52">
            <v>1954880</v>
          </cell>
          <cell r="AA52"/>
          <cell r="AB52">
            <v>23302</v>
          </cell>
          <cell r="AC52"/>
          <cell r="AD52">
            <v>2039193</v>
          </cell>
          <cell r="AE52"/>
          <cell r="AF52"/>
          <cell r="AG52">
            <v>216562</v>
          </cell>
          <cell r="AH52"/>
          <cell r="AI52">
            <v>1928880</v>
          </cell>
          <cell r="AJ52"/>
          <cell r="AK52">
            <v>22603</v>
          </cell>
          <cell r="AL52"/>
          <cell r="AM52">
            <v>1999423</v>
          </cell>
          <cell r="AN52"/>
          <cell r="AO52"/>
          <cell r="AP52"/>
          <cell r="AQ52"/>
          <cell r="AR52">
            <v>2116540</v>
          </cell>
          <cell r="AS52"/>
          <cell r="AT52"/>
          <cell r="AU52"/>
          <cell r="AV52">
            <v>1983682</v>
          </cell>
          <cell r="AW52"/>
          <cell r="AX52"/>
        </row>
        <row r="53">
          <cell r="A53" t="str">
            <v>D08</v>
          </cell>
          <cell r="B53">
            <v>53</v>
          </cell>
          <cell r="C53"/>
          <cell r="D53" t="str">
            <v>Tarif</v>
          </cell>
          <cell r="E53" t="str">
            <v>EUR/kWh</v>
          </cell>
          <cell r="F53">
            <v>1.26E-4</v>
          </cell>
          <cell r="G53"/>
          <cell r="H53">
            <v>3.0699999999999998E-4</v>
          </cell>
          <cell r="I53"/>
          <cell r="J53">
            <v>5.0299999999999997E-4</v>
          </cell>
          <cell r="K53"/>
          <cell r="L53">
            <v>1.224E-3</v>
          </cell>
          <cell r="M53"/>
          <cell r="N53"/>
          <cell r="O53">
            <v>1.64E-4</v>
          </cell>
          <cell r="P53"/>
          <cell r="Q53">
            <v>2.8399999999999996E-4</v>
          </cell>
          <cell r="R53"/>
          <cell r="S53">
            <v>5.1699999999999999E-4</v>
          </cell>
          <cell r="T53"/>
          <cell r="U53">
            <v>1.1069999999999999E-3</v>
          </cell>
          <cell r="V53"/>
          <cell r="W53"/>
          <cell r="X53">
            <v>1.76E-4</v>
          </cell>
          <cell r="Y53"/>
          <cell r="Z53">
            <v>2.6000000000000003E-4</v>
          </cell>
          <cell r="AA53"/>
          <cell r="AB53">
            <v>5.3700000000000004E-4</v>
          </cell>
          <cell r="AC53"/>
          <cell r="AD53">
            <v>9.990000000000001E-4</v>
          </cell>
          <cell r="AE53"/>
          <cell r="AF53"/>
          <cell r="AG53">
            <v>1.94E-4</v>
          </cell>
          <cell r="AH53"/>
          <cell r="AI53">
            <v>2.3799999999999998E-4</v>
          </cell>
          <cell r="AJ53"/>
          <cell r="AK53">
            <v>5.3899999999999998E-4</v>
          </cell>
          <cell r="AL53"/>
          <cell r="AM53">
            <v>8.9700000000000001E-4</v>
          </cell>
          <cell r="AN53"/>
          <cell r="AO53"/>
          <cell r="AP53"/>
          <cell r="AQ53"/>
          <cell r="AR53">
            <v>2.1799999999999999E-4</v>
          </cell>
          <cell r="AS53"/>
          <cell r="AT53"/>
          <cell r="AU53"/>
          <cell r="AV53">
            <v>8.03E-4</v>
          </cell>
          <cell r="AW53"/>
          <cell r="AX53"/>
        </row>
        <row r="54">
          <cell r="A54"/>
          <cell r="B54"/>
          <cell r="C54"/>
          <cell r="D54" t="str">
            <v>Recettes</v>
          </cell>
          <cell r="E54" t="str">
            <v>EUR</v>
          </cell>
          <cell r="F54">
            <v>28552.48</v>
          </cell>
          <cell r="G54"/>
          <cell r="H54">
            <v>616436.35</v>
          </cell>
          <cell r="I54"/>
          <cell r="J54">
            <v>12457.3</v>
          </cell>
          <cell r="K54"/>
          <cell r="L54">
            <v>2602127.2999999998</v>
          </cell>
          <cell r="M54"/>
          <cell r="N54">
            <v>3259573.4299999997</v>
          </cell>
          <cell r="O54">
            <v>36606.11</v>
          </cell>
          <cell r="P54"/>
          <cell r="Q54">
            <v>562669.31999999995</v>
          </cell>
          <cell r="R54"/>
          <cell r="S54">
            <v>12419.89</v>
          </cell>
          <cell r="T54"/>
          <cell r="U54">
            <v>2304047.81</v>
          </cell>
          <cell r="V54"/>
          <cell r="W54">
            <v>2915743.13</v>
          </cell>
          <cell r="X54">
            <v>38695.360000000001</v>
          </cell>
          <cell r="Y54"/>
          <cell r="Z54">
            <v>508268.79999999999</v>
          </cell>
          <cell r="AA54"/>
          <cell r="AB54">
            <v>12513.17</v>
          </cell>
          <cell r="AC54"/>
          <cell r="AD54">
            <v>2037153.81</v>
          </cell>
          <cell r="AE54"/>
          <cell r="AF54">
            <v>2596631.14</v>
          </cell>
          <cell r="AG54">
            <v>42013.03</v>
          </cell>
          <cell r="AH54"/>
          <cell r="AI54">
            <v>459073.44</v>
          </cell>
          <cell r="AJ54"/>
          <cell r="AK54">
            <v>12183.02</v>
          </cell>
          <cell r="AL54"/>
          <cell r="AM54">
            <v>1793482.43</v>
          </cell>
          <cell r="AN54"/>
          <cell r="AO54">
            <v>2306751.92</v>
          </cell>
          <cell r="AP54"/>
          <cell r="AQ54"/>
          <cell r="AR54">
            <v>461405.72</v>
          </cell>
          <cell r="AS54"/>
          <cell r="AT54"/>
          <cell r="AU54"/>
          <cell r="AV54">
            <v>1592896.65</v>
          </cell>
          <cell r="AW54"/>
          <cell r="AX54">
            <v>2054302.3699999999</v>
          </cell>
        </row>
        <row r="55">
          <cell r="A55"/>
          <cell r="B55"/>
          <cell r="C55"/>
          <cell r="D55" t="str">
            <v>Surcharge Redevance de voirie</v>
          </cell>
          <cell r="E55"/>
          <cell r="F55"/>
          <cell r="G55"/>
          <cell r="H55"/>
          <cell r="I55"/>
          <cell r="J55"/>
          <cell r="K55"/>
          <cell r="L55"/>
          <cell r="M55"/>
          <cell r="N55"/>
          <cell r="O55"/>
          <cell r="P55"/>
          <cell r="Q55"/>
          <cell r="R55"/>
          <cell r="S55"/>
          <cell r="T55"/>
          <cell r="U55"/>
          <cell r="V55"/>
          <cell r="W55"/>
          <cell r="X55"/>
          <cell r="Y55"/>
          <cell r="Z55"/>
          <cell r="AA55"/>
          <cell r="AB55"/>
          <cell r="AC55"/>
          <cell r="AD55"/>
          <cell r="AE55"/>
          <cell r="AF55"/>
          <cell r="AG55"/>
          <cell r="AH55"/>
          <cell r="AI55"/>
          <cell r="AJ55"/>
          <cell r="AK55"/>
          <cell r="AL55"/>
          <cell r="AM55"/>
          <cell r="AN55"/>
          <cell r="AO55"/>
          <cell r="AP55"/>
          <cell r="AQ55"/>
          <cell r="AR55"/>
          <cell r="AS55"/>
          <cell r="AT55"/>
          <cell r="AU55"/>
          <cell r="AV55"/>
          <cell r="AW55"/>
          <cell r="AX55"/>
        </row>
        <row r="56">
          <cell r="A56"/>
          <cell r="B56"/>
          <cell r="C56"/>
          <cell r="D56" t="str">
            <v>Coûts imputés</v>
          </cell>
          <cell r="E56" t="str">
            <v>EUR</v>
          </cell>
          <cell r="F56">
            <v>796523.63082992018</v>
          </cell>
          <cell r="G56"/>
          <cell r="H56">
            <v>7057895.2688756594</v>
          </cell>
          <cell r="I56"/>
          <cell r="J56">
            <v>174104.98564593153</v>
          </cell>
          <cell r="K56"/>
          <cell r="L56">
            <v>14945225.114648487</v>
          </cell>
          <cell r="M56"/>
          <cell r="N56">
            <v>22973749</v>
          </cell>
          <cell r="O56">
            <v>797298.99743296055</v>
          </cell>
          <cell r="P56"/>
          <cell r="Q56">
            <v>7076953.7502423953</v>
          </cell>
          <cell r="R56"/>
          <cell r="S56">
            <v>171620.31661349066</v>
          </cell>
          <cell r="T56"/>
          <cell r="U56">
            <v>14869121.935711155</v>
          </cell>
          <cell r="V56"/>
          <cell r="W56">
            <v>22914995</v>
          </cell>
          <cell r="X56">
            <v>799410.98512793414</v>
          </cell>
          <cell r="Y56"/>
          <cell r="Z56">
            <v>7107943.9034244325</v>
          </cell>
          <cell r="AA56"/>
          <cell r="AB56">
            <v>169452.1493263997</v>
          </cell>
          <cell r="AC56"/>
          <cell r="AD56">
            <v>14829011.962121235</v>
          </cell>
          <cell r="AE56"/>
          <cell r="AF56">
            <v>22905819</v>
          </cell>
          <cell r="AG56">
            <v>801712.49733630056</v>
          </cell>
          <cell r="AH56"/>
          <cell r="AI56">
            <v>7140713.5225110753</v>
          </cell>
          <cell r="AJ56"/>
          <cell r="AK56">
            <v>167330.0034348667</v>
          </cell>
          <cell r="AL56"/>
          <cell r="AM56">
            <v>14801727.976717759</v>
          </cell>
          <cell r="AN56"/>
          <cell r="AO56">
            <v>22911484</v>
          </cell>
          <cell r="AP56"/>
          <cell r="AQ56"/>
          <cell r="AR56">
            <v>7983588.9189638766</v>
          </cell>
          <cell r="AS56"/>
          <cell r="AT56"/>
          <cell r="AU56"/>
          <cell r="AV56">
            <v>14964897.081036123</v>
          </cell>
          <cell r="AW56"/>
          <cell r="AX56">
            <v>22948486</v>
          </cell>
        </row>
        <row r="57">
          <cell r="A57"/>
          <cell r="B57"/>
          <cell r="C57"/>
          <cell r="D57" t="str">
            <v>Consommation totale</v>
          </cell>
          <cell r="E57" t="str">
            <v>MWh T</v>
          </cell>
          <cell r="F57">
            <v>226607</v>
          </cell>
          <cell r="G57"/>
          <cell r="H57">
            <v>2007936</v>
          </cell>
          <cell r="I57"/>
          <cell r="J57">
            <v>24766</v>
          </cell>
          <cell r="K57"/>
          <cell r="L57">
            <v>2125921</v>
          </cell>
          <cell r="M57"/>
          <cell r="N57"/>
          <cell r="O57">
            <v>223208</v>
          </cell>
          <cell r="P57"/>
          <cell r="Q57">
            <v>1981230</v>
          </cell>
          <cell r="R57"/>
          <cell r="S57">
            <v>24023</v>
          </cell>
          <cell r="T57"/>
          <cell r="U57">
            <v>2081344</v>
          </cell>
          <cell r="V57"/>
          <cell r="W57"/>
          <cell r="X57">
            <v>219860</v>
          </cell>
          <cell r="Y57"/>
          <cell r="Z57">
            <v>1954880</v>
          </cell>
          <cell r="AA57"/>
          <cell r="AB57">
            <v>23302</v>
          </cell>
          <cell r="AC57"/>
          <cell r="AD57">
            <v>2039193</v>
          </cell>
          <cell r="AE57"/>
          <cell r="AF57"/>
          <cell r="AG57">
            <v>216562</v>
          </cell>
          <cell r="AH57"/>
          <cell r="AI57">
            <v>1928880</v>
          </cell>
          <cell r="AJ57"/>
          <cell r="AK57">
            <v>22603</v>
          </cell>
          <cell r="AL57"/>
          <cell r="AM57">
            <v>1999423</v>
          </cell>
          <cell r="AN57"/>
          <cell r="AO57"/>
          <cell r="AP57"/>
          <cell r="AQ57"/>
          <cell r="AR57">
            <v>2116540</v>
          </cell>
          <cell r="AS57"/>
          <cell r="AT57"/>
          <cell r="AU57"/>
          <cell r="AV57">
            <v>1983682</v>
          </cell>
          <cell r="AW57"/>
          <cell r="AX57"/>
        </row>
        <row r="58">
          <cell r="A58" t="str">
            <v>D12</v>
          </cell>
          <cell r="B58">
            <v>58</v>
          </cell>
          <cell r="C58"/>
          <cell r="D58" t="str">
            <v>Tarif</v>
          </cell>
          <cell r="E58" t="str">
            <v>EUR/kWh</v>
          </cell>
          <cell r="F58">
            <v>3.5149999999999999E-3</v>
          </cell>
          <cell r="G58"/>
          <cell r="H58">
            <v>3.5150000000000003E-3</v>
          </cell>
          <cell r="I58"/>
          <cell r="J58">
            <v>7.0300000000000007E-3</v>
          </cell>
          <cell r="K58"/>
          <cell r="L58">
            <v>7.0300000000000007E-3</v>
          </cell>
          <cell r="M58"/>
          <cell r="N58"/>
          <cell r="O58">
            <v>3.5720000000000001E-3</v>
          </cell>
          <cell r="P58"/>
          <cell r="Q58">
            <v>3.5720000000000001E-3</v>
          </cell>
          <cell r="R58"/>
          <cell r="S58">
            <v>7.1440000000000002E-3</v>
          </cell>
          <cell r="T58"/>
          <cell r="U58">
            <v>7.1440000000000002E-3</v>
          </cell>
          <cell r="V58"/>
          <cell r="W58"/>
          <cell r="X58">
            <v>3.6359999999999999E-3</v>
          </cell>
          <cell r="Y58"/>
          <cell r="Z58">
            <v>3.6359999999999999E-3</v>
          </cell>
          <cell r="AA58"/>
          <cell r="AB58">
            <v>7.2719999999999998E-3</v>
          </cell>
          <cell r="AC58"/>
          <cell r="AD58">
            <v>7.2719999999999998E-3</v>
          </cell>
          <cell r="AE58"/>
          <cell r="AF58"/>
          <cell r="AG58">
            <v>3.702E-3</v>
          </cell>
          <cell r="AH58"/>
          <cell r="AI58">
            <v>3.702E-3</v>
          </cell>
          <cell r="AJ58"/>
          <cell r="AK58">
            <v>7.4029999999999999E-3</v>
          </cell>
          <cell r="AL58"/>
          <cell r="AM58">
            <v>7.4029999999999999E-3</v>
          </cell>
          <cell r="AN58"/>
          <cell r="AO58"/>
          <cell r="AP58"/>
          <cell r="AQ58"/>
          <cell r="AR58">
            <v>3.7719999999999997E-3</v>
          </cell>
          <cell r="AS58"/>
          <cell r="AT58"/>
          <cell r="AU58"/>
          <cell r="AV58">
            <v>7.5439999999999995E-3</v>
          </cell>
          <cell r="AW58"/>
          <cell r="AX58"/>
        </row>
        <row r="59">
          <cell r="A59"/>
          <cell r="B59"/>
          <cell r="C59"/>
          <cell r="D59" t="str">
            <v>Recettes</v>
          </cell>
          <cell r="E59" t="str">
            <v>EUR</v>
          </cell>
          <cell r="F59">
            <v>796523.61</v>
          </cell>
          <cell r="G59"/>
          <cell r="H59">
            <v>7057895.04</v>
          </cell>
          <cell r="I59"/>
          <cell r="J59">
            <v>174104.98</v>
          </cell>
          <cell r="K59"/>
          <cell r="L59">
            <v>14945224.630000001</v>
          </cell>
          <cell r="M59"/>
          <cell r="N59">
            <v>22973748.260000002</v>
          </cell>
          <cell r="O59">
            <v>797298.98</v>
          </cell>
          <cell r="P59"/>
          <cell r="Q59">
            <v>7076953.5599999996</v>
          </cell>
          <cell r="R59"/>
          <cell r="S59">
            <v>171620.31</v>
          </cell>
          <cell r="T59"/>
          <cell r="U59">
            <v>14869121.539999999</v>
          </cell>
          <cell r="V59"/>
          <cell r="W59">
            <v>22914994.389999997</v>
          </cell>
          <cell r="X59">
            <v>799410.96</v>
          </cell>
          <cell r="Y59"/>
          <cell r="Z59">
            <v>7107943.6799999997</v>
          </cell>
          <cell r="AA59"/>
          <cell r="AB59">
            <v>169452.14</v>
          </cell>
          <cell r="AC59"/>
          <cell r="AD59">
            <v>14829011.5</v>
          </cell>
          <cell r="AE59"/>
          <cell r="AF59">
            <v>22905818.280000001</v>
          </cell>
          <cell r="AG59">
            <v>801712.52</v>
          </cell>
          <cell r="AH59"/>
          <cell r="AI59">
            <v>7140713.7599999998</v>
          </cell>
          <cell r="AJ59"/>
          <cell r="AK59">
            <v>167330.01</v>
          </cell>
          <cell r="AL59"/>
          <cell r="AM59">
            <v>14801728.470000001</v>
          </cell>
          <cell r="AN59"/>
          <cell r="AO59">
            <v>22911484.759999998</v>
          </cell>
          <cell r="AP59"/>
          <cell r="AQ59"/>
          <cell r="AR59">
            <v>7983588.8799999999</v>
          </cell>
          <cell r="AS59"/>
          <cell r="AT59"/>
          <cell r="AU59"/>
          <cell r="AV59">
            <v>14964897.01</v>
          </cell>
          <cell r="AW59"/>
          <cell r="AX59">
            <v>22948485.890000001</v>
          </cell>
        </row>
        <row r="60">
          <cell r="A60"/>
          <cell r="B60"/>
          <cell r="C60"/>
          <cell r="D60" t="str">
            <v>Surcharge Autres impôts &amp; prélèvements</v>
          </cell>
          <cell r="E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cell r="AR60"/>
          <cell r="AS60"/>
          <cell r="AT60"/>
          <cell r="AU60"/>
          <cell r="AV60"/>
          <cell r="AW60"/>
          <cell r="AX60"/>
        </row>
        <row r="61">
          <cell r="A61"/>
          <cell r="B61"/>
          <cell r="C61"/>
          <cell r="D61" t="str">
            <v>Coûts imputés</v>
          </cell>
          <cell r="E61" t="str">
            <v>EUR</v>
          </cell>
          <cell r="F61">
            <v>64797.939729200792</v>
          </cell>
          <cell r="G61"/>
          <cell r="H61">
            <v>1423547.7590822699</v>
          </cell>
          <cell r="I61"/>
          <cell r="J61">
            <v>32371.574202470336</v>
          </cell>
          <cell r="K61"/>
          <cell r="L61">
            <v>6652363.5269860588</v>
          </cell>
          <cell r="M61"/>
          <cell r="N61">
            <v>8173080.7999999998</v>
          </cell>
          <cell r="O61">
            <v>92105.977409543702</v>
          </cell>
          <cell r="P61"/>
          <cell r="Q61">
            <v>1769879.9801443592</v>
          </cell>
          <cell r="R61"/>
          <cell r="S61">
            <v>56011.756625114009</v>
          </cell>
          <cell r="T61"/>
          <cell r="U61">
            <v>8133371.305820981</v>
          </cell>
          <cell r="V61"/>
          <cell r="W61">
            <v>10051369.019999998</v>
          </cell>
          <cell r="X61">
            <v>100966.0437465494</v>
          </cell>
          <cell r="Y61"/>
          <cell r="Z61">
            <v>1786389.2688035201</v>
          </cell>
          <cell r="AA61"/>
          <cell r="AB61">
            <v>66197.452606567647</v>
          </cell>
          <cell r="AC61"/>
          <cell r="AD61">
            <v>8216670.3448433634</v>
          </cell>
          <cell r="AE61"/>
          <cell r="AF61">
            <v>10170223.110000001</v>
          </cell>
          <cell r="AG61">
            <v>125681.27730258298</v>
          </cell>
          <cell r="AH61"/>
          <cell r="AI61">
            <v>2028827.0363635523</v>
          </cell>
          <cell r="AJ61"/>
          <cell r="AK61">
            <v>81764.366204941005</v>
          </cell>
          <cell r="AL61"/>
          <cell r="AM61">
            <v>9447305.7701289207</v>
          </cell>
          <cell r="AN61"/>
          <cell r="AO61">
            <v>11683578.449999997</v>
          </cell>
          <cell r="AP61"/>
          <cell r="AQ61"/>
          <cell r="AR61">
            <v>2406320.3438053997</v>
          </cell>
          <cell r="AS61"/>
          <cell r="AT61"/>
          <cell r="AU61"/>
          <cell r="AV61">
            <v>10293152.226194603</v>
          </cell>
          <cell r="AW61"/>
          <cell r="AX61">
            <v>12699472.570000004</v>
          </cell>
        </row>
        <row r="62">
          <cell r="A62"/>
          <cell r="B62"/>
          <cell r="C62"/>
          <cell r="D62" t="str">
            <v>Consommation totale</v>
          </cell>
          <cell r="E62" t="str">
            <v>MWh T</v>
          </cell>
          <cell r="F62">
            <v>226607</v>
          </cell>
          <cell r="G62"/>
          <cell r="H62">
            <v>2007936</v>
          </cell>
          <cell r="I62"/>
          <cell r="J62">
            <v>24766</v>
          </cell>
          <cell r="K62"/>
          <cell r="L62">
            <v>2125921</v>
          </cell>
          <cell r="M62"/>
          <cell r="N62"/>
          <cell r="O62">
            <v>223208</v>
          </cell>
          <cell r="P62"/>
          <cell r="Q62">
            <v>1981230</v>
          </cell>
          <cell r="R62"/>
          <cell r="S62">
            <v>24023</v>
          </cell>
          <cell r="T62"/>
          <cell r="U62">
            <v>2081344</v>
          </cell>
          <cell r="V62"/>
          <cell r="W62"/>
          <cell r="X62">
            <v>219860</v>
          </cell>
          <cell r="Y62"/>
          <cell r="Z62">
            <v>1954880</v>
          </cell>
          <cell r="AA62"/>
          <cell r="AB62">
            <v>23302</v>
          </cell>
          <cell r="AC62"/>
          <cell r="AD62">
            <v>2039193</v>
          </cell>
          <cell r="AE62"/>
          <cell r="AF62"/>
          <cell r="AG62">
            <v>216562</v>
          </cell>
          <cell r="AH62"/>
          <cell r="AI62">
            <v>1928880</v>
          </cell>
          <cell r="AJ62"/>
          <cell r="AK62">
            <v>22603</v>
          </cell>
          <cell r="AL62"/>
          <cell r="AM62">
            <v>1999423</v>
          </cell>
          <cell r="AN62"/>
          <cell r="AO62"/>
          <cell r="AP62"/>
          <cell r="AQ62"/>
          <cell r="AR62">
            <v>2116540</v>
          </cell>
          <cell r="AS62"/>
          <cell r="AT62"/>
          <cell r="AU62"/>
          <cell r="AV62">
            <v>1983682</v>
          </cell>
          <cell r="AW62"/>
          <cell r="AX62"/>
        </row>
        <row r="63">
          <cell r="A63" t="str">
            <v>D22</v>
          </cell>
          <cell r="B63">
            <v>63</v>
          </cell>
          <cell r="C63"/>
          <cell r="D63" t="str">
            <v>Tarif</v>
          </cell>
          <cell r="E63" t="str">
            <v>EUR/kWh</v>
          </cell>
          <cell r="F63">
            <v>2.8600000000000001E-4</v>
          </cell>
          <cell r="G63"/>
          <cell r="H63">
            <v>7.0899999999999999E-4</v>
          </cell>
          <cell r="I63"/>
          <cell r="J63">
            <v>1.307E-3</v>
          </cell>
          <cell r="K63"/>
          <cell r="L63">
            <v>3.1289999999999998E-3</v>
          </cell>
          <cell r="M63"/>
          <cell r="N63"/>
          <cell r="O63">
            <v>4.1300000000000001E-4</v>
          </cell>
          <cell r="P63"/>
          <cell r="Q63">
            <v>8.9300000000000002E-4</v>
          </cell>
          <cell r="R63"/>
          <cell r="S63">
            <v>2.3319999999999999E-3</v>
          </cell>
          <cell r="T63"/>
          <cell r="U63">
            <v>3.908E-3</v>
          </cell>
          <cell r="V63"/>
          <cell r="W63"/>
          <cell r="X63">
            <v>4.5899999999999999E-4</v>
          </cell>
          <cell r="Y63"/>
          <cell r="Z63">
            <v>9.1399999999999999E-4</v>
          </cell>
          <cell r="AA63"/>
          <cell r="AB63">
            <v>2.8410000000000002E-3</v>
          </cell>
          <cell r="AC63"/>
          <cell r="AD63">
            <v>4.0289999999999996E-3</v>
          </cell>
          <cell r="AE63"/>
          <cell r="AF63"/>
          <cell r="AG63">
            <v>5.8E-4</v>
          </cell>
          <cell r="AH63"/>
          <cell r="AI63">
            <v>1.052E-3</v>
          </cell>
          <cell r="AJ63"/>
          <cell r="AK63">
            <v>3.617E-3</v>
          </cell>
          <cell r="AL63"/>
          <cell r="AM63">
            <v>4.725E-3</v>
          </cell>
          <cell r="AN63"/>
          <cell r="AO63"/>
          <cell r="AP63"/>
          <cell r="AQ63"/>
          <cell r="AR63">
            <v>1.137E-3</v>
          </cell>
          <cell r="AS63"/>
          <cell r="AT63"/>
          <cell r="AU63"/>
          <cell r="AV63">
            <v>5.189E-3</v>
          </cell>
          <cell r="AW63"/>
          <cell r="AX63"/>
        </row>
        <row r="64">
          <cell r="A64"/>
          <cell r="B64"/>
          <cell r="C64"/>
          <cell r="D64" t="str">
            <v>Recettes</v>
          </cell>
          <cell r="E64" t="str">
            <v>EUR</v>
          </cell>
          <cell r="F64">
            <v>64809.599999999999</v>
          </cell>
          <cell r="G64"/>
          <cell r="H64">
            <v>1423626.62</v>
          </cell>
          <cell r="I64"/>
          <cell r="J64">
            <v>32369.16</v>
          </cell>
          <cell r="K64"/>
          <cell r="L64">
            <v>6652006.8099999996</v>
          </cell>
          <cell r="M64"/>
          <cell r="N64">
            <v>8172812.1899999995</v>
          </cell>
          <cell r="O64">
            <v>92184.9</v>
          </cell>
          <cell r="P64"/>
          <cell r="Q64">
            <v>1769238.39</v>
          </cell>
          <cell r="R64"/>
          <cell r="S64">
            <v>56021.64</v>
          </cell>
          <cell r="T64"/>
          <cell r="U64">
            <v>8133892.3499999996</v>
          </cell>
          <cell r="V64"/>
          <cell r="W64">
            <v>10051337.279999999</v>
          </cell>
          <cell r="X64">
            <v>100915.74</v>
          </cell>
          <cell r="Y64"/>
          <cell r="Z64">
            <v>1786760.32</v>
          </cell>
          <cell r="AA64"/>
          <cell r="AB64">
            <v>66200.98</v>
          </cell>
          <cell r="AC64"/>
          <cell r="AD64">
            <v>8215908.5999999996</v>
          </cell>
          <cell r="AE64"/>
          <cell r="AF64">
            <v>10169785.640000001</v>
          </cell>
          <cell r="AG64">
            <v>125605.96</v>
          </cell>
          <cell r="AH64"/>
          <cell r="AI64">
            <v>2029181.76</v>
          </cell>
          <cell r="AJ64"/>
          <cell r="AK64">
            <v>81755.05</v>
          </cell>
          <cell r="AL64"/>
          <cell r="AM64">
            <v>9447273.6799999997</v>
          </cell>
          <cell r="AN64"/>
          <cell r="AO64">
            <v>11683816.449999999</v>
          </cell>
          <cell r="AP64"/>
          <cell r="AQ64"/>
          <cell r="AR64">
            <v>2406505.98</v>
          </cell>
          <cell r="AS64"/>
          <cell r="AT64"/>
          <cell r="AU64"/>
          <cell r="AV64">
            <v>10293325.9</v>
          </cell>
          <cell r="AW64"/>
          <cell r="AX64">
            <v>12699831.880000001</v>
          </cell>
        </row>
        <row r="65">
          <cell r="A65"/>
          <cell r="B65"/>
          <cell r="C65"/>
          <cell r="D65" t="str">
            <v>Total des coûts à recouvrer</v>
          </cell>
          <cell r="E65" t="str">
            <v>EUR</v>
          </cell>
          <cell r="F65">
            <v>2480011.4733528118</v>
          </cell>
          <cell r="G65"/>
          <cell r="H65">
            <v>40991031.816882625</v>
          </cell>
          <cell r="I65"/>
          <cell r="J65">
            <v>1193816.725883462</v>
          </cell>
          <cell r="K65"/>
          <cell r="L65">
            <v>169906431.19388112</v>
          </cell>
          <cell r="M65"/>
          <cell r="N65">
            <v>214571291.20999998</v>
          </cell>
          <cell r="O65">
            <v>2855818.3008664455</v>
          </cell>
          <cell r="P65"/>
          <cell r="Q65">
            <v>42187012.217632934</v>
          </cell>
          <cell r="R65"/>
          <cell r="S65">
            <v>1333041.7878655368</v>
          </cell>
          <cell r="T65"/>
          <cell r="U65">
            <v>172040111.42363507</v>
          </cell>
          <cell r="V65"/>
          <cell r="W65">
            <v>218415983.73000002</v>
          </cell>
          <cell r="X65">
            <v>3115014.620922883</v>
          </cell>
          <cell r="Y65"/>
          <cell r="Z65">
            <v>43180012.587818429</v>
          </cell>
          <cell r="AA65"/>
          <cell r="AB65">
            <v>1452747.3305206648</v>
          </cell>
          <cell r="AC65"/>
          <cell r="AD65">
            <v>174596941.74073803</v>
          </cell>
          <cell r="AE65"/>
          <cell r="AF65">
            <v>222344716.28000003</v>
          </cell>
          <cell r="AG65">
            <v>3428228.9742997438</v>
          </cell>
          <cell r="AH65"/>
          <cell r="AI65">
            <v>43979726.013985395</v>
          </cell>
          <cell r="AJ65"/>
          <cell r="AK65">
            <v>1539121.4283934406</v>
          </cell>
          <cell r="AL65"/>
          <cell r="AM65">
            <v>177398004.04332143</v>
          </cell>
          <cell r="AN65"/>
          <cell r="AO65">
            <v>226345080.46000001</v>
          </cell>
          <cell r="AP65">
            <v>0</v>
          </cell>
          <cell r="AQ65"/>
          <cell r="AR65">
            <v>49410391.666043878</v>
          </cell>
          <cell r="AS65"/>
          <cell r="AT65"/>
          <cell r="AU65"/>
          <cell r="AV65">
            <v>181234366.30395612</v>
          </cell>
          <cell r="AW65"/>
          <cell r="AX65">
            <v>230644757.97</v>
          </cell>
        </row>
        <row r="66">
          <cell r="A66"/>
          <cell r="B66"/>
          <cell r="C66"/>
          <cell r="D66" t="str">
            <v>Total des recettes</v>
          </cell>
          <cell r="E66" t="str">
            <v>EUR</v>
          </cell>
          <cell r="F66">
            <v>2480129.02</v>
          </cell>
          <cell r="G66"/>
          <cell r="H66">
            <v>40991035.060000002</v>
          </cell>
          <cell r="I66"/>
          <cell r="J66">
            <v>1193802.1499999999</v>
          </cell>
          <cell r="K66"/>
          <cell r="L66">
            <v>169905783.43000001</v>
          </cell>
          <cell r="M66"/>
          <cell r="N66">
            <v>214570749.66000003</v>
          </cell>
          <cell r="O66">
            <v>2855749.48</v>
          </cell>
          <cell r="P66"/>
          <cell r="Q66">
            <v>42186268.300000004</v>
          </cell>
          <cell r="R66"/>
          <cell r="S66">
            <v>1333071.5399999998</v>
          </cell>
          <cell r="T66"/>
          <cell r="U66">
            <v>172041220.51999998</v>
          </cell>
          <cell r="V66"/>
          <cell r="W66">
            <v>218416309.83999997</v>
          </cell>
          <cell r="X66">
            <v>3114902.09</v>
          </cell>
          <cell r="Y66"/>
          <cell r="Z66">
            <v>43179865.870000005</v>
          </cell>
          <cell r="AA66"/>
          <cell r="AB66">
            <v>1452753.2999999998</v>
          </cell>
          <cell r="AC66"/>
          <cell r="AD66">
            <v>174596286.68000001</v>
          </cell>
          <cell r="AE66"/>
          <cell r="AF66">
            <v>222343807.94</v>
          </cell>
          <cell r="AG66">
            <v>3428163.9299999997</v>
          </cell>
          <cell r="AH66"/>
          <cell r="AI66">
            <v>43979847.419999987</v>
          </cell>
          <cell r="AJ66"/>
          <cell r="AK66">
            <v>1539111.69</v>
          </cell>
          <cell r="AL66"/>
          <cell r="AM66">
            <v>177398045.19000003</v>
          </cell>
          <cell r="AN66"/>
          <cell r="AO66">
            <v>226345168.22999999</v>
          </cell>
          <cell r="AP66">
            <v>0</v>
          </cell>
          <cell r="AQ66"/>
          <cell r="AR66">
            <v>49410636.159999996</v>
          </cell>
          <cell r="AS66"/>
          <cell r="AT66"/>
          <cell r="AU66"/>
          <cell r="AV66">
            <v>181233155.69</v>
          </cell>
          <cell r="AW66"/>
          <cell r="AX66">
            <v>230643791.84999996</v>
          </cell>
        </row>
        <row r="67">
          <cell r="A67"/>
          <cell r="B67"/>
          <cell r="C67"/>
          <cell r="D67" t="str">
            <v>Ecart coûts-recettes</v>
          </cell>
          <cell r="E67" t="str">
            <v>EUR</v>
          </cell>
          <cell r="F67">
            <v>-117.5466471882537</v>
          </cell>
          <cell r="G67"/>
          <cell r="H67">
            <v>-3.2431173771619797</v>
          </cell>
          <cell r="I67"/>
          <cell r="J67">
            <v>14.575883462093771</v>
          </cell>
          <cell r="K67"/>
          <cell r="L67">
            <v>647.76388111710548</v>
          </cell>
          <cell r="M67"/>
          <cell r="N67">
            <v>541.54999995231628</v>
          </cell>
          <cell r="O67">
            <v>68.820866445545107</v>
          </cell>
          <cell r="P67"/>
          <cell r="Q67">
            <v>743.91763292998075</v>
          </cell>
          <cell r="R67"/>
          <cell r="S67">
            <v>-29.752134463051334</v>
          </cell>
          <cell r="T67"/>
          <cell r="U67">
            <v>-1109.0963649153709</v>
          </cell>
          <cell r="V67"/>
          <cell r="W67">
            <v>-326.10999995470047</v>
          </cell>
          <cell r="X67">
            <v>112.53092288319021</v>
          </cell>
          <cell r="Y67"/>
          <cell r="Z67">
            <v>146.71781842410564</v>
          </cell>
          <cell r="AA67"/>
          <cell r="AB67">
            <v>-5.9694793350063264</v>
          </cell>
          <cell r="AC67"/>
          <cell r="AD67">
            <v>655.06073802709579</v>
          </cell>
          <cell r="AE67"/>
          <cell r="AF67">
            <v>908.3400000333786</v>
          </cell>
          <cell r="AG67">
            <v>65.044299744069576</v>
          </cell>
          <cell r="AH67"/>
          <cell r="AI67">
            <v>-121.40601459145546</v>
          </cell>
          <cell r="AJ67"/>
          <cell r="AK67">
            <v>9.7383934406097978</v>
          </cell>
          <cell r="AL67"/>
          <cell r="AM67">
            <v>-41.146678596735001</v>
          </cell>
          <cell r="AN67"/>
          <cell r="AO67">
            <v>-87.769999980926514</v>
          </cell>
          <cell r="AP67">
            <v>0</v>
          </cell>
          <cell r="AQ67"/>
          <cell r="AR67">
            <v>-244.4939561188221</v>
          </cell>
          <cell r="AS67"/>
          <cell r="AT67"/>
          <cell r="AU67"/>
          <cell r="AV67">
            <v>1210.6139561235905</v>
          </cell>
          <cell r="AW67"/>
          <cell r="AX67">
            <v>966.12000003457069</v>
          </cell>
        </row>
        <row r="68">
          <cell r="A68"/>
          <cell r="B68"/>
          <cell r="C68"/>
          <cell r="D68"/>
          <cell r="E68"/>
          <cell r="F68"/>
          <cell r="G68"/>
          <cell r="H68"/>
          <cell r="I68"/>
          <cell r="J68"/>
          <cell r="K68"/>
          <cell r="L68"/>
          <cell r="M68"/>
          <cell r="O68"/>
          <cell r="P68"/>
          <cell r="Q68"/>
          <cell r="R68"/>
          <cell r="S68"/>
          <cell r="T68"/>
          <cell r="U68"/>
          <cell r="V68"/>
          <cell r="X68"/>
          <cell r="Y68"/>
          <cell r="Z68"/>
          <cell r="AA68"/>
          <cell r="AB68"/>
          <cell r="AC68"/>
          <cell r="AD68"/>
          <cell r="AE68"/>
          <cell r="AG68"/>
          <cell r="AH68"/>
          <cell r="AI68"/>
          <cell r="AJ68"/>
          <cell r="AK68"/>
          <cell r="AL68"/>
          <cell r="AM68"/>
          <cell r="AN68"/>
          <cell r="AP68"/>
          <cell r="AQ68"/>
          <cell r="AR68"/>
          <cell r="AS68"/>
          <cell r="AT68"/>
          <cell r="AU68"/>
          <cell r="AV68"/>
          <cell r="AW68"/>
        </row>
        <row r="69">
          <cell r="A69"/>
          <cell r="B69"/>
          <cell r="C69"/>
          <cell r="D69" t="str">
            <v>Ctrl Tar_E</v>
          </cell>
          <cell r="E69"/>
          <cell r="F69">
            <v>598.19517399999995</v>
          </cell>
          <cell r="G69">
            <v>558.26126799999997</v>
          </cell>
          <cell r="H69">
            <v>569.11884500000008</v>
          </cell>
          <cell r="I69">
            <v>543.72268100000008</v>
          </cell>
          <cell r="J69">
            <v>580.36172899999985</v>
          </cell>
          <cell r="K69">
            <v>572.92677399999991</v>
          </cell>
          <cell r="L69">
            <v>93.490638999999987</v>
          </cell>
          <cell r="M69">
            <v>342.44063899999992</v>
          </cell>
          <cell r="N69">
            <v>3858.5177490000001</v>
          </cell>
          <cell r="O69">
            <v>602.44057000000009</v>
          </cell>
          <cell r="P69">
            <v>561.47399300000006</v>
          </cell>
          <cell r="Q69">
            <v>569.90029600000003</v>
          </cell>
          <cell r="R69">
            <v>545.20376799999997</v>
          </cell>
          <cell r="S69">
            <v>586.15233799999999</v>
          </cell>
          <cell r="T69">
            <v>579.87252700000022</v>
          </cell>
          <cell r="U69">
            <v>90.603103000000004</v>
          </cell>
          <cell r="V69">
            <v>340.61310299999997</v>
          </cell>
          <cell r="W69">
            <v>3876.2596980000008</v>
          </cell>
          <cell r="X69">
            <v>603.86869500000012</v>
          </cell>
          <cell r="Y69">
            <v>562.16790700000013</v>
          </cell>
          <cell r="Z69">
            <v>571.19885500000009</v>
          </cell>
          <cell r="AA69">
            <v>545.83300300000008</v>
          </cell>
          <cell r="AB69">
            <v>588.164219</v>
          </cell>
          <cell r="AC69">
            <v>579.12875499999984</v>
          </cell>
          <cell r="AD69">
            <v>91.48700599999998</v>
          </cell>
          <cell r="AE69">
            <v>341.48700600000001</v>
          </cell>
          <cell r="AF69">
            <v>3883.335446</v>
          </cell>
          <cell r="AG69">
            <v>598.36292100000003</v>
          </cell>
          <cell r="AH69">
            <v>557.48006099999998</v>
          </cell>
          <cell r="AI69">
            <v>566.54681399999993</v>
          </cell>
          <cell r="AJ69">
            <v>541.57218599999999</v>
          </cell>
          <cell r="AK69">
            <v>587.96439799999996</v>
          </cell>
          <cell r="AL69">
            <v>578.58379100000002</v>
          </cell>
          <cell r="AM69">
            <v>91.590687999999986</v>
          </cell>
          <cell r="AN69">
            <v>339.76068800000002</v>
          </cell>
          <cell r="AO69">
            <v>3861.8615469999995</v>
          </cell>
          <cell r="AP69"/>
          <cell r="AQ69"/>
          <cell r="AR69">
            <v>565.491041</v>
          </cell>
          <cell r="AS69">
            <v>539.88946099999998</v>
          </cell>
          <cell r="AT69"/>
          <cell r="AU69">
            <v>579.189975</v>
          </cell>
          <cell r="AV69">
            <v>92.443804</v>
          </cell>
          <cell r="AW69">
            <v>339.49380399999995</v>
          </cell>
          <cell r="AX69">
            <v>2116.5080849999999</v>
          </cell>
        </row>
        <row r="70">
          <cell r="A70"/>
          <cell r="B70"/>
          <cell r="C70"/>
          <cell r="D70" t="str">
            <v>Ctrl CT_E</v>
          </cell>
          <cell r="E70"/>
          <cell r="F70"/>
          <cell r="G70"/>
          <cell r="H70"/>
          <cell r="I70"/>
          <cell r="J70"/>
          <cell r="K70"/>
          <cell r="L70"/>
          <cell r="M70"/>
          <cell r="N70">
            <v>1636.5754240000003</v>
          </cell>
          <cell r="O70"/>
          <cell r="P70"/>
          <cell r="Q70"/>
          <cell r="R70"/>
          <cell r="S70"/>
          <cell r="T70"/>
          <cell r="U70"/>
          <cell r="V70"/>
          <cell r="W70">
            <v>1648.1781789999998</v>
          </cell>
          <cell r="X70"/>
          <cell r="Y70"/>
          <cell r="Z70"/>
          <cell r="AA70"/>
          <cell r="AB70"/>
          <cell r="AC70"/>
          <cell r="AD70"/>
          <cell r="AE70"/>
          <cell r="AF70">
            <v>1653.1162070000003</v>
          </cell>
          <cell r="AG70"/>
          <cell r="AH70"/>
          <cell r="AI70"/>
          <cell r="AJ70"/>
          <cell r="AK70"/>
          <cell r="AL70"/>
          <cell r="AM70"/>
          <cell r="AN70"/>
          <cell r="AO70">
            <v>1648.1259879999998</v>
          </cell>
          <cell r="AP70"/>
          <cell r="AQ70"/>
          <cell r="AR70"/>
          <cell r="AS70"/>
          <cell r="AT70"/>
          <cell r="AU70"/>
          <cell r="AV70"/>
          <cell r="AW70"/>
          <cell r="AX70">
            <v>979.9512400000001</v>
          </cell>
        </row>
        <row r="71">
          <cell r="A71"/>
          <cell r="B71"/>
          <cell r="C71"/>
          <cell r="D71"/>
          <cell r="E71"/>
          <cell r="F71"/>
          <cell r="G71"/>
          <cell r="H71"/>
          <cell r="I71"/>
          <cell r="J71"/>
          <cell r="K71"/>
          <cell r="L71"/>
          <cell r="M71"/>
          <cell r="N71">
            <v>2.5238697912710606E-6</v>
          </cell>
          <cell r="O71"/>
          <cell r="P71"/>
          <cell r="Q71"/>
          <cell r="R71"/>
          <cell r="S71"/>
          <cell r="T71"/>
          <cell r="U71"/>
          <cell r="V71"/>
          <cell r="W71">
            <v>1.49306838448382E-6</v>
          </cell>
          <cell r="X71"/>
          <cell r="Y71"/>
          <cell r="Z71"/>
          <cell r="AA71"/>
          <cell r="AB71"/>
          <cell r="AC71"/>
          <cell r="AD71"/>
          <cell r="AE71"/>
          <cell r="AF71">
            <v>4.0852780998079652E-6</v>
          </cell>
          <cell r="AG71"/>
          <cell r="AH71"/>
          <cell r="AI71"/>
          <cell r="AJ71"/>
          <cell r="AK71"/>
          <cell r="AL71"/>
          <cell r="AM71"/>
          <cell r="AN71"/>
          <cell r="AO71">
            <v>3.8777074284901403E-7</v>
          </cell>
          <cell r="AP71"/>
          <cell r="AQ71"/>
          <cell r="AR71"/>
          <cell r="AS71"/>
          <cell r="AT71"/>
          <cell r="AU71"/>
          <cell r="AV71"/>
          <cell r="AW71"/>
          <cell r="AX71">
            <v>4.1887793529316042E-6</v>
          </cell>
        </row>
        <row r="72">
          <cell r="A72"/>
          <cell r="B72"/>
          <cell r="C72"/>
          <cell r="D72" t="str">
            <v>% terme capacitaire</v>
          </cell>
          <cell r="F72">
            <v>0.8</v>
          </cell>
          <cell r="H72">
            <v>0.8</v>
          </cell>
          <cell r="I72">
            <v>0.8</v>
          </cell>
          <cell r="J72">
            <v>0.65</v>
          </cell>
          <cell r="K72">
            <v>0.6</v>
          </cell>
          <cell r="O72">
            <v>0.8</v>
          </cell>
          <cell r="Q72">
            <v>0.8</v>
          </cell>
          <cell r="R72">
            <v>0.8</v>
          </cell>
          <cell r="S72">
            <v>0.65</v>
          </cell>
          <cell r="T72">
            <v>0.65</v>
          </cell>
          <cell r="X72">
            <v>0.8</v>
          </cell>
          <cell r="Z72">
            <v>0.8</v>
          </cell>
          <cell r="AA72">
            <v>0.8</v>
          </cell>
          <cell r="AB72">
            <v>0.6</v>
          </cell>
          <cell r="AC72">
            <v>0.6</v>
          </cell>
          <cell r="AG72">
            <v>0.8</v>
          </cell>
          <cell r="AI72">
            <v>0.8</v>
          </cell>
          <cell r="AJ72">
            <v>0.8</v>
          </cell>
          <cell r="AK72">
            <v>0.6</v>
          </cell>
          <cell r="AL72">
            <v>0.6</v>
          </cell>
          <cell r="AP72">
            <v>0.8</v>
          </cell>
          <cell r="AQ72"/>
          <cell r="AR72">
            <v>0.8</v>
          </cell>
          <cell r="AS72">
            <v>0.8</v>
          </cell>
          <cell r="AT72">
            <v>0.6</v>
          </cell>
          <cell r="AU72">
            <v>0.6</v>
          </cell>
        </row>
        <row r="73">
          <cell r="A73"/>
          <cell r="B73"/>
          <cell r="C73"/>
          <cell r="D73" t="str">
            <v>% tension kWh H/kWh L</v>
          </cell>
          <cell r="F73">
            <v>0.6</v>
          </cell>
          <cell r="H73">
            <v>0.6</v>
          </cell>
          <cell r="I73">
            <v>0.6</v>
          </cell>
          <cell r="J73">
            <v>0.6</v>
          </cell>
          <cell r="K73">
            <v>0.6</v>
          </cell>
          <cell r="L73">
            <v>0.6</v>
          </cell>
          <cell r="M73">
            <v>0.6</v>
          </cell>
          <cell r="O73">
            <v>0.6</v>
          </cell>
          <cell r="Q73">
            <v>0.6</v>
          </cell>
          <cell r="R73">
            <v>0.6</v>
          </cell>
          <cell r="S73">
            <v>0.6</v>
          </cell>
          <cell r="T73">
            <v>0.6</v>
          </cell>
          <cell r="U73">
            <v>0.6</v>
          </cell>
          <cell r="V73">
            <v>0.6</v>
          </cell>
          <cell r="X73">
            <v>0.6</v>
          </cell>
          <cell r="Z73">
            <v>0.6</v>
          </cell>
          <cell r="AA73">
            <v>0.6</v>
          </cell>
          <cell r="AB73">
            <v>0.6</v>
          </cell>
          <cell r="AC73">
            <v>0.6</v>
          </cell>
          <cell r="AD73">
            <v>0.6</v>
          </cell>
          <cell r="AE73">
            <v>0.6</v>
          </cell>
          <cell r="AG73">
            <v>0.6</v>
          </cell>
          <cell r="AI73">
            <v>0.6</v>
          </cell>
          <cell r="AJ73">
            <v>0.6</v>
          </cell>
          <cell r="AK73">
            <v>0.6</v>
          </cell>
          <cell r="AL73">
            <v>0.6</v>
          </cell>
          <cell r="AM73">
            <v>0.6</v>
          </cell>
          <cell r="AN73">
            <v>0.6</v>
          </cell>
          <cell r="AP73">
            <v>0.6</v>
          </cell>
          <cell r="AQ73"/>
          <cell r="AR73">
            <v>0.6</v>
          </cell>
          <cell r="AS73">
            <v>0.6</v>
          </cell>
          <cell r="AT73">
            <v>0.6</v>
          </cell>
          <cell r="AU73">
            <v>0.6</v>
          </cell>
          <cell r="AV73">
            <v>0.6</v>
          </cell>
          <cell r="AW73">
            <v>0.6</v>
          </cell>
        </row>
        <row r="74">
          <cell r="A74"/>
          <cell r="B74"/>
          <cell r="C74"/>
          <cell r="D74" t="str">
            <v>kWh totaux pondérés</v>
          </cell>
          <cell r="F74">
            <v>184005</v>
          </cell>
          <cell r="G74">
            <v>0</v>
          </cell>
          <cell r="H74">
            <v>1657842.7999999998</v>
          </cell>
          <cell r="I74">
            <v>0</v>
          </cell>
          <cell r="J74">
            <v>20308</v>
          </cell>
          <cell r="K74">
            <v>149205.44</v>
          </cell>
          <cell r="L74">
            <v>1653853.2</v>
          </cell>
          <cell r="M74">
            <v>54633</v>
          </cell>
          <cell r="O74">
            <v>181244.79999999999</v>
          </cell>
          <cell r="P74">
            <v>0</v>
          </cell>
          <cell r="Q74">
            <v>1635792.8</v>
          </cell>
          <cell r="R74">
            <v>0</v>
          </cell>
          <cell r="S74">
            <v>19699</v>
          </cell>
          <cell r="T74">
            <v>153317.85999999999</v>
          </cell>
          <cell r="U74">
            <v>1613502.8</v>
          </cell>
          <cell r="V74">
            <v>54187.799999999996</v>
          </cell>
          <cell r="X74">
            <v>177896.8</v>
          </cell>
          <cell r="Y74">
            <v>0</v>
          </cell>
          <cell r="Z74">
            <v>1609442.8</v>
          </cell>
          <cell r="AA74">
            <v>0</v>
          </cell>
          <cell r="AB74">
            <v>18978</v>
          </cell>
          <cell r="AC74">
            <v>157531.91999999998</v>
          </cell>
          <cell r="AD74">
            <v>1571447.8</v>
          </cell>
          <cell r="AE74">
            <v>53752.799999999996</v>
          </cell>
          <cell r="AG74">
            <v>175228.4</v>
          </cell>
          <cell r="AH74">
            <v>0</v>
          </cell>
          <cell r="AI74">
            <v>1588037.2</v>
          </cell>
          <cell r="AJ74">
            <v>0</v>
          </cell>
          <cell r="AK74">
            <v>18408.599999999999</v>
          </cell>
          <cell r="AL74">
            <v>161685.848</v>
          </cell>
          <cell r="AM74">
            <v>1535649.8</v>
          </cell>
          <cell r="AN74">
            <v>53328</v>
          </cell>
          <cell r="AP74">
            <v>0</v>
          </cell>
          <cell r="AQ74">
            <v>0</v>
          </cell>
          <cell r="AR74">
            <v>1744600</v>
          </cell>
          <cell r="AS74">
            <v>0</v>
          </cell>
          <cell r="AT74">
            <v>0</v>
          </cell>
          <cell r="AU74">
            <v>181594.68799999999</v>
          </cell>
          <cell r="AV74">
            <v>1505203</v>
          </cell>
          <cell r="AW74">
            <v>52913.399999999994</v>
          </cell>
        </row>
        <row r="75">
          <cell r="A75"/>
          <cell r="B75"/>
          <cell r="C75"/>
          <cell r="D75" t="str">
            <v>Utilisation moyenne</v>
          </cell>
          <cell r="J75">
            <v>2970</v>
          </cell>
          <cell r="K75">
            <v>2718</v>
          </cell>
          <cell r="T75">
            <v>2718</v>
          </cell>
          <cell r="AC75">
            <v>2718</v>
          </cell>
          <cell r="AL75">
            <v>2718</v>
          </cell>
          <cell r="AU75">
            <v>2718</v>
          </cell>
        </row>
        <row r="76">
          <cell r="A76"/>
          <cell r="B76"/>
          <cell r="C76"/>
          <cell r="D76" t="str">
            <v>% tension BT normal/BT &gt; 56 kVA</v>
          </cell>
          <cell r="J76"/>
          <cell r="K76">
            <v>0.8</v>
          </cell>
          <cell r="S76"/>
          <cell r="T76">
            <v>0.82</v>
          </cell>
          <cell r="AB76"/>
          <cell r="AC76">
            <v>0.84</v>
          </cell>
          <cell r="AK76"/>
          <cell r="AL76">
            <v>0.86</v>
          </cell>
          <cell r="AT76"/>
          <cell r="AU76">
            <v>0.88</v>
          </cell>
        </row>
        <row r="77">
          <cell r="A77"/>
          <cell r="B77"/>
          <cell r="C77"/>
          <cell r="D77" t="str">
            <v>facture &gt; 56 kVA dans autre tarif</v>
          </cell>
          <cell r="J77">
            <v>5043123.3942765594</v>
          </cell>
          <cell r="K77">
            <v>7394119.5136000011</v>
          </cell>
          <cell r="M77">
            <v>9242649.3920000009</v>
          </cell>
          <cell r="S77">
            <v>5336368.0839219028</v>
          </cell>
          <cell r="T77">
            <v>7421351.0132999988</v>
          </cell>
          <cell r="V77">
            <v>9050428.0649999995</v>
          </cell>
          <cell r="AB77">
            <v>5503220.0079717431</v>
          </cell>
          <cell r="AC77">
            <v>7943845.8170399992</v>
          </cell>
          <cell r="AE77">
            <v>9456959.3059999999</v>
          </cell>
          <cell r="AK77">
            <v>5801528.6543267993</v>
          </cell>
          <cell r="AL77">
            <v>8393920.79892</v>
          </cell>
          <cell r="AN77">
            <v>9760373.0219999999</v>
          </cell>
          <cell r="AT77">
            <v>0</v>
          </cell>
          <cell r="AU77">
            <v>9672641.0563200004</v>
          </cell>
          <cell r="AW77">
            <v>10991637.564000001</v>
          </cell>
        </row>
        <row r="79">
          <cell r="F79"/>
          <cell r="G79"/>
        </row>
        <row r="81">
          <cell r="F81"/>
          <cell r="G81"/>
        </row>
        <row r="82">
          <cell r="F82"/>
          <cell r="G82"/>
        </row>
        <row r="83">
          <cell r="F83"/>
          <cell r="G83"/>
        </row>
        <row r="84">
          <cell r="F84"/>
          <cell r="G84"/>
        </row>
        <row r="85">
          <cell r="F85"/>
          <cell r="G85"/>
        </row>
      </sheetData>
      <sheetData sheetId="20">
        <row r="1">
          <cell r="A1"/>
          <cell r="B1"/>
          <cell r="C1"/>
          <cell r="D1"/>
          <cell r="E1"/>
          <cell r="F1"/>
          <cell r="G1"/>
          <cell r="H1"/>
          <cell r="I1"/>
          <cell r="J1"/>
          <cell r="K1"/>
          <cell r="L1"/>
          <cell r="M1"/>
          <cell r="N1"/>
          <cell r="O1"/>
          <cell r="P1"/>
          <cell r="Q1"/>
          <cell r="R1"/>
          <cell r="S1"/>
          <cell r="T1"/>
          <cell r="U1"/>
          <cell r="V1"/>
          <cell r="W1"/>
          <cell r="X1"/>
          <cell r="Y1"/>
          <cell r="Z1"/>
          <cell r="AA1"/>
          <cell r="AB1"/>
          <cell r="AC1"/>
          <cell r="AD1"/>
          <cell r="AE1"/>
          <cell r="AF1"/>
          <cell r="AG1"/>
          <cell r="AH1"/>
          <cell r="AI1"/>
        </row>
        <row r="2">
          <cell r="A2"/>
          <cell r="B2"/>
          <cell r="C2"/>
          <cell r="D2"/>
          <cell r="E2" t="str">
            <v>Distribution Électricité</v>
          </cell>
          <cell r="F2"/>
          <cell r="G2"/>
          <cell r="H2"/>
          <cell r="I2"/>
          <cell r="J2"/>
          <cell r="K2" t="str">
            <v xml:space="preserve">Tableau 15 : Détermination des tarifs </v>
          </cell>
          <cell r="L2"/>
          <cell r="M2"/>
          <cell r="N2"/>
          <cell r="O2"/>
          <cell r="P2"/>
          <cell r="Q2" t="str">
            <v xml:space="preserve">Tableau 15 : Détermination des tarifs </v>
          </cell>
          <cell r="R2"/>
          <cell r="S2"/>
          <cell r="T2"/>
          <cell r="U2"/>
          <cell r="V2"/>
          <cell r="W2" t="str">
            <v xml:space="preserve">Tableau 15 : Détermination des tarifs </v>
          </cell>
          <cell r="X2"/>
          <cell r="Y2"/>
          <cell r="Z2"/>
          <cell r="AA2"/>
          <cell r="AB2"/>
          <cell r="AC2" t="str">
            <v xml:space="preserve">Tableau 15 : Détermination des tarifs </v>
          </cell>
          <cell r="AD2"/>
          <cell r="AE2"/>
          <cell r="AF2"/>
          <cell r="AG2"/>
          <cell r="AH2"/>
          <cell r="AI2" t="str">
            <v xml:space="preserve">Tableau 15 : Détermination des tarifs </v>
          </cell>
        </row>
        <row r="3">
          <cell r="A3"/>
          <cell r="B3"/>
          <cell r="C3" t="str">
            <v>NoPrint</v>
          </cell>
          <cell r="D3"/>
          <cell r="E3"/>
          <cell r="F3">
            <v>2020</v>
          </cell>
          <cell r="G3">
            <v>0.8</v>
          </cell>
          <cell r="H3">
            <v>0.7</v>
          </cell>
          <cell r="I3">
            <v>0.5</v>
          </cell>
          <cell r="J3"/>
          <cell r="K3"/>
          <cell r="L3">
            <v>2021</v>
          </cell>
          <cell r="M3">
            <v>0.8</v>
          </cell>
          <cell r="N3">
            <v>0.7</v>
          </cell>
          <cell r="O3">
            <v>0.5</v>
          </cell>
          <cell r="P3"/>
          <cell r="Q3"/>
          <cell r="R3">
            <v>2022</v>
          </cell>
          <cell r="S3">
            <v>0.8</v>
          </cell>
          <cell r="T3">
            <v>0.7</v>
          </cell>
          <cell r="U3">
            <v>0.5</v>
          </cell>
          <cell r="V3"/>
          <cell r="W3"/>
          <cell r="X3">
            <v>2023</v>
          </cell>
          <cell r="Y3">
            <v>0.8</v>
          </cell>
          <cell r="Z3">
            <v>0.7</v>
          </cell>
          <cell r="AA3">
            <v>0.5</v>
          </cell>
          <cell r="AB3"/>
          <cell r="AC3"/>
          <cell r="AD3">
            <v>2024</v>
          </cell>
          <cell r="AE3">
            <v>0.8</v>
          </cell>
          <cell r="AF3">
            <v>0.7</v>
          </cell>
          <cell r="AG3">
            <v>0.5</v>
          </cell>
          <cell r="AH3"/>
          <cell r="AI3"/>
        </row>
        <row r="4">
          <cell r="A4"/>
          <cell r="B4"/>
          <cell r="C4"/>
          <cell r="F4" t="str">
            <v>Prévision 2020</v>
          </cell>
          <cell r="G4"/>
          <cell r="H4"/>
          <cell r="I4"/>
          <cell r="J4"/>
          <cell r="K4"/>
          <cell r="L4" t="str">
            <v>Prévision 2021</v>
          </cell>
          <cell r="M4"/>
          <cell r="N4"/>
          <cell r="O4"/>
          <cell r="P4"/>
          <cell r="Q4"/>
          <cell r="R4" t="str">
            <v>Prévision 2022</v>
          </cell>
          <cell r="S4"/>
          <cell r="T4"/>
          <cell r="U4"/>
          <cell r="V4"/>
          <cell r="W4"/>
          <cell r="X4" t="str">
            <v>Prévision 2023</v>
          </cell>
          <cell r="Y4"/>
          <cell r="Z4"/>
          <cell r="AA4"/>
          <cell r="AB4"/>
          <cell r="AC4"/>
          <cell r="AD4" t="str">
            <v>Prévision 2024</v>
          </cell>
          <cell r="AE4"/>
          <cell r="AF4"/>
          <cell r="AG4"/>
          <cell r="AH4"/>
          <cell r="AI4"/>
        </row>
        <row r="5">
          <cell r="A5"/>
          <cell r="B5"/>
          <cell r="C5"/>
          <cell r="F5" t="str">
            <v>Tarif 1</v>
          </cell>
          <cell r="G5" t="str">
            <v>Tarif 2</v>
          </cell>
          <cell r="H5" t="str">
            <v>Tarif 3</v>
          </cell>
          <cell r="I5" t="str">
            <v>Tarif 4</v>
          </cell>
          <cell r="J5" t="str">
            <v>Tarif 5</v>
          </cell>
          <cell r="K5" t="str">
            <v>TOTAL</v>
          </cell>
          <cell r="L5" t="str">
            <v>Tarif 1</v>
          </cell>
          <cell r="M5" t="str">
            <v>Tarif 2</v>
          </cell>
          <cell r="N5" t="str">
            <v>Tarif 3</v>
          </cell>
          <cell r="O5" t="str">
            <v>Tarif 4</v>
          </cell>
          <cell r="P5" t="str">
            <v>Tarif 5</v>
          </cell>
          <cell r="Q5" t="str">
            <v>TOTAL</v>
          </cell>
          <cell r="R5" t="str">
            <v>Tarif 1</v>
          </cell>
          <cell r="S5" t="str">
            <v>Tarif 2</v>
          </cell>
          <cell r="T5" t="str">
            <v>Tarif 3</v>
          </cell>
          <cell r="U5" t="str">
            <v>Tarif 4</v>
          </cell>
          <cell r="V5" t="str">
            <v>Tarif 5</v>
          </cell>
          <cell r="W5" t="str">
            <v>TOTAL</v>
          </cell>
          <cell r="X5" t="str">
            <v>Tarif 1</v>
          </cell>
          <cell r="Y5" t="str">
            <v>Tarif 2</v>
          </cell>
          <cell r="Z5" t="str">
            <v>Tarif 3</v>
          </cell>
          <cell r="AA5" t="str">
            <v>Tarif 4</v>
          </cell>
          <cell r="AB5" t="str">
            <v>Tarif 5</v>
          </cell>
          <cell r="AC5" t="str">
            <v>TOTAL</v>
          </cell>
          <cell r="AD5" t="str">
            <v>Tarif 1</v>
          </cell>
          <cell r="AE5" t="str">
            <v>Tarif 2</v>
          </cell>
          <cell r="AF5" t="str">
            <v>Tarif 3</v>
          </cell>
          <cell r="AG5" t="str">
            <v>Tarif 4</v>
          </cell>
          <cell r="AH5" t="str">
            <v>Tarif 5</v>
          </cell>
          <cell r="AI5" t="str">
            <v>TOTAL</v>
          </cell>
        </row>
        <row r="6">
          <cell r="A6"/>
          <cell r="B6"/>
          <cell r="C6"/>
          <cell r="D6" t="str">
            <v>Tarif d'application jusqu'à</v>
          </cell>
          <cell r="E6" t="str">
            <v>kWh/an</v>
          </cell>
          <cell r="F6">
            <v>5000</v>
          </cell>
          <cell r="G6">
            <v>150000</v>
          </cell>
          <cell r="H6">
            <v>1000000</v>
          </cell>
          <cell r="I6">
            <v>10000000</v>
          </cell>
          <cell r="J6"/>
          <cell r="K6"/>
          <cell r="L6">
            <v>5000</v>
          </cell>
          <cell r="M6">
            <v>150000</v>
          </cell>
          <cell r="N6">
            <v>1000000</v>
          </cell>
          <cell r="O6">
            <v>10000000</v>
          </cell>
          <cell r="P6"/>
          <cell r="Q6"/>
          <cell r="R6">
            <v>5000</v>
          </cell>
          <cell r="S6">
            <v>150000</v>
          </cell>
          <cell r="T6">
            <v>1000000</v>
          </cell>
          <cell r="U6">
            <v>10000000</v>
          </cell>
          <cell r="V6"/>
          <cell r="W6"/>
          <cell r="X6">
            <v>5000</v>
          </cell>
          <cell r="Y6">
            <v>150000</v>
          </cell>
          <cell r="Z6">
            <v>1000000</v>
          </cell>
          <cell r="AA6">
            <v>10000000</v>
          </cell>
          <cell r="AB6"/>
          <cell r="AC6"/>
          <cell r="AD6">
            <v>5000</v>
          </cell>
          <cell r="AE6">
            <v>150000</v>
          </cell>
          <cell r="AF6">
            <v>1000000</v>
          </cell>
          <cell r="AG6">
            <v>10000000</v>
          </cell>
          <cell r="AH6"/>
          <cell r="AI6"/>
        </row>
        <row r="7">
          <cell r="A7"/>
          <cell r="B7"/>
          <cell r="C7"/>
          <cell r="D7" t="str">
            <v>Données quantitatives</v>
          </cell>
          <cell r="E7"/>
          <cell r="F7"/>
          <cell r="G7"/>
          <cell r="H7"/>
          <cell r="I7"/>
          <cell r="J7"/>
          <cell r="K7"/>
          <cell r="L7"/>
          <cell r="M7"/>
          <cell r="N7"/>
          <cell r="O7"/>
          <cell r="P7"/>
          <cell r="Q7"/>
          <cell r="R7"/>
          <cell r="S7"/>
          <cell r="T7"/>
          <cell r="U7"/>
          <cell r="V7"/>
          <cell r="W7"/>
          <cell r="X7"/>
          <cell r="Y7"/>
          <cell r="Z7"/>
          <cell r="AA7"/>
          <cell r="AB7"/>
          <cell r="AC7"/>
          <cell r="AD7"/>
          <cell r="AE7"/>
          <cell r="AF7"/>
          <cell r="AG7"/>
          <cell r="AH7"/>
          <cell r="AI7"/>
        </row>
        <row r="8">
          <cell r="A8"/>
          <cell r="B8"/>
          <cell r="C8"/>
          <cell r="D8" t="str">
            <v>Consommation</v>
          </cell>
          <cell r="E8" t="str">
            <v>MWh</v>
          </cell>
          <cell r="F8">
            <v>226607</v>
          </cell>
          <cell r="G8">
            <v>0</v>
          </cell>
          <cell r="H8">
            <v>2007936</v>
          </cell>
          <cell r="I8">
            <v>0</v>
          </cell>
          <cell r="J8">
            <v>24766</v>
          </cell>
          <cell r="K8">
            <v>2259309</v>
          </cell>
          <cell r="L8">
            <v>223208</v>
          </cell>
          <cell r="M8">
            <v>0</v>
          </cell>
          <cell r="N8">
            <v>1981230</v>
          </cell>
          <cell r="O8">
            <v>0</v>
          </cell>
          <cell r="P8">
            <v>24023</v>
          </cell>
          <cell r="Q8">
            <v>2228461</v>
          </cell>
          <cell r="R8">
            <v>219860</v>
          </cell>
          <cell r="S8">
            <v>0</v>
          </cell>
          <cell r="T8">
            <v>1954880</v>
          </cell>
          <cell r="U8">
            <v>0</v>
          </cell>
          <cell r="V8">
            <v>23302</v>
          </cell>
          <cell r="W8">
            <v>2198042</v>
          </cell>
          <cell r="X8">
            <v>216562</v>
          </cell>
          <cell r="Y8">
            <v>0</v>
          </cell>
          <cell r="Z8">
            <v>1928880</v>
          </cell>
          <cell r="AA8">
            <v>0</v>
          </cell>
          <cell r="AB8">
            <v>22603</v>
          </cell>
          <cell r="AC8">
            <v>2168045</v>
          </cell>
          <cell r="AD8">
            <v>213314</v>
          </cell>
          <cell r="AE8">
            <v>0</v>
          </cell>
          <cell r="AF8">
            <v>1903226</v>
          </cell>
          <cell r="AG8">
            <v>0</v>
          </cell>
          <cell r="AH8">
            <v>21925</v>
          </cell>
          <cell r="AI8">
            <v>2138465</v>
          </cell>
        </row>
        <row r="9">
          <cell r="A9"/>
          <cell r="B9"/>
          <cell r="C9"/>
          <cell r="D9" t="str">
            <v>Tarifs Utilisation du réseau de distribution</v>
          </cell>
          <cell r="E9"/>
          <cell r="F9"/>
          <cell r="G9"/>
          <cell r="H9"/>
          <cell r="I9"/>
          <cell r="J9"/>
          <cell r="K9"/>
          <cell r="L9"/>
          <cell r="M9"/>
          <cell r="N9"/>
          <cell r="O9"/>
          <cell r="P9"/>
          <cell r="Q9"/>
          <cell r="R9"/>
          <cell r="S9"/>
          <cell r="T9"/>
          <cell r="U9"/>
          <cell r="V9"/>
          <cell r="W9"/>
          <cell r="X9"/>
          <cell r="Y9"/>
          <cell r="Z9"/>
          <cell r="AA9"/>
          <cell r="AB9"/>
          <cell r="AC9"/>
          <cell r="AD9"/>
          <cell r="AE9"/>
          <cell r="AF9"/>
          <cell r="AG9"/>
          <cell r="AH9"/>
          <cell r="AI9"/>
        </row>
        <row r="10">
          <cell r="A10"/>
          <cell r="B10"/>
          <cell r="C10"/>
          <cell r="D10" t="str">
            <v>Coûts imputés</v>
          </cell>
          <cell r="E10" t="str">
            <v>EUR</v>
          </cell>
          <cell r="F10">
            <v>141794445.92000002</v>
          </cell>
          <cell r="G10"/>
          <cell r="H10"/>
          <cell r="I10"/>
          <cell r="J10"/>
          <cell r="K10">
            <v>141794445.92000002</v>
          </cell>
          <cell r="L10">
            <v>139224691.21000001</v>
          </cell>
          <cell r="M10"/>
          <cell r="N10"/>
          <cell r="O10"/>
          <cell r="P10"/>
          <cell r="Q10">
            <v>139224691.21000001</v>
          </cell>
          <cell r="R10">
            <v>142687643.98000002</v>
          </cell>
          <cell r="S10"/>
          <cell r="T10"/>
          <cell r="U10"/>
          <cell r="V10"/>
          <cell r="W10">
            <v>142687643.98000002</v>
          </cell>
          <cell r="X10">
            <v>144856549.72999996</v>
          </cell>
          <cell r="Y10"/>
          <cell r="Z10"/>
          <cell r="AA10"/>
          <cell r="AB10"/>
          <cell r="AC10">
            <v>144856549.72999996</v>
          </cell>
          <cell r="AD10">
            <v>147659368.36999997</v>
          </cell>
          <cell r="AE10"/>
          <cell r="AF10"/>
          <cell r="AG10"/>
          <cell r="AH10"/>
          <cell r="AI10">
            <v>147659368.36999997</v>
          </cell>
        </row>
        <row r="11">
          <cell r="A11"/>
          <cell r="B11"/>
          <cell r="C11"/>
          <cell r="D11" t="str">
            <v>Redevance annuelle</v>
          </cell>
          <cell r="E11"/>
          <cell r="F11"/>
          <cell r="G11"/>
          <cell r="H11"/>
          <cell r="I11"/>
          <cell r="J11"/>
          <cell r="K11"/>
          <cell r="L11"/>
          <cell r="M11"/>
          <cell r="N11"/>
          <cell r="O11"/>
          <cell r="P11"/>
          <cell r="Q11"/>
          <cell r="R11"/>
          <cell r="S11"/>
          <cell r="T11"/>
          <cell r="U11"/>
          <cell r="V11"/>
          <cell r="W11"/>
          <cell r="X11"/>
          <cell r="Y11"/>
          <cell r="Z11"/>
          <cell r="AA11"/>
          <cell r="AB11"/>
          <cell r="AC11"/>
          <cell r="AD11"/>
          <cell r="AE11"/>
          <cell r="AF11"/>
          <cell r="AG11"/>
          <cell r="AH11"/>
          <cell r="AI11"/>
        </row>
        <row r="12">
          <cell r="A12"/>
          <cell r="B12"/>
          <cell r="C12"/>
          <cell r="D12" t="str">
            <v>Nombre d'EAN</v>
          </cell>
          <cell r="E12"/>
          <cell r="F12">
            <v>8</v>
          </cell>
          <cell r="G12">
            <v>2796</v>
          </cell>
          <cell r="H12">
            <v>209</v>
          </cell>
          <cell r="I12">
            <v>653551</v>
          </cell>
          <cell r="J12">
            <v>426</v>
          </cell>
          <cell r="K12"/>
          <cell r="L12">
            <v>9</v>
          </cell>
          <cell r="M12">
            <v>2784</v>
          </cell>
          <cell r="N12">
            <v>208</v>
          </cell>
          <cell r="O12">
            <v>659318</v>
          </cell>
          <cell r="P12" t="str">
            <v>n.d.</v>
          </cell>
          <cell r="Q12"/>
          <cell r="R12">
            <v>8</v>
          </cell>
          <cell r="S12">
            <v>2783</v>
          </cell>
          <cell r="T12">
            <v>202</v>
          </cell>
          <cell r="U12">
            <v>664971</v>
          </cell>
          <cell r="V12" t="str">
            <v>n.d.</v>
          </cell>
          <cell r="W12"/>
          <cell r="X12">
            <v>8</v>
          </cell>
          <cell r="Y12">
            <v>2772</v>
          </cell>
          <cell r="Z12">
            <v>196</v>
          </cell>
          <cell r="AA12">
            <v>670672</v>
          </cell>
          <cell r="AB12" t="str">
            <v>n.d.</v>
          </cell>
          <cell r="AC12"/>
          <cell r="AD12">
            <v>8</v>
          </cell>
          <cell r="AE12">
            <v>2761</v>
          </cell>
          <cell r="AF12">
            <v>190</v>
          </cell>
          <cell r="AG12">
            <v>676423</v>
          </cell>
          <cell r="AH12" t="str">
            <v>n.d.</v>
          </cell>
          <cell r="AI12"/>
        </row>
        <row r="13">
          <cell r="A13" t="str">
            <v>F</v>
          </cell>
          <cell r="B13">
            <v>13</v>
          </cell>
          <cell r="C13"/>
          <cell r="D13" t="str">
            <v>Tarif</v>
          </cell>
          <cell r="E13" t="str">
            <v>EUR/an</v>
          </cell>
          <cell r="F13">
            <v>3</v>
          </cell>
          <cell r="G13">
            <v>49.08</v>
          </cell>
          <cell r="H13">
            <v>808.68</v>
          </cell>
          <cell r="I13">
            <v>2245.3199999999997</v>
          </cell>
          <cell r="J13">
            <v>4988.72</v>
          </cell>
          <cell r="K13"/>
          <cell r="L13">
            <v>3.12</v>
          </cell>
          <cell r="M13">
            <v>51.359999999999992</v>
          </cell>
          <cell r="N13">
            <v>834.36</v>
          </cell>
          <cell r="O13">
            <v>2422.44</v>
          </cell>
          <cell r="P13">
            <v>5054.88</v>
          </cell>
          <cell r="Q13"/>
          <cell r="R13">
            <v>3.24</v>
          </cell>
          <cell r="S13">
            <v>53.4</v>
          </cell>
          <cell r="T13">
            <v>862.31999999999994</v>
          </cell>
          <cell r="U13">
            <v>2566.5600000000004</v>
          </cell>
          <cell r="V13">
            <v>5076.88</v>
          </cell>
          <cell r="W13"/>
          <cell r="X13">
            <v>3.36</v>
          </cell>
          <cell r="Y13">
            <v>54.36</v>
          </cell>
          <cell r="Z13">
            <v>877.08</v>
          </cell>
          <cell r="AA13">
            <v>2638.6800000000003</v>
          </cell>
          <cell r="AB13">
            <v>5101.24</v>
          </cell>
          <cell r="AC13"/>
          <cell r="AD13">
            <v>3.48</v>
          </cell>
          <cell r="AE13">
            <v>54.36</v>
          </cell>
          <cell r="AF13">
            <v>879.72</v>
          </cell>
          <cell r="AG13">
            <v>2651.04</v>
          </cell>
          <cell r="AH13">
            <v>5129.72</v>
          </cell>
          <cell r="AI13"/>
        </row>
        <row r="14">
          <cell r="A14"/>
          <cell r="B14"/>
          <cell r="C14"/>
          <cell r="D14" t="str">
            <v>Recettes</v>
          </cell>
          <cell r="E14" t="str">
            <v>EUR</v>
          </cell>
          <cell r="F14">
            <v>24</v>
          </cell>
          <cell r="G14">
            <v>137227.68</v>
          </cell>
          <cell r="H14">
            <v>169014.12</v>
          </cell>
          <cell r="I14">
            <v>1467431131.3199999</v>
          </cell>
          <cell r="J14">
            <v>2125194.7200000002</v>
          </cell>
          <cell r="K14">
            <v>1469862591.8399999</v>
          </cell>
          <cell r="L14">
            <v>28.08</v>
          </cell>
          <cell r="M14">
            <v>142986.23999999999</v>
          </cell>
          <cell r="N14">
            <v>173546.88</v>
          </cell>
          <cell r="O14">
            <v>1597158295.9200001</v>
          </cell>
          <cell r="P14" t="e">
            <v>#VALUE!</v>
          </cell>
          <cell r="Q14" t="e">
            <v>#VALUE!</v>
          </cell>
          <cell r="R14">
            <v>25.92</v>
          </cell>
          <cell r="S14">
            <v>148612.20000000001</v>
          </cell>
          <cell r="T14">
            <v>174188.64</v>
          </cell>
          <cell r="U14">
            <v>1706687969.76</v>
          </cell>
          <cell r="V14" t="e">
            <v>#VALUE!</v>
          </cell>
          <cell r="W14" t="e">
            <v>#VALUE!</v>
          </cell>
          <cell r="X14">
            <v>26.88</v>
          </cell>
          <cell r="Y14">
            <v>150685.92000000001</v>
          </cell>
          <cell r="Z14">
            <v>171907.68</v>
          </cell>
          <cell r="AA14">
            <v>1769688792.96</v>
          </cell>
          <cell r="AB14" t="e">
            <v>#VALUE!</v>
          </cell>
          <cell r="AC14" t="e">
            <v>#VALUE!</v>
          </cell>
          <cell r="AD14">
            <v>27.84</v>
          </cell>
          <cell r="AE14">
            <v>150087.96</v>
          </cell>
          <cell r="AF14">
            <v>167146.79999999999</v>
          </cell>
          <cell r="AG14">
            <v>1793224429.9200001</v>
          </cell>
          <cell r="AH14" t="e">
            <v>#VALUE!</v>
          </cell>
          <cell r="AI14" t="e">
            <v>#VALUE!</v>
          </cell>
        </row>
        <row r="15">
          <cell r="A15"/>
          <cell r="B15"/>
          <cell r="C15"/>
          <cell r="D15" t="str">
            <v>Tarif de base</v>
          </cell>
          <cell r="E15"/>
          <cell r="F15"/>
          <cell r="G15"/>
          <cell r="H15"/>
          <cell r="I15"/>
          <cell r="J15"/>
          <cell r="K15"/>
          <cell r="L15"/>
          <cell r="M15"/>
          <cell r="N15"/>
          <cell r="O15"/>
          <cell r="P15"/>
          <cell r="Q15"/>
          <cell r="R15"/>
          <cell r="S15"/>
          <cell r="T15"/>
          <cell r="U15"/>
          <cell r="V15"/>
          <cell r="W15"/>
          <cell r="X15"/>
          <cell r="Y15"/>
          <cell r="Z15"/>
          <cell r="AA15"/>
          <cell r="AB15"/>
          <cell r="AC15"/>
          <cell r="AD15"/>
          <cell r="AE15"/>
          <cell r="AF15"/>
          <cell r="AG15"/>
          <cell r="AH15"/>
          <cell r="AI15"/>
        </row>
        <row r="16">
          <cell r="A16"/>
          <cell r="B16"/>
          <cell r="C16"/>
          <cell r="D16" t="str">
            <v>Consommation</v>
          </cell>
          <cell r="E16" t="str">
            <v>MWh</v>
          </cell>
          <cell r="F16">
            <v>226607</v>
          </cell>
          <cell r="G16">
            <v>0</v>
          </cell>
          <cell r="H16">
            <v>2007936</v>
          </cell>
          <cell r="I16">
            <v>0</v>
          </cell>
          <cell r="J16">
            <v>24766</v>
          </cell>
          <cell r="K16"/>
          <cell r="L16">
            <v>223208</v>
          </cell>
          <cell r="M16">
            <v>0</v>
          </cell>
          <cell r="N16">
            <v>1981230</v>
          </cell>
          <cell r="O16">
            <v>0</v>
          </cell>
          <cell r="P16">
            <v>24023</v>
          </cell>
          <cell r="Q16"/>
          <cell r="R16">
            <v>219860</v>
          </cell>
          <cell r="S16">
            <v>0</v>
          </cell>
          <cell r="T16">
            <v>1954880</v>
          </cell>
          <cell r="U16">
            <v>0</v>
          </cell>
          <cell r="V16">
            <v>23302</v>
          </cell>
          <cell r="W16"/>
          <cell r="X16">
            <v>216562</v>
          </cell>
          <cell r="Y16">
            <v>0</v>
          </cell>
          <cell r="Z16">
            <v>1928880</v>
          </cell>
          <cell r="AA16">
            <v>0</v>
          </cell>
          <cell r="AB16">
            <v>22603</v>
          </cell>
          <cell r="AC16"/>
          <cell r="AD16">
            <v>213314</v>
          </cell>
          <cell r="AE16">
            <v>0</v>
          </cell>
          <cell r="AF16">
            <v>1903226</v>
          </cell>
          <cell r="AG16">
            <v>0</v>
          </cell>
          <cell r="AH16">
            <v>21925</v>
          </cell>
          <cell r="AI16"/>
        </row>
        <row r="17">
          <cell r="A17" t="str">
            <v>B</v>
          </cell>
          <cell r="B17">
            <v>17</v>
          </cell>
          <cell r="C17"/>
          <cell r="D17" t="str">
            <v>Tarif</v>
          </cell>
          <cell r="E17" t="str">
            <v>EUR/kWh</v>
          </cell>
          <cell r="F17">
            <v>1.9009000000000002E-2</v>
          </cell>
          <cell r="G17">
            <v>8.8540000000000008E-3</v>
          </cell>
          <cell r="H17">
            <v>3.2239999999999999E-3</v>
          </cell>
          <cell r="I17">
            <v>1.9989999999999999E-3</v>
          </cell>
          <cell r="J17">
            <v>1.4992499999999999E-3</v>
          </cell>
          <cell r="K17"/>
          <cell r="L17">
            <v>1.7427000000000002E-2</v>
          </cell>
          <cell r="M17">
            <v>8.1980000000000004E-3</v>
          </cell>
          <cell r="N17">
            <v>3.1849999999999999E-3</v>
          </cell>
          <cell r="O17">
            <v>1.7290000000000001E-3</v>
          </cell>
          <cell r="P17">
            <v>1.2967500000000002E-3</v>
          </cell>
          <cell r="Q17"/>
          <cell r="R17">
            <v>1.821E-2</v>
          </cell>
          <cell r="S17">
            <v>8.5869999999999991E-3</v>
          </cell>
          <cell r="T17">
            <v>3.3969999999999998E-3</v>
          </cell>
          <cell r="U17">
            <v>1.8159999999999999E-3</v>
          </cell>
          <cell r="V17">
            <v>1.3619999999999999E-3</v>
          </cell>
          <cell r="W17"/>
          <cell r="X17">
            <v>1.8655999999999999E-2</v>
          </cell>
          <cell r="Y17">
            <v>8.848E-3</v>
          </cell>
          <cell r="Z17">
            <v>3.5539999999999999E-3</v>
          </cell>
          <cell r="AA17">
            <v>1.8940000000000001E-3</v>
          </cell>
          <cell r="AB17">
            <v>1.4205000000000001E-3</v>
          </cell>
          <cell r="AC17"/>
          <cell r="AD17">
            <v>1.8811000000000001E-2</v>
          </cell>
          <cell r="AE17">
            <v>8.9750000000000003E-3</v>
          </cell>
          <cell r="AF17">
            <v>3.6519999999999999E-3</v>
          </cell>
          <cell r="AG17">
            <v>1.954E-3</v>
          </cell>
          <cell r="AH17">
            <v>1.4655E-3</v>
          </cell>
          <cell r="AI17"/>
        </row>
        <row r="18">
          <cell r="A18"/>
          <cell r="B18"/>
          <cell r="C18"/>
          <cell r="D18" t="str">
            <v>Recettes</v>
          </cell>
          <cell r="E18" t="str">
            <v>EUR</v>
          </cell>
          <cell r="F18">
            <v>4307572.46</v>
          </cell>
          <cell r="G18">
            <v>0</v>
          </cell>
          <cell r="H18">
            <v>6473585.6600000001</v>
          </cell>
          <cell r="I18">
            <v>0</v>
          </cell>
          <cell r="J18">
            <v>37130.43</v>
          </cell>
          <cell r="K18">
            <v>10818288.550000001</v>
          </cell>
          <cell r="L18">
            <v>3889845.82</v>
          </cell>
          <cell r="M18">
            <v>0</v>
          </cell>
          <cell r="N18">
            <v>6310217.5499999998</v>
          </cell>
          <cell r="O18">
            <v>0</v>
          </cell>
          <cell r="P18">
            <v>31151.83</v>
          </cell>
          <cell r="Q18">
            <v>10231215.199999999</v>
          </cell>
          <cell r="R18">
            <v>4003650.6</v>
          </cell>
          <cell r="S18">
            <v>0</v>
          </cell>
          <cell r="T18">
            <v>6640727.3600000003</v>
          </cell>
          <cell r="U18">
            <v>0</v>
          </cell>
          <cell r="V18">
            <v>31737.32</v>
          </cell>
          <cell r="W18">
            <v>10676115.280000001</v>
          </cell>
          <cell r="X18">
            <v>4040180.67</v>
          </cell>
          <cell r="Y18">
            <v>0</v>
          </cell>
          <cell r="Z18">
            <v>6855239.5199999996</v>
          </cell>
          <cell r="AA18">
            <v>0</v>
          </cell>
          <cell r="AB18">
            <v>32107.56</v>
          </cell>
          <cell r="AC18">
            <v>10927527.75</v>
          </cell>
          <cell r="AD18">
            <v>4012649.65</v>
          </cell>
          <cell r="AE18">
            <v>0</v>
          </cell>
          <cell r="AF18">
            <v>6950581.3499999996</v>
          </cell>
          <cell r="AG18">
            <v>0</v>
          </cell>
          <cell r="AH18">
            <v>32131.09</v>
          </cell>
          <cell r="AI18">
            <v>10995362.09</v>
          </cell>
        </row>
        <row r="19">
          <cell r="A19"/>
          <cell r="B19"/>
          <cell r="C19"/>
          <cell r="D19" t="str">
            <v xml:space="preserve">Recettes totales </v>
          </cell>
          <cell r="E19" t="str">
            <v>EUR</v>
          </cell>
          <cell r="F19">
            <v>4307596.46</v>
          </cell>
          <cell r="G19">
            <v>137227.68</v>
          </cell>
          <cell r="H19">
            <v>6642599.7800000003</v>
          </cell>
          <cell r="I19">
            <v>1467431131.3199999</v>
          </cell>
          <cell r="J19">
            <v>2162325.1500000004</v>
          </cell>
          <cell r="K19">
            <v>1480680880.3900001</v>
          </cell>
          <cell r="L19">
            <v>3889873.9</v>
          </cell>
          <cell r="M19">
            <v>142986.23999999999</v>
          </cell>
          <cell r="N19">
            <v>6483764.4299999997</v>
          </cell>
          <cell r="O19">
            <v>1597158295.9200001</v>
          </cell>
          <cell r="P19" t="e">
            <v>#VALUE!</v>
          </cell>
          <cell r="Q19" t="e">
            <v>#VALUE!</v>
          </cell>
          <cell r="R19">
            <v>4003676.52</v>
          </cell>
          <cell r="S19">
            <v>148612.20000000001</v>
          </cell>
          <cell r="T19">
            <v>6814916</v>
          </cell>
          <cell r="U19">
            <v>1706687969.76</v>
          </cell>
          <cell r="V19" t="e">
            <v>#VALUE!</v>
          </cell>
          <cell r="W19" t="e">
            <v>#VALUE!</v>
          </cell>
          <cell r="X19">
            <v>4040207.55</v>
          </cell>
          <cell r="Y19">
            <v>150685.92000000001</v>
          </cell>
          <cell r="Z19">
            <v>7027147.1999999993</v>
          </cell>
          <cell r="AA19">
            <v>1769688792.96</v>
          </cell>
          <cell r="AB19" t="e">
            <v>#VALUE!</v>
          </cell>
          <cell r="AC19" t="e">
            <v>#VALUE!</v>
          </cell>
          <cell r="AD19">
            <v>4012677.4899999998</v>
          </cell>
          <cell r="AE19">
            <v>150087.96</v>
          </cell>
          <cell r="AF19">
            <v>7117728.1499999994</v>
          </cell>
          <cell r="AG19">
            <v>1793224429.9200001</v>
          </cell>
          <cell r="AH19" t="e">
            <v>#VALUE!</v>
          </cell>
          <cell r="AI19" t="e">
            <v>#VALUE!</v>
          </cell>
        </row>
        <row r="20">
          <cell r="A20"/>
          <cell r="B20"/>
          <cell r="C20"/>
          <cell r="D20" t="str">
            <v>Tarif Relevé &amp; comptage</v>
          </cell>
          <cell r="E20"/>
          <cell r="F20"/>
          <cell r="G20"/>
          <cell r="H20"/>
          <cell r="I20"/>
          <cell r="J20"/>
          <cell r="K20"/>
          <cell r="L20"/>
          <cell r="M20"/>
          <cell r="N20"/>
          <cell r="O20"/>
          <cell r="P20"/>
          <cell r="Q20"/>
          <cell r="R20"/>
          <cell r="S20"/>
          <cell r="T20"/>
          <cell r="U20"/>
          <cell r="V20"/>
          <cell r="W20"/>
          <cell r="X20"/>
          <cell r="Y20"/>
          <cell r="Z20"/>
          <cell r="AA20"/>
          <cell r="AB20"/>
          <cell r="AC20"/>
          <cell r="AD20"/>
          <cell r="AE20"/>
          <cell r="AF20"/>
          <cell r="AG20"/>
          <cell r="AH20"/>
          <cell r="AI20"/>
        </row>
        <row r="21">
          <cell r="A21"/>
          <cell r="B21"/>
          <cell r="C21"/>
          <cell r="D21" t="str">
            <v>Coûts imputés</v>
          </cell>
          <cell r="E21" t="str">
            <v>EUR</v>
          </cell>
          <cell r="F21">
            <v>9898048.1999999993</v>
          </cell>
          <cell r="G21"/>
          <cell r="H21"/>
          <cell r="I21"/>
          <cell r="J21"/>
          <cell r="K21">
            <v>9898048.1999999993</v>
          </cell>
          <cell r="L21">
            <v>10011707.229999997</v>
          </cell>
          <cell r="M21"/>
          <cell r="N21"/>
          <cell r="O21"/>
          <cell r="P21"/>
          <cell r="Q21">
            <v>10011707.229999997</v>
          </cell>
          <cell r="R21">
            <v>10086804.98</v>
          </cell>
          <cell r="S21"/>
          <cell r="T21"/>
          <cell r="U21"/>
          <cell r="V21"/>
          <cell r="W21">
            <v>10086804.98</v>
          </cell>
          <cell r="X21">
            <v>10077928.01</v>
          </cell>
          <cell r="Y21"/>
          <cell r="Z21"/>
          <cell r="AA21"/>
          <cell r="AB21"/>
          <cell r="AC21">
            <v>10077928.01</v>
          </cell>
          <cell r="AD21">
            <v>10119404.440000003</v>
          </cell>
          <cell r="AE21"/>
          <cell r="AF21"/>
          <cell r="AG21"/>
          <cell r="AH21"/>
          <cell r="AI21">
            <v>10119404.440000003</v>
          </cell>
        </row>
        <row r="22">
          <cell r="A22"/>
          <cell r="B22"/>
          <cell r="C22"/>
          <cell r="D22" t="str">
            <v>Nombre de compteurs AMR</v>
          </cell>
          <cell r="E22"/>
          <cell r="F22"/>
          <cell r="G22"/>
          <cell r="H22"/>
          <cell r="I22"/>
          <cell r="J22">
            <v>202</v>
          </cell>
          <cell r="K22">
            <v>202</v>
          </cell>
          <cell r="L22"/>
          <cell r="M22"/>
          <cell r="N22"/>
          <cell r="O22"/>
          <cell r="P22">
            <v>196</v>
          </cell>
          <cell r="Q22">
            <v>196</v>
          </cell>
          <cell r="R22"/>
          <cell r="S22"/>
          <cell r="T22"/>
          <cell r="U22"/>
          <cell r="V22">
            <v>190</v>
          </cell>
          <cell r="W22">
            <v>190</v>
          </cell>
          <cell r="X22"/>
          <cell r="Y22"/>
          <cell r="Z22"/>
          <cell r="AA22"/>
          <cell r="AB22">
            <v>184</v>
          </cell>
          <cell r="AC22">
            <v>184</v>
          </cell>
          <cell r="AD22"/>
          <cell r="AE22"/>
          <cell r="AF22"/>
          <cell r="AG22"/>
          <cell r="AH22">
            <v>178</v>
          </cell>
          <cell r="AI22">
            <v>178</v>
          </cell>
        </row>
        <row r="23">
          <cell r="A23" t="str">
            <v>E1</v>
          </cell>
          <cell r="B23">
            <v>23</v>
          </cell>
          <cell r="C23"/>
          <cell r="D23" t="str">
            <v>Tarif AMR</v>
          </cell>
          <cell r="E23" t="str">
            <v>EUR/an</v>
          </cell>
          <cell r="F23" t="str">
            <v>-</v>
          </cell>
          <cell r="G23" t="str">
            <v>-</v>
          </cell>
          <cell r="H23" t="str">
            <v>-</v>
          </cell>
          <cell r="I23">
            <v>750</v>
          </cell>
          <cell r="J23">
            <v>750</v>
          </cell>
          <cell r="K23"/>
          <cell r="L23" t="str">
            <v>-</v>
          </cell>
          <cell r="M23" t="str">
            <v>-</v>
          </cell>
          <cell r="N23" t="str">
            <v>-</v>
          </cell>
          <cell r="O23">
            <v>750</v>
          </cell>
          <cell r="P23">
            <v>750</v>
          </cell>
          <cell r="Q23"/>
          <cell r="R23" t="str">
            <v>-</v>
          </cell>
          <cell r="S23" t="str">
            <v>-</v>
          </cell>
          <cell r="T23" t="str">
            <v>-</v>
          </cell>
          <cell r="U23">
            <v>750</v>
          </cell>
          <cell r="V23">
            <v>750</v>
          </cell>
          <cell r="W23"/>
          <cell r="X23" t="str">
            <v>-</v>
          </cell>
          <cell r="Y23" t="str">
            <v>-</v>
          </cell>
          <cell r="Z23" t="str">
            <v>-</v>
          </cell>
          <cell r="AA23">
            <v>750</v>
          </cell>
          <cell r="AB23">
            <v>750</v>
          </cell>
          <cell r="AC23"/>
          <cell r="AD23" t="str">
            <v>-</v>
          </cell>
          <cell r="AE23" t="str">
            <v>-</v>
          </cell>
          <cell r="AF23" t="str">
            <v>-</v>
          </cell>
          <cell r="AG23">
            <v>750</v>
          </cell>
          <cell r="AH23">
            <v>750</v>
          </cell>
          <cell r="AI23"/>
        </row>
        <row r="24">
          <cell r="A24"/>
          <cell r="B24"/>
          <cell r="C24"/>
          <cell r="D24" t="str">
            <v>Nombre de compteurs MMR</v>
          </cell>
          <cell r="E24"/>
          <cell r="F24" t="e">
            <v>#REF!</v>
          </cell>
          <cell r="G24">
            <v>154393</v>
          </cell>
          <cell r="H24">
            <v>0</v>
          </cell>
          <cell r="I24">
            <v>0</v>
          </cell>
          <cell r="J24"/>
          <cell r="K24" t="e">
            <v>#REF!</v>
          </cell>
          <cell r="L24" t="e">
            <v>#REF!</v>
          </cell>
          <cell r="M24">
            <v>155818</v>
          </cell>
          <cell r="N24">
            <v>0</v>
          </cell>
          <cell r="O24">
            <v>0</v>
          </cell>
          <cell r="P24"/>
          <cell r="Q24" t="e">
            <v>#REF!</v>
          </cell>
          <cell r="R24" t="e">
            <v>#REF!</v>
          </cell>
          <cell r="S24">
            <v>157256</v>
          </cell>
          <cell r="T24">
            <v>0</v>
          </cell>
          <cell r="U24">
            <v>0</v>
          </cell>
          <cell r="V24"/>
          <cell r="W24" t="e">
            <v>#REF!</v>
          </cell>
          <cell r="X24" t="e">
            <v>#REF!</v>
          </cell>
          <cell r="Y24">
            <v>158707</v>
          </cell>
          <cell r="Z24">
            <v>0</v>
          </cell>
          <cell r="AA24">
            <v>0</v>
          </cell>
          <cell r="AB24"/>
          <cell r="AC24" t="e">
            <v>#REF!</v>
          </cell>
          <cell r="AD24" t="e">
            <v>#REF!</v>
          </cell>
          <cell r="AE24">
            <v>160171</v>
          </cell>
          <cell r="AF24">
            <v>0</v>
          </cell>
          <cell r="AG24">
            <v>0</v>
          </cell>
          <cell r="AH24"/>
          <cell r="AI24" t="e">
            <v>#REF!</v>
          </cell>
        </row>
        <row r="25">
          <cell r="A25" t="str">
            <v>E2</v>
          </cell>
          <cell r="B25">
            <v>25</v>
          </cell>
          <cell r="C25"/>
          <cell r="D25" t="str">
            <v>Tarif MMR</v>
          </cell>
          <cell r="E25" t="str">
            <v>EUR/an</v>
          </cell>
          <cell r="F25">
            <v>575</v>
          </cell>
          <cell r="G25">
            <v>575</v>
          </cell>
          <cell r="H25">
            <v>575</v>
          </cell>
          <cell r="I25">
            <v>575</v>
          </cell>
          <cell r="J25">
            <v>575</v>
          </cell>
          <cell r="K25"/>
          <cell r="L25">
            <v>575.36</v>
          </cell>
          <cell r="M25">
            <v>575.36</v>
          </cell>
          <cell r="N25">
            <v>575.36</v>
          </cell>
          <cell r="O25">
            <v>575.36</v>
          </cell>
          <cell r="P25">
            <v>575.36</v>
          </cell>
          <cell r="Q25"/>
          <cell r="R25">
            <v>574.54999999999995</v>
          </cell>
          <cell r="S25">
            <v>574.54999999999995</v>
          </cell>
          <cell r="T25">
            <v>574.54999999999995</v>
          </cell>
          <cell r="U25">
            <v>574.54999999999995</v>
          </cell>
          <cell r="V25">
            <v>574.54999999999995</v>
          </cell>
          <cell r="W25"/>
          <cell r="X25">
            <v>575.04999999999995</v>
          </cell>
          <cell r="Y25">
            <v>575.04999999999995</v>
          </cell>
          <cell r="Z25">
            <v>575.04999999999995</v>
          </cell>
          <cell r="AA25">
            <v>575.04999999999995</v>
          </cell>
          <cell r="AB25">
            <v>575.04999999999995</v>
          </cell>
          <cell r="AC25"/>
          <cell r="AD25">
            <v>574.87</v>
          </cell>
          <cell r="AE25">
            <v>574.87</v>
          </cell>
          <cell r="AF25">
            <v>574.87</v>
          </cell>
          <cell r="AG25">
            <v>574.87</v>
          </cell>
          <cell r="AH25">
            <v>574.87</v>
          </cell>
          <cell r="AI25"/>
        </row>
        <row r="26">
          <cell r="A26"/>
          <cell r="B26"/>
          <cell r="C26"/>
          <cell r="D26" t="str">
            <v>Nombre de compteurs YMR</v>
          </cell>
          <cell r="E26"/>
          <cell r="F26" t="e">
            <v>#REF!</v>
          </cell>
          <cell r="G26" t="e">
            <v>#REF!</v>
          </cell>
          <cell r="H26" t="e">
            <v>#REF!</v>
          </cell>
          <cell r="I26" t="e">
            <v>#REF!</v>
          </cell>
          <cell r="J26"/>
          <cell r="K26" t="e">
            <v>#REF!</v>
          </cell>
          <cell r="L26" t="e">
            <v>#REF!</v>
          </cell>
          <cell r="M26" t="e">
            <v>#REF!</v>
          </cell>
          <cell r="N26" t="e">
            <v>#REF!</v>
          </cell>
          <cell r="O26" t="e">
            <v>#REF!</v>
          </cell>
          <cell r="P26"/>
          <cell r="Q26" t="e">
            <v>#REF!</v>
          </cell>
          <cell r="R26" t="e">
            <v>#REF!</v>
          </cell>
          <cell r="S26" t="e">
            <v>#REF!</v>
          </cell>
          <cell r="T26" t="e">
            <v>#REF!</v>
          </cell>
          <cell r="U26" t="e">
            <v>#REF!</v>
          </cell>
          <cell r="V26"/>
          <cell r="W26" t="e">
            <v>#REF!</v>
          </cell>
          <cell r="X26" t="e">
            <v>#REF!</v>
          </cell>
          <cell r="Y26" t="e">
            <v>#REF!</v>
          </cell>
          <cell r="Z26" t="e">
            <v>#REF!</v>
          </cell>
          <cell r="AA26" t="e">
            <v>#REF!</v>
          </cell>
          <cell r="AB26"/>
          <cell r="AC26" t="e">
            <v>#REF!</v>
          </cell>
          <cell r="AD26" t="e">
            <v>#REF!</v>
          </cell>
          <cell r="AE26" t="e">
            <v>#REF!</v>
          </cell>
          <cell r="AF26" t="e">
            <v>#REF!</v>
          </cell>
          <cell r="AG26" t="e">
            <v>#REF!</v>
          </cell>
          <cell r="AH26"/>
          <cell r="AI26" t="e">
            <v>#REF!</v>
          </cell>
        </row>
        <row r="27">
          <cell r="A27" t="str">
            <v>E3</v>
          </cell>
          <cell r="B27">
            <v>27</v>
          </cell>
          <cell r="C27"/>
          <cell r="D27" t="str">
            <v>Tarif YMR</v>
          </cell>
          <cell r="E27" t="str">
            <v>EUR/an</v>
          </cell>
          <cell r="F27">
            <v>15.69</v>
          </cell>
          <cell r="G27">
            <v>15.69</v>
          </cell>
          <cell r="H27">
            <v>15.69</v>
          </cell>
          <cell r="I27">
            <v>15.69</v>
          </cell>
          <cell r="J27" t="str">
            <v>-</v>
          </cell>
          <cell r="K27"/>
          <cell r="L27">
            <v>15.44</v>
          </cell>
          <cell r="M27">
            <v>15.44</v>
          </cell>
          <cell r="N27">
            <v>15.44</v>
          </cell>
          <cell r="O27">
            <v>15.44</v>
          </cell>
          <cell r="P27" t="str">
            <v>-</v>
          </cell>
          <cell r="Q27"/>
          <cell r="R27">
            <v>15.63</v>
          </cell>
          <cell r="S27">
            <v>15.63</v>
          </cell>
          <cell r="T27">
            <v>15.63</v>
          </cell>
          <cell r="U27">
            <v>15.63</v>
          </cell>
          <cell r="V27" t="str">
            <v>-</v>
          </cell>
          <cell r="W27"/>
          <cell r="X27">
            <v>15.86</v>
          </cell>
          <cell r="Y27">
            <v>15.86</v>
          </cell>
          <cell r="Z27">
            <v>15.86</v>
          </cell>
          <cell r="AA27">
            <v>15.86</v>
          </cell>
          <cell r="AB27" t="str">
            <v>-</v>
          </cell>
          <cell r="AC27"/>
          <cell r="AD27">
            <v>16.079999999999998</v>
          </cell>
          <cell r="AE27">
            <v>16.079999999999998</v>
          </cell>
          <cell r="AF27">
            <v>16.079999999999998</v>
          </cell>
          <cell r="AG27">
            <v>16.079999999999998</v>
          </cell>
          <cell r="AH27" t="str">
            <v>-</v>
          </cell>
          <cell r="AI27"/>
        </row>
        <row r="28">
          <cell r="A28"/>
          <cell r="B28"/>
          <cell r="C28"/>
          <cell r="D28" t="str">
            <v>Recettes</v>
          </cell>
          <cell r="E28" t="str">
            <v>EUR</v>
          </cell>
          <cell r="F28" t="e">
            <v>#REF!</v>
          </cell>
          <cell r="G28" t="e">
            <v>#REF!</v>
          </cell>
          <cell r="H28" t="e">
            <v>#REF!</v>
          </cell>
          <cell r="I28" t="e">
            <v>#REF!</v>
          </cell>
          <cell r="J28">
            <v>151500</v>
          </cell>
          <cell r="K28" t="e">
            <v>#REF!</v>
          </cell>
          <cell r="L28" t="e">
            <v>#REF!</v>
          </cell>
          <cell r="M28" t="e">
            <v>#REF!</v>
          </cell>
          <cell r="N28" t="e">
            <v>#REF!</v>
          </cell>
          <cell r="O28" t="e">
            <v>#REF!</v>
          </cell>
          <cell r="P28">
            <v>147000</v>
          </cell>
          <cell r="Q28" t="e">
            <v>#REF!</v>
          </cell>
          <cell r="R28" t="e">
            <v>#REF!</v>
          </cell>
          <cell r="S28" t="e">
            <v>#REF!</v>
          </cell>
          <cell r="T28" t="e">
            <v>#REF!</v>
          </cell>
          <cell r="U28" t="e">
            <v>#REF!</v>
          </cell>
          <cell r="V28">
            <v>142500</v>
          </cell>
          <cell r="W28" t="e">
            <v>#REF!</v>
          </cell>
          <cell r="X28" t="e">
            <v>#REF!</v>
          </cell>
          <cell r="Y28" t="e">
            <v>#REF!</v>
          </cell>
          <cell r="Z28" t="e">
            <v>#REF!</v>
          </cell>
          <cell r="AA28" t="e">
            <v>#REF!</v>
          </cell>
          <cell r="AB28">
            <v>138000</v>
          </cell>
          <cell r="AC28" t="e">
            <v>#REF!</v>
          </cell>
          <cell r="AD28" t="e">
            <v>#REF!</v>
          </cell>
          <cell r="AE28" t="e">
            <v>#REF!</v>
          </cell>
          <cell r="AF28" t="e">
            <v>#REF!</v>
          </cell>
          <cell r="AG28" t="e">
            <v>#REF!</v>
          </cell>
          <cell r="AH28">
            <v>133500</v>
          </cell>
          <cell r="AI28" t="e">
            <v>#REF!</v>
          </cell>
        </row>
        <row r="29">
          <cell r="A29"/>
          <cell r="B29"/>
          <cell r="C29"/>
          <cell r="D29" t="str">
            <v>Tarif Obligations de service public</v>
          </cell>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row>
        <row r="30">
          <cell r="A30"/>
          <cell r="B30"/>
          <cell r="C30"/>
          <cell r="D30" t="str">
            <v>Coûts imputés</v>
          </cell>
          <cell r="E30" t="str">
            <v>EUR</v>
          </cell>
          <cell r="F30">
            <v>28471328.48</v>
          </cell>
          <cell r="G30"/>
          <cell r="H30"/>
          <cell r="I30"/>
          <cell r="J30"/>
          <cell r="K30">
            <v>28471328.48</v>
          </cell>
          <cell r="L30">
            <v>33297812.080000002</v>
          </cell>
          <cell r="M30"/>
          <cell r="N30"/>
          <cell r="O30"/>
          <cell r="P30"/>
          <cell r="Q30">
            <v>33297812.080000002</v>
          </cell>
          <cell r="R30">
            <v>33897172.710000001</v>
          </cell>
          <cell r="S30"/>
          <cell r="T30"/>
          <cell r="U30"/>
          <cell r="V30"/>
          <cell r="W30">
            <v>33897172.710000001</v>
          </cell>
          <cell r="X30">
            <v>34507321.780000009</v>
          </cell>
          <cell r="Y30"/>
          <cell r="Z30"/>
          <cell r="AA30"/>
          <cell r="AB30"/>
          <cell r="AC30">
            <v>34507321.780000009</v>
          </cell>
          <cell r="AD30">
            <v>35162960.869999997</v>
          </cell>
          <cell r="AE30"/>
          <cell r="AF30"/>
          <cell r="AG30"/>
          <cell r="AH30"/>
          <cell r="AI30">
            <v>35162960.869999997</v>
          </cell>
        </row>
        <row r="31">
          <cell r="A31"/>
          <cell r="B31"/>
          <cell r="C31"/>
          <cell r="D31" t="str">
            <v>Consommation</v>
          </cell>
          <cell r="E31" t="str">
            <v>MWh</v>
          </cell>
          <cell r="F31">
            <v>226607</v>
          </cell>
          <cell r="G31">
            <v>0</v>
          </cell>
          <cell r="H31">
            <v>2007936</v>
          </cell>
          <cell r="I31">
            <v>0</v>
          </cell>
          <cell r="J31">
            <v>24766</v>
          </cell>
          <cell r="K31"/>
          <cell r="L31">
            <v>223208</v>
          </cell>
          <cell r="M31">
            <v>0</v>
          </cell>
          <cell r="N31">
            <v>1981230</v>
          </cell>
          <cell r="O31">
            <v>0</v>
          </cell>
          <cell r="P31">
            <v>24023</v>
          </cell>
          <cell r="Q31"/>
          <cell r="R31">
            <v>219860</v>
          </cell>
          <cell r="S31">
            <v>0</v>
          </cell>
          <cell r="T31">
            <v>1954880</v>
          </cell>
          <cell r="U31">
            <v>0</v>
          </cell>
          <cell r="V31">
            <v>23302</v>
          </cell>
          <cell r="W31"/>
          <cell r="X31">
            <v>216562</v>
          </cell>
          <cell r="Y31">
            <v>0</v>
          </cell>
          <cell r="Z31">
            <v>1928880</v>
          </cell>
          <cell r="AA31">
            <v>0</v>
          </cell>
          <cell r="AB31">
            <v>22603</v>
          </cell>
          <cell r="AC31"/>
          <cell r="AD31">
            <v>213314</v>
          </cell>
          <cell r="AE31">
            <v>0</v>
          </cell>
          <cell r="AF31">
            <v>1903226</v>
          </cell>
          <cell r="AG31">
            <v>0</v>
          </cell>
          <cell r="AH31">
            <v>21925</v>
          </cell>
          <cell r="AI31"/>
        </row>
        <row r="32">
          <cell r="A32" t="str">
            <v>D02</v>
          </cell>
          <cell r="B32">
            <v>32</v>
          </cell>
          <cell r="C32"/>
          <cell r="D32" t="str">
            <v>Tarif</v>
          </cell>
          <cell r="E32" t="str">
            <v>EUR/kWh</v>
          </cell>
          <cell r="F32">
            <v>1.7444000000000001E-2</v>
          </cell>
          <cell r="G32">
            <v>1.3955E-2</v>
          </cell>
          <cell r="H32">
            <v>1.2213E-2</v>
          </cell>
          <cell r="I32">
            <v>0</v>
          </cell>
          <cell r="J32">
            <v>0</v>
          </cell>
          <cell r="K32"/>
          <cell r="L32">
            <v>2.0681000000000001E-2</v>
          </cell>
          <cell r="M32">
            <v>1.6545000000000001E-2</v>
          </cell>
          <cell r="N32">
            <v>1.4479000000000001E-2</v>
          </cell>
          <cell r="O32">
            <v>0</v>
          </cell>
          <cell r="P32">
            <v>0</v>
          </cell>
          <cell r="Q32"/>
          <cell r="R32">
            <v>2.1342E-2</v>
          </cell>
          <cell r="S32">
            <v>1.7073999999999999E-2</v>
          </cell>
          <cell r="T32">
            <v>1.4940999999999999E-2</v>
          </cell>
          <cell r="U32">
            <v>0</v>
          </cell>
          <cell r="V32">
            <v>0</v>
          </cell>
          <cell r="W32"/>
          <cell r="X32">
            <v>2.2023999999999998E-2</v>
          </cell>
          <cell r="Y32">
            <v>1.7618999999999999E-2</v>
          </cell>
          <cell r="Z32">
            <v>1.5417E-2</v>
          </cell>
          <cell r="AA32">
            <v>0</v>
          </cell>
          <cell r="AB32">
            <v>0</v>
          </cell>
          <cell r="AC32"/>
          <cell r="AD32">
            <v>2.2751E-2</v>
          </cell>
          <cell r="AE32">
            <v>1.8200999999999998E-2</v>
          </cell>
          <cell r="AF32">
            <v>1.5927E-2</v>
          </cell>
          <cell r="AG32">
            <v>0</v>
          </cell>
          <cell r="AH32">
            <v>0</v>
          </cell>
          <cell r="AI32"/>
        </row>
        <row r="33">
          <cell r="A33"/>
          <cell r="B33"/>
          <cell r="C33"/>
          <cell r="D33" t="str">
            <v>Recettes</v>
          </cell>
          <cell r="E33" t="str">
            <v>EUR</v>
          </cell>
          <cell r="F33">
            <v>3952932.51</v>
          </cell>
          <cell r="G33">
            <v>0</v>
          </cell>
          <cell r="H33">
            <v>24522922.370000001</v>
          </cell>
          <cell r="I33">
            <v>0</v>
          </cell>
          <cell r="J33">
            <v>0</v>
          </cell>
          <cell r="K33">
            <v>28475854.880000003</v>
          </cell>
          <cell r="L33">
            <v>4616164.6500000004</v>
          </cell>
          <cell r="M33">
            <v>0</v>
          </cell>
          <cell r="N33">
            <v>28686229.170000002</v>
          </cell>
          <cell r="O33">
            <v>0</v>
          </cell>
          <cell r="P33">
            <v>0</v>
          </cell>
          <cell r="Q33">
            <v>33302393.82</v>
          </cell>
          <cell r="R33">
            <v>4692252.12</v>
          </cell>
          <cell r="S33">
            <v>0</v>
          </cell>
          <cell r="T33">
            <v>29207862.079999998</v>
          </cell>
          <cell r="U33">
            <v>0</v>
          </cell>
          <cell r="V33">
            <v>0</v>
          </cell>
          <cell r="W33">
            <v>33900114.199999996</v>
          </cell>
          <cell r="X33">
            <v>4769561.49</v>
          </cell>
          <cell r="Y33">
            <v>0</v>
          </cell>
          <cell r="Z33">
            <v>29737542.960000001</v>
          </cell>
          <cell r="AA33">
            <v>0</v>
          </cell>
          <cell r="AB33">
            <v>0</v>
          </cell>
          <cell r="AC33">
            <v>34507104.450000003</v>
          </cell>
          <cell r="AD33">
            <v>4853106.8099999996</v>
          </cell>
          <cell r="AE33">
            <v>0</v>
          </cell>
          <cell r="AF33">
            <v>30312680.5</v>
          </cell>
          <cell r="AG33">
            <v>0</v>
          </cell>
          <cell r="AH33">
            <v>0</v>
          </cell>
          <cell r="AI33">
            <v>35165787.310000002</v>
          </cell>
        </row>
        <row r="34">
          <cell r="A34"/>
          <cell r="B34"/>
          <cell r="C34"/>
          <cell r="D34" t="str">
            <v xml:space="preserve"> Surcharges</v>
          </cell>
          <cell r="E34"/>
          <cell r="F34"/>
          <cell r="G34"/>
          <cell r="H34"/>
          <cell r="I34"/>
          <cell r="J34"/>
          <cell r="K34"/>
          <cell r="L34"/>
          <cell r="M34"/>
          <cell r="N34"/>
          <cell r="O34"/>
          <cell r="P34"/>
          <cell r="Q34"/>
          <cell r="R34"/>
          <cell r="S34"/>
          <cell r="T34"/>
          <cell r="U34"/>
          <cell r="V34"/>
          <cell r="W34"/>
          <cell r="X34"/>
          <cell r="Y34"/>
          <cell r="Z34"/>
          <cell r="AA34"/>
          <cell r="AB34"/>
          <cell r="AC34"/>
          <cell r="AD34"/>
          <cell r="AE34"/>
          <cell r="AF34"/>
          <cell r="AG34"/>
          <cell r="AH34"/>
          <cell r="AI34"/>
        </row>
        <row r="35">
          <cell r="A35"/>
          <cell r="B35"/>
          <cell r="C35"/>
          <cell r="D35" t="str">
            <v>Surcharge Pensions</v>
          </cell>
          <cell r="E35"/>
          <cell r="F35"/>
          <cell r="G35"/>
          <cell r="H35"/>
          <cell r="I35"/>
          <cell r="J35"/>
          <cell r="K35"/>
          <cell r="L35"/>
          <cell r="M35"/>
          <cell r="N35"/>
          <cell r="O35"/>
          <cell r="P35"/>
          <cell r="Q35"/>
          <cell r="R35"/>
          <cell r="S35"/>
          <cell r="T35"/>
          <cell r="U35"/>
          <cell r="V35"/>
          <cell r="W35"/>
          <cell r="X35"/>
          <cell r="Y35"/>
          <cell r="Z35"/>
          <cell r="AA35"/>
          <cell r="AB35"/>
          <cell r="AC35"/>
          <cell r="AD35"/>
          <cell r="AE35"/>
          <cell r="AF35"/>
          <cell r="AG35"/>
          <cell r="AH35"/>
          <cell r="AI35"/>
        </row>
        <row r="36">
          <cell r="A36"/>
          <cell r="B36"/>
          <cell r="C36"/>
          <cell r="D36" t="str">
            <v>Coûts imputés</v>
          </cell>
          <cell r="E36" t="str">
            <v>EUR</v>
          </cell>
          <cell r="F36">
            <v>3260638.8100000005</v>
          </cell>
          <cell r="G36"/>
          <cell r="H36"/>
          <cell r="I36"/>
          <cell r="J36"/>
          <cell r="K36">
            <v>3260638.8100000005</v>
          </cell>
          <cell r="L36">
            <v>2915409.19</v>
          </cell>
          <cell r="M36"/>
          <cell r="N36"/>
          <cell r="O36"/>
          <cell r="P36"/>
          <cell r="Q36">
            <v>2915409.19</v>
          </cell>
          <cell r="R36">
            <v>2597052.5</v>
          </cell>
          <cell r="S36"/>
          <cell r="T36"/>
          <cell r="U36"/>
          <cell r="V36"/>
          <cell r="W36">
            <v>2597052.5</v>
          </cell>
          <cell r="X36">
            <v>2308218.4900000002</v>
          </cell>
          <cell r="Y36"/>
          <cell r="Z36"/>
          <cell r="AA36"/>
          <cell r="AB36"/>
          <cell r="AC36">
            <v>2308218.4900000002</v>
          </cell>
          <cell r="AD36">
            <v>2055065.72</v>
          </cell>
          <cell r="AE36"/>
          <cell r="AF36"/>
          <cell r="AG36"/>
          <cell r="AH36"/>
          <cell r="AI36">
            <v>2055065.72</v>
          </cell>
        </row>
        <row r="37">
          <cell r="A37"/>
          <cell r="B37"/>
          <cell r="C37"/>
          <cell r="D37" t="str">
            <v>Consommation</v>
          </cell>
          <cell r="E37" t="str">
            <v>MWh</v>
          </cell>
          <cell r="F37">
            <v>226607</v>
          </cell>
          <cell r="G37">
            <v>0</v>
          </cell>
          <cell r="H37">
            <v>2007936</v>
          </cell>
          <cell r="I37">
            <v>0</v>
          </cell>
          <cell r="J37">
            <v>24766</v>
          </cell>
          <cell r="K37"/>
          <cell r="L37">
            <v>223208</v>
          </cell>
          <cell r="M37">
            <v>0</v>
          </cell>
          <cell r="N37">
            <v>1981230</v>
          </cell>
          <cell r="O37">
            <v>0</v>
          </cell>
          <cell r="P37">
            <v>24023</v>
          </cell>
          <cell r="Q37"/>
          <cell r="R37">
            <v>219860</v>
          </cell>
          <cell r="S37">
            <v>0</v>
          </cell>
          <cell r="T37">
            <v>1954880</v>
          </cell>
          <cell r="U37">
            <v>0</v>
          </cell>
          <cell r="V37">
            <v>23302</v>
          </cell>
          <cell r="W37"/>
          <cell r="X37">
            <v>216562</v>
          </cell>
          <cell r="Y37">
            <v>0</v>
          </cell>
          <cell r="Z37">
            <v>1928880</v>
          </cell>
          <cell r="AA37">
            <v>0</v>
          </cell>
          <cell r="AB37">
            <v>22603</v>
          </cell>
          <cell r="AC37"/>
          <cell r="AD37">
            <v>213314</v>
          </cell>
          <cell r="AE37">
            <v>0</v>
          </cell>
          <cell r="AF37">
            <v>1903226</v>
          </cell>
          <cell r="AG37">
            <v>0</v>
          </cell>
          <cell r="AH37">
            <v>21925</v>
          </cell>
          <cell r="AI37"/>
        </row>
        <row r="38">
          <cell r="A38" t="str">
            <v>D08</v>
          </cell>
          <cell r="B38">
            <v>38</v>
          </cell>
          <cell r="C38"/>
          <cell r="D38" t="str">
            <v>Tarif</v>
          </cell>
          <cell r="E38" t="str">
            <v>EUR/kWh</v>
          </cell>
          <cell r="F38">
            <v>1.9980000000000002E-3</v>
          </cell>
          <cell r="G38">
            <v>1.598E-3</v>
          </cell>
          <cell r="H38">
            <v>1.3990000000000001E-3</v>
          </cell>
          <cell r="I38">
            <v>9.990000000000001E-4</v>
          </cell>
          <cell r="J38">
            <v>0</v>
          </cell>
          <cell r="K38"/>
          <cell r="L38">
            <v>1.8109999999999999E-3</v>
          </cell>
          <cell r="M38">
            <v>1.449E-3</v>
          </cell>
          <cell r="N38">
            <v>1.2670000000000001E-3</v>
          </cell>
          <cell r="O38">
            <v>9.0600000000000001E-4</v>
          </cell>
          <cell r="P38">
            <v>0</v>
          </cell>
          <cell r="Q38"/>
          <cell r="R38">
            <v>1.635E-3</v>
          </cell>
          <cell r="S38">
            <v>1.3079999999999999E-3</v>
          </cell>
          <cell r="T38">
            <v>1.1459999999999999E-3</v>
          </cell>
          <cell r="U38">
            <v>8.1800000000000004E-4</v>
          </cell>
          <cell r="V38">
            <v>0</v>
          </cell>
          <cell r="W38"/>
          <cell r="X38">
            <v>1.472E-3</v>
          </cell>
          <cell r="Y38">
            <v>1.178E-3</v>
          </cell>
          <cell r="Z38">
            <v>1.0300000000000001E-3</v>
          </cell>
          <cell r="AA38">
            <v>7.3700000000000002E-4</v>
          </cell>
          <cell r="AB38">
            <v>0</v>
          </cell>
          <cell r="AC38"/>
          <cell r="AD38">
            <v>1.33E-3</v>
          </cell>
          <cell r="AE38">
            <v>1.0640000000000001E-3</v>
          </cell>
          <cell r="AF38">
            <v>9.2999999999999995E-4</v>
          </cell>
          <cell r="AG38">
            <v>6.6399999999999999E-4</v>
          </cell>
          <cell r="AH38">
            <v>0</v>
          </cell>
          <cell r="AI38"/>
        </row>
        <row r="39">
          <cell r="A39"/>
          <cell r="B39"/>
          <cell r="C39"/>
          <cell r="D39" t="str">
            <v>Recettes</v>
          </cell>
          <cell r="E39" t="str">
            <v>EUR</v>
          </cell>
          <cell r="F39">
            <v>452760.79</v>
          </cell>
          <cell r="G39">
            <v>0</v>
          </cell>
          <cell r="H39">
            <v>2809102.46</v>
          </cell>
          <cell r="I39">
            <v>0</v>
          </cell>
          <cell r="J39">
            <v>0</v>
          </cell>
          <cell r="K39">
            <v>3261863.25</v>
          </cell>
          <cell r="L39">
            <v>404229.69</v>
          </cell>
          <cell r="M39">
            <v>0</v>
          </cell>
          <cell r="N39">
            <v>2510218.41</v>
          </cell>
          <cell r="O39">
            <v>0</v>
          </cell>
          <cell r="P39">
            <v>0</v>
          </cell>
          <cell r="Q39">
            <v>2914448.1</v>
          </cell>
          <cell r="R39">
            <v>359471.1</v>
          </cell>
          <cell r="S39">
            <v>0</v>
          </cell>
          <cell r="T39">
            <v>2240292.48</v>
          </cell>
          <cell r="U39">
            <v>0</v>
          </cell>
          <cell r="V39">
            <v>0</v>
          </cell>
          <cell r="W39">
            <v>2599763.58</v>
          </cell>
          <cell r="X39">
            <v>318779.26</v>
          </cell>
          <cell r="Y39">
            <v>0</v>
          </cell>
          <cell r="Z39">
            <v>1986746.4</v>
          </cell>
          <cell r="AA39">
            <v>0</v>
          </cell>
          <cell r="AB39">
            <v>0</v>
          </cell>
          <cell r="AC39">
            <v>2305525.66</v>
          </cell>
          <cell r="AD39">
            <v>283707.62</v>
          </cell>
          <cell r="AE39">
            <v>0</v>
          </cell>
          <cell r="AF39">
            <v>1770000.18</v>
          </cell>
          <cell r="AG39">
            <v>0</v>
          </cell>
          <cell r="AH39">
            <v>0</v>
          </cell>
          <cell r="AI39">
            <v>2053707.7999999998</v>
          </cell>
        </row>
        <row r="40">
          <cell r="A40"/>
          <cell r="B40"/>
          <cell r="C40"/>
          <cell r="D40" t="str">
            <v>Surcharge Redevance de voirie</v>
          </cell>
          <cell r="E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row>
        <row r="41">
          <cell r="A41"/>
          <cell r="B41"/>
          <cell r="C41"/>
          <cell r="D41" t="str">
            <v>Coûts imputés</v>
          </cell>
          <cell r="E41" t="str">
            <v>EUR</v>
          </cell>
          <cell r="F41">
            <v>22973749</v>
          </cell>
          <cell r="G41"/>
          <cell r="H41"/>
          <cell r="I41"/>
          <cell r="J41"/>
          <cell r="K41">
            <v>22973749</v>
          </cell>
          <cell r="L41">
            <v>22914995</v>
          </cell>
          <cell r="M41"/>
          <cell r="N41"/>
          <cell r="O41"/>
          <cell r="P41"/>
          <cell r="Q41">
            <v>22914995</v>
          </cell>
          <cell r="R41">
            <v>22905819</v>
          </cell>
          <cell r="S41"/>
          <cell r="T41"/>
          <cell r="U41"/>
          <cell r="V41"/>
          <cell r="W41">
            <v>22905819</v>
          </cell>
          <cell r="X41">
            <v>22911484</v>
          </cell>
          <cell r="Y41"/>
          <cell r="Z41"/>
          <cell r="AA41"/>
          <cell r="AB41"/>
          <cell r="AC41">
            <v>22911484</v>
          </cell>
          <cell r="AD41">
            <v>22948486</v>
          </cell>
          <cell r="AE41"/>
          <cell r="AF41"/>
          <cell r="AG41"/>
          <cell r="AH41"/>
          <cell r="AI41">
            <v>22948486</v>
          </cell>
        </row>
        <row r="42">
          <cell r="A42"/>
          <cell r="B42"/>
          <cell r="C42"/>
          <cell r="D42" t="str">
            <v>Consommation</v>
          </cell>
          <cell r="E42" t="str">
            <v>MWh</v>
          </cell>
          <cell r="F42">
            <v>226607</v>
          </cell>
          <cell r="G42">
            <v>0</v>
          </cell>
          <cell r="H42">
            <v>2007936</v>
          </cell>
          <cell r="I42">
            <v>0</v>
          </cell>
          <cell r="J42">
            <v>24766</v>
          </cell>
          <cell r="K42"/>
          <cell r="L42">
            <v>223208</v>
          </cell>
          <cell r="M42">
            <v>0</v>
          </cell>
          <cell r="N42">
            <v>1981230</v>
          </cell>
          <cell r="O42">
            <v>0</v>
          </cell>
          <cell r="P42">
            <v>24023</v>
          </cell>
          <cell r="Q42"/>
          <cell r="R42">
            <v>219860</v>
          </cell>
          <cell r="S42">
            <v>0</v>
          </cell>
          <cell r="T42">
            <v>1954880</v>
          </cell>
          <cell r="U42">
            <v>0</v>
          </cell>
          <cell r="V42">
            <v>23302</v>
          </cell>
          <cell r="W42"/>
          <cell r="X42">
            <v>216562</v>
          </cell>
          <cell r="Y42">
            <v>0</v>
          </cell>
          <cell r="Z42">
            <v>1928880</v>
          </cell>
          <cell r="AA42">
            <v>0</v>
          </cell>
          <cell r="AB42">
            <v>22603</v>
          </cell>
          <cell r="AC42"/>
          <cell r="AD42">
            <v>213314</v>
          </cell>
          <cell r="AE42">
            <v>0</v>
          </cell>
          <cell r="AF42">
            <v>1903226</v>
          </cell>
          <cell r="AG42">
            <v>0</v>
          </cell>
          <cell r="AH42">
            <v>21925</v>
          </cell>
          <cell r="AI42"/>
        </row>
        <row r="43">
          <cell r="A43" t="str">
            <v>D12</v>
          </cell>
          <cell r="B43">
            <v>43</v>
          </cell>
          <cell r="C43"/>
          <cell r="D43" t="str">
            <v>Tarif</v>
          </cell>
          <cell r="E43" t="str">
            <v>EUR/kWh</v>
          </cell>
          <cell r="F43">
            <v>1.0281E-2</v>
          </cell>
          <cell r="G43">
            <v>1.0281E-2</v>
          </cell>
          <cell r="H43">
            <v>1.0281E-2</v>
          </cell>
          <cell r="I43">
            <v>1.0281E-2</v>
          </cell>
          <cell r="J43">
            <v>0</v>
          </cell>
          <cell r="K43"/>
          <cell r="L43">
            <v>1.0395E-2</v>
          </cell>
          <cell r="M43">
            <v>1.0395E-2</v>
          </cell>
          <cell r="N43">
            <v>1.0395E-2</v>
          </cell>
          <cell r="O43">
            <v>1.0395E-2</v>
          </cell>
          <cell r="P43">
            <v>0</v>
          </cell>
          <cell r="Q43"/>
          <cell r="R43">
            <v>1.0533000000000001E-2</v>
          </cell>
          <cell r="S43">
            <v>1.0533000000000001E-2</v>
          </cell>
          <cell r="T43">
            <v>1.0533000000000001E-2</v>
          </cell>
          <cell r="U43">
            <v>1.0533000000000001E-2</v>
          </cell>
          <cell r="V43">
            <v>0</v>
          </cell>
          <cell r="W43"/>
          <cell r="X43">
            <v>1.0678999999999999E-2</v>
          </cell>
          <cell r="Y43">
            <v>1.0678999999999999E-2</v>
          </cell>
          <cell r="Z43">
            <v>1.0678999999999999E-2</v>
          </cell>
          <cell r="AA43">
            <v>1.0678999999999999E-2</v>
          </cell>
          <cell r="AB43">
            <v>0</v>
          </cell>
          <cell r="AC43"/>
          <cell r="AD43">
            <v>1.0841999999999999E-2</v>
          </cell>
          <cell r="AE43">
            <v>1.0841999999999999E-2</v>
          </cell>
          <cell r="AF43">
            <v>1.0841999999999999E-2</v>
          </cell>
          <cell r="AG43">
            <v>1.0841999999999999E-2</v>
          </cell>
          <cell r="AH43">
            <v>0</v>
          </cell>
          <cell r="AI43"/>
        </row>
        <row r="44">
          <cell r="A44"/>
          <cell r="B44"/>
          <cell r="C44"/>
          <cell r="D44" t="str">
            <v>Recettes</v>
          </cell>
          <cell r="E44" t="str">
            <v>EUR</v>
          </cell>
          <cell r="F44">
            <v>2329746.5699999998</v>
          </cell>
          <cell r="G44">
            <v>0</v>
          </cell>
          <cell r="H44">
            <v>20643590.02</v>
          </cell>
          <cell r="I44">
            <v>0</v>
          </cell>
          <cell r="J44">
            <v>0</v>
          </cell>
          <cell r="K44">
            <v>22973336.59</v>
          </cell>
          <cell r="L44">
            <v>2320247.16</v>
          </cell>
          <cell r="M44">
            <v>0</v>
          </cell>
          <cell r="N44">
            <v>20594885.850000001</v>
          </cell>
          <cell r="O44">
            <v>0</v>
          </cell>
          <cell r="P44">
            <v>0</v>
          </cell>
          <cell r="Q44">
            <v>22915133.010000002</v>
          </cell>
          <cell r="R44">
            <v>2315785.38</v>
          </cell>
          <cell r="S44">
            <v>0</v>
          </cell>
          <cell r="T44">
            <v>20590751.039999999</v>
          </cell>
          <cell r="U44">
            <v>0</v>
          </cell>
          <cell r="V44">
            <v>0</v>
          </cell>
          <cell r="W44">
            <v>22906536.419999998</v>
          </cell>
          <cell r="X44">
            <v>2312665.6</v>
          </cell>
          <cell r="Y44">
            <v>0</v>
          </cell>
          <cell r="Z44">
            <v>20598509.52</v>
          </cell>
          <cell r="AA44">
            <v>0</v>
          </cell>
          <cell r="AB44">
            <v>0</v>
          </cell>
          <cell r="AC44">
            <v>22911175.120000001</v>
          </cell>
          <cell r="AD44">
            <v>2312750.39</v>
          </cell>
          <cell r="AE44">
            <v>0</v>
          </cell>
          <cell r="AF44">
            <v>20634776.289999999</v>
          </cell>
          <cell r="AG44">
            <v>0</v>
          </cell>
          <cell r="AH44">
            <v>0</v>
          </cell>
          <cell r="AI44">
            <v>22947526.68</v>
          </cell>
        </row>
        <row r="45">
          <cell r="A45"/>
          <cell r="B45"/>
          <cell r="C45"/>
          <cell r="D45" t="str">
            <v>Surcharge Autres impôts &amp; prélèvements</v>
          </cell>
          <cell r="E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row>
        <row r="46">
          <cell r="A46"/>
          <cell r="B46"/>
          <cell r="C46"/>
          <cell r="D46" t="str">
            <v>Coûts imputés</v>
          </cell>
          <cell r="E46" t="str">
            <v>EUR</v>
          </cell>
          <cell r="F46">
            <v>8173080.8000000007</v>
          </cell>
          <cell r="G46"/>
          <cell r="H46"/>
          <cell r="I46"/>
          <cell r="J46"/>
          <cell r="K46">
            <v>8173080.8000000007</v>
          </cell>
          <cell r="L46">
            <v>10051369.02</v>
          </cell>
          <cell r="M46"/>
          <cell r="N46"/>
          <cell r="O46"/>
          <cell r="P46"/>
          <cell r="Q46">
            <v>10051369.02</v>
          </cell>
          <cell r="R46">
            <v>10170223.109999999</v>
          </cell>
          <cell r="S46"/>
          <cell r="T46"/>
          <cell r="U46"/>
          <cell r="V46"/>
          <cell r="W46">
            <v>10170223.109999999</v>
          </cell>
          <cell r="X46">
            <v>11683578.450000003</v>
          </cell>
          <cell r="Y46"/>
          <cell r="Z46"/>
          <cell r="AA46"/>
          <cell r="AB46"/>
          <cell r="AC46">
            <v>11683578.450000003</v>
          </cell>
          <cell r="AD46">
            <v>12699472.57</v>
          </cell>
          <cell r="AE46"/>
          <cell r="AF46"/>
          <cell r="AG46"/>
          <cell r="AH46"/>
          <cell r="AI46">
            <v>12699472.57</v>
          </cell>
        </row>
        <row r="47">
          <cell r="A47"/>
          <cell r="B47"/>
          <cell r="C47"/>
          <cell r="D47" t="str">
            <v>Consommation</v>
          </cell>
          <cell r="E47" t="str">
            <v>MWh</v>
          </cell>
          <cell r="F47">
            <v>226607</v>
          </cell>
          <cell r="G47">
            <v>0</v>
          </cell>
          <cell r="H47">
            <v>2007936</v>
          </cell>
          <cell r="I47">
            <v>0</v>
          </cell>
          <cell r="J47">
            <v>24766</v>
          </cell>
          <cell r="K47"/>
          <cell r="L47">
            <v>223208</v>
          </cell>
          <cell r="M47">
            <v>0</v>
          </cell>
          <cell r="N47">
            <v>1981230</v>
          </cell>
          <cell r="O47">
            <v>0</v>
          </cell>
          <cell r="P47">
            <v>24023</v>
          </cell>
          <cell r="Q47"/>
          <cell r="R47">
            <v>219860</v>
          </cell>
          <cell r="S47">
            <v>0</v>
          </cell>
          <cell r="T47">
            <v>1954880</v>
          </cell>
          <cell r="U47">
            <v>0</v>
          </cell>
          <cell r="V47">
            <v>23302</v>
          </cell>
          <cell r="W47"/>
          <cell r="X47">
            <v>216562</v>
          </cell>
          <cell r="Y47">
            <v>0</v>
          </cell>
          <cell r="Z47">
            <v>1928880</v>
          </cell>
          <cell r="AA47">
            <v>0</v>
          </cell>
          <cell r="AB47">
            <v>22603</v>
          </cell>
          <cell r="AC47"/>
          <cell r="AD47">
            <v>213314</v>
          </cell>
          <cell r="AE47">
            <v>0</v>
          </cell>
          <cell r="AF47">
            <v>1903226</v>
          </cell>
          <cell r="AG47">
            <v>0</v>
          </cell>
          <cell r="AH47">
            <v>21925</v>
          </cell>
          <cell r="AI47"/>
        </row>
        <row r="48">
          <cell r="A48" t="str">
            <v>D22</v>
          </cell>
          <cell r="B48">
            <v>48</v>
          </cell>
          <cell r="C48"/>
          <cell r="D48" t="str">
            <v>Tarif</v>
          </cell>
          <cell r="E48" t="str">
            <v>EUR/kWh</v>
          </cell>
          <cell r="F48">
            <v>4.8790000000000005E-3</v>
          </cell>
          <cell r="G48">
            <v>3.9589999999999998E-3</v>
          </cell>
          <cell r="H48">
            <v>3.5000000000000001E-3</v>
          </cell>
          <cell r="I48">
            <v>2.6639999999999997E-3</v>
          </cell>
          <cell r="J48">
            <v>0</v>
          </cell>
          <cell r="K48"/>
          <cell r="L48">
            <v>6.1010000000000005E-3</v>
          </cell>
          <cell r="M48">
            <v>4.9420000000000002E-3</v>
          </cell>
          <cell r="N48">
            <v>4.3659999999999992E-3</v>
          </cell>
          <cell r="O48">
            <v>3.3010000000000001E-3</v>
          </cell>
          <cell r="P48">
            <v>0</v>
          </cell>
          <cell r="Q48"/>
          <cell r="R48">
            <v>6.2469999999999999E-3</v>
          </cell>
          <cell r="S48">
            <v>5.0699999999999999E-3</v>
          </cell>
          <cell r="T48">
            <v>4.4819999999999999E-3</v>
          </cell>
          <cell r="U48">
            <v>3.3800000000000002E-3</v>
          </cell>
          <cell r="V48">
            <v>0</v>
          </cell>
          <cell r="W48"/>
          <cell r="X48">
            <v>7.2880000000000002E-3</v>
          </cell>
          <cell r="Y48">
            <v>5.9110000000000005E-3</v>
          </cell>
          <cell r="Z48">
            <v>5.2299999999999994E-3</v>
          </cell>
          <cell r="AA48">
            <v>3.9000000000000003E-3</v>
          </cell>
          <cell r="AB48">
            <v>0</v>
          </cell>
          <cell r="AC48"/>
          <cell r="AD48">
            <v>8.0560000000000007E-3</v>
          </cell>
          <cell r="AE48">
            <v>6.522E-3</v>
          </cell>
          <cell r="AF48">
            <v>5.7609999999999996E-3</v>
          </cell>
          <cell r="AG48">
            <v>4.2720000000000006E-3</v>
          </cell>
          <cell r="AH48">
            <v>0</v>
          </cell>
          <cell r="AI48"/>
        </row>
        <row r="49">
          <cell r="A49"/>
          <cell r="B49"/>
          <cell r="C49"/>
          <cell r="D49" t="str">
            <v>Recettes</v>
          </cell>
          <cell r="E49" t="str">
            <v>EUR</v>
          </cell>
          <cell r="F49">
            <v>1105615.55</v>
          </cell>
          <cell r="G49">
            <v>0</v>
          </cell>
          <cell r="H49">
            <v>7027776</v>
          </cell>
          <cell r="I49">
            <v>0</v>
          </cell>
          <cell r="J49">
            <v>0</v>
          </cell>
          <cell r="K49">
            <v>8133391.5499999998</v>
          </cell>
          <cell r="L49">
            <v>1361792.01</v>
          </cell>
          <cell r="M49">
            <v>0</v>
          </cell>
          <cell r="N49">
            <v>8650050.1799999997</v>
          </cell>
          <cell r="O49">
            <v>0</v>
          </cell>
          <cell r="P49">
            <v>0</v>
          </cell>
          <cell r="Q49">
            <v>10011842.189999999</v>
          </cell>
          <cell r="R49">
            <v>1373465.42</v>
          </cell>
          <cell r="S49">
            <v>0</v>
          </cell>
          <cell r="T49">
            <v>8761772.1600000001</v>
          </cell>
          <cell r="U49">
            <v>0</v>
          </cell>
          <cell r="V49">
            <v>0</v>
          </cell>
          <cell r="W49">
            <v>10135237.58</v>
          </cell>
          <cell r="X49">
            <v>1578303.86</v>
          </cell>
          <cell r="Y49">
            <v>0</v>
          </cell>
          <cell r="Z49">
            <v>10088042.4</v>
          </cell>
          <cell r="AA49">
            <v>0</v>
          </cell>
          <cell r="AB49">
            <v>0</v>
          </cell>
          <cell r="AC49">
            <v>11666346.26</v>
          </cell>
          <cell r="AD49">
            <v>1718457.58</v>
          </cell>
          <cell r="AE49">
            <v>0</v>
          </cell>
          <cell r="AF49">
            <v>10964484.99</v>
          </cell>
          <cell r="AG49">
            <v>0</v>
          </cell>
          <cell r="AH49">
            <v>0</v>
          </cell>
          <cell r="AI49">
            <v>12682942.57</v>
          </cell>
        </row>
        <row r="50">
          <cell r="A50"/>
          <cell r="B50"/>
          <cell r="C50"/>
          <cell r="D50" t="str">
            <v xml:space="preserve"> Total des coûts imputés</v>
          </cell>
          <cell r="E50" t="str">
            <v>EUR</v>
          </cell>
          <cell r="F50">
            <v>214571291.21000001</v>
          </cell>
          <cell r="G50"/>
          <cell r="H50"/>
          <cell r="I50"/>
          <cell r="J50">
            <v>0</v>
          </cell>
          <cell r="K50">
            <v>214571291.21000001</v>
          </cell>
          <cell r="L50">
            <v>218415983.73000002</v>
          </cell>
          <cell r="M50"/>
          <cell r="N50"/>
          <cell r="O50"/>
          <cell r="P50">
            <v>0</v>
          </cell>
          <cell r="Q50">
            <v>218415983.73000002</v>
          </cell>
          <cell r="R50">
            <v>222344716.28000003</v>
          </cell>
          <cell r="S50"/>
          <cell r="T50"/>
          <cell r="U50"/>
          <cell r="V50">
            <v>0</v>
          </cell>
          <cell r="W50">
            <v>222344716.28000003</v>
          </cell>
          <cell r="X50">
            <v>226345080.45999998</v>
          </cell>
          <cell r="Y50"/>
          <cell r="Z50"/>
          <cell r="AA50"/>
          <cell r="AB50">
            <v>0</v>
          </cell>
          <cell r="AC50">
            <v>226345080.45999998</v>
          </cell>
          <cell r="AD50">
            <v>230644757.96999997</v>
          </cell>
          <cell r="AE50"/>
          <cell r="AF50"/>
          <cell r="AG50"/>
          <cell r="AH50">
            <v>0</v>
          </cell>
          <cell r="AI50">
            <v>230644757.96999997</v>
          </cell>
        </row>
        <row r="51">
          <cell r="A51"/>
          <cell r="B51"/>
          <cell r="C51"/>
          <cell r="D51" t="str">
            <v xml:space="preserve"> Total des recettes</v>
          </cell>
          <cell r="E51" t="str">
            <v>EUR</v>
          </cell>
          <cell r="F51" t="e">
            <v>#REF!</v>
          </cell>
          <cell r="G51" t="e">
            <v>#REF!</v>
          </cell>
          <cell r="H51" t="e">
            <v>#REF!</v>
          </cell>
          <cell r="I51" t="e">
            <v>#REF!</v>
          </cell>
          <cell r="J51">
            <v>2313825.1500000004</v>
          </cell>
          <cell r="K51" t="e">
            <v>#REF!</v>
          </cell>
          <cell r="L51" t="e">
            <v>#REF!</v>
          </cell>
          <cell r="M51" t="e">
            <v>#REF!</v>
          </cell>
          <cell r="N51" t="e">
            <v>#REF!</v>
          </cell>
          <cell r="O51" t="e">
            <v>#REF!</v>
          </cell>
          <cell r="P51" t="e">
            <v>#VALUE!</v>
          </cell>
          <cell r="Q51" t="e">
            <v>#VALUE!</v>
          </cell>
          <cell r="R51" t="e">
            <v>#REF!</v>
          </cell>
          <cell r="S51" t="e">
            <v>#REF!</v>
          </cell>
          <cell r="T51" t="e">
            <v>#REF!</v>
          </cell>
          <cell r="U51" t="e">
            <v>#REF!</v>
          </cell>
          <cell r="V51" t="e">
            <v>#VALUE!</v>
          </cell>
          <cell r="W51" t="e">
            <v>#VALUE!</v>
          </cell>
          <cell r="X51" t="e">
            <v>#REF!</v>
          </cell>
          <cell r="Y51" t="e">
            <v>#REF!</v>
          </cell>
          <cell r="Z51" t="e">
            <v>#REF!</v>
          </cell>
          <cell r="AA51" t="e">
            <v>#REF!</v>
          </cell>
          <cell r="AB51" t="e">
            <v>#VALUE!</v>
          </cell>
          <cell r="AC51" t="e">
            <v>#VALUE!</v>
          </cell>
          <cell r="AD51" t="e">
            <v>#REF!</v>
          </cell>
          <cell r="AE51" t="e">
            <v>#REF!</v>
          </cell>
          <cell r="AF51" t="e">
            <v>#REF!</v>
          </cell>
          <cell r="AG51" t="e">
            <v>#REF!</v>
          </cell>
          <cell r="AH51" t="e">
            <v>#VALUE!</v>
          </cell>
          <cell r="AI51" t="e">
            <v>#VALUE!</v>
          </cell>
        </row>
        <row r="52">
          <cell r="A52"/>
          <cell r="B52"/>
          <cell r="C52"/>
          <cell r="D52" t="str">
            <v xml:space="preserve"> Ecart coûts-recettes</v>
          </cell>
          <cell r="E52" t="str">
            <v>EUR</v>
          </cell>
          <cell r="F52" t="e">
            <v>#REF!</v>
          </cell>
          <cell r="G52"/>
          <cell r="H52"/>
          <cell r="I52"/>
          <cell r="J52">
            <v>-2313825.1500000004</v>
          </cell>
          <cell r="K52" t="e">
            <v>#REF!</v>
          </cell>
          <cell r="L52" t="e">
            <v>#REF!</v>
          </cell>
          <cell r="M52"/>
          <cell r="N52"/>
          <cell r="O52"/>
          <cell r="P52" t="e">
            <v>#VALUE!</v>
          </cell>
          <cell r="Q52" t="e">
            <v>#VALUE!</v>
          </cell>
          <cell r="R52" t="e">
            <v>#REF!</v>
          </cell>
          <cell r="S52"/>
          <cell r="T52"/>
          <cell r="U52"/>
          <cell r="V52" t="e">
            <v>#VALUE!</v>
          </cell>
          <cell r="W52" t="e">
            <v>#VALUE!</v>
          </cell>
          <cell r="X52" t="e">
            <v>#REF!</v>
          </cell>
          <cell r="Y52"/>
          <cell r="Z52"/>
          <cell r="AA52"/>
          <cell r="AB52" t="e">
            <v>#VALUE!</v>
          </cell>
          <cell r="AC52" t="e">
            <v>#VALUE!</v>
          </cell>
          <cell r="AD52" t="e">
            <v>#REF!</v>
          </cell>
          <cell r="AE52"/>
          <cell r="AF52"/>
          <cell r="AG52"/>
          <cell r="AH52" t="e">
            <v>#VALUE!</v>
          </cell>
          <cell r="AI52" t="e">
            <v>#VALUE!</v>
          </cell>
        </row>
        <row r="53">
          <cell r="A53"/>
          <cell r="B53"/>
          <cell r="C53"/>
        </row>
        <row r="54">
          <cell r="A54"/>
          <cell r="B54"/>
          <cell r="C54"/>
          <cell r="D54" t="str">
            <v>Ctrl T15</v>
          </cell>
          <cell r="E54"/>
          <cell r="F54">
            <v>593.74361099999987</v>
          </cell>
          <cell r="G54">
            <v>639.80864699999995</v>
          </cell>
          <cell r="H54">
            <v>1399.400617</v>
          </cell>
          <cell r="I54">
            <v>2836.0259429999996</v>
          </cell>
          <cell r="J54">
            <v>5738.7214992500003</v>
          </cell>
          <cell r="K54">
            <v>11207.700317250001</v>
          </cell>
          <cell r="L54">
            <v>593.97641499999997</v>
          </cell>
          <cell r="M54">
            <v>642.20152900000005</v>
          </cell>
          <cell r="N54">
            <v>1425.1936920000001</v>
          </cell>
          <cell r="O54">
            <v>3013.2563310000005</v>
          </cell>
          <cell r="P54">
            <v>5804.8812967499998</v>
          </cell>
          <cell r="Q54">
            <v>11479.50926375</v>
          </cell>
          <cell r="R54">
            <v>593.47796699999992</v>
          </cell>
          <cell r="S54">
            <v>643.62257199999999</v>
          </cell>
          <cell r="T54">
            <v>1452.5344989999999</v>
          </cell>
          <cell r="U54">
            <v>3156.7565470000009</v>
          </cell>
          <cell r="V54">
            <v>5826.8813620000001</v>
          </cell>
          <cell r="W54">
            <v>11673.272947000001</v>
          </cell>
          <cell r="X54">
            <v>594.33011899999997</v>
          </cell>
          <cell r="Y54">
            <v>645.31423499999983</v>
          </cell>
          <cell r="Z54">
            <v>1468.0259099999998</v>
          </cell>
          <cell r="AA54">
            <v>3229.6072100000006</v>
          </cell>
          <cell r="AB54">
            <v>5851.2414204999995</v>
          </cell>
          <cell r="AC54">
            <v>11788.518894500001</v>
          </cell>
          <cell r="AD54">
            <v>594.49179000000015</v>
          </cell>
          <cell r="AE54">
            <v>645.35560400000008</v>
          </cell>
          <cell r="AF54">
            <v>1470.7071119999996</v>
          </cell>
          <cell r="AG54">
            <v>3242.007732</v>
          </cell>
          <cell r="AH54">
            <v>5879.7214655000007</v>
          </cell>
          <cell r="AI54">
            <v>11832.283703500001</v>
          </cell>
        </row>
        <row r="55">
          <cell r="A55"/>
          <cell r="B55"/>
          <cell r="C55"/>
          <cell r="D55" t="str">
            <v>Ctrl T16</v>
          </cell>
          <cell r="E55"/>
          <cell r="F55"/>
          <cell r="G55"/>
          <cell r="H55"/>
          <cell r="I55"/>
          <cell r="J55"/>
          <cell r="K55">
            <v>9435.6303172500029</v>
          </cell>
          <cell r="L55"/>
          <cell r="M55"/>
          <cell r="N55"/>
          <cell r="O55"/>
          <cell r="P55"/>
          <cell r="Q55">
            <v>9707.1092637499969</v>
          </cell>
          <cell r="R55"/>
          <cell r="S55"/>
          <cell r="T55"/>
          <cell r="U55"/>
          <cell r="V55"/>
          <cell r="W55">
            <v>9902.7329470000041</v>
          </cell>
          <cell r="X55"/>
          <cell r="Y55"/>
          <cell r="Z55"/>
          <cell r="AA55"/>
          <cell r="AB55"/>
          <cell r="AC55">
            <v>10015.788894500009</v>
          </cell>
          <cell r="AD55"/>
          <cell r="AE55"/>
          <cell r="AF55"/>
          <cell r="AG55"/>
          <cell r="AH55"/>
          <cell r="AI55">
            <v>10059.433703499999</v>
          </cell>
        </row>
        <row r="56">
          <cell r="A56"/>
          <cell r="B56"/>
          <cell r="C56"/>
          <cell r="J56"/>
          <cell r="P56"/>
          <cell r="V56"/>
          <cell r="AB56"/>
          <cell r="AH56"/>
        </row>
        <row r="57">
          <cell r="A57"/>
          <cell r="B57"/>
          <cell r="C57"/>
          <cell r="D57" t="str">
            <v>Acheminement 2014</v>
          </cell>
          <cell r="E57"/>
          <cell r="F57">
            <v>93.02</v>
          </cell>
          <cell r="G57">
            <v>1232.4000000000001</v>
          </cell>
          <cell r="H57">
            <v>2696</v>
          </cell>
          <cell r="I57">
            <v>23230</v>
          </cell>
          <cell r="J57">
            <v>1.090776591195713</v>
          </cell>
          <cell r="L57"/>
          <cell r="M57"/>
          <cell r="N57"/>
          <cell r="O57"/>
          <cell r="P57" t="e">
            <v>#DIV/0!</v>
          </cell>
          <cell r="Q57" t="e">
            <v>#DIV/0!</v>
          </cell>
          <cell r="R57"/>
          <cell r="S57"/>
          <cell r="T57"/>
          <cell r="U57"/>
          <cell r="V57" t="e">
            <v>#DIV/0!</v>
          </cell>
          <cell r="W57" t="e">
            <v>#DIV/0!</v>
          </cell>
          <cell r="X57"/>
          <cell r="Y57"/>
          <cell r="Z57"/>
          <cell r="AA57"/>
          <cell r="AB57" t="e">
            <v>#DIV/0!</v>
          </cell>
          <cell r="AC57" t="e">
            <v>#DIV/0!</v>
          </cell>
          <cell r="AD57"/>
          <cell r="AE57"/>
          <cell r="AF57"/>
          <cell r="AG57"/>
          <cell r="AH57" t="e">
            <v>#DIV/0!</v>
          </cell>
          <cell r="AI57" t="e">
            <v>#DIV/0!</v>
          </cell>
        </row>
        <row r="58">
          <cell r="A58"/>
          <cell r="B58"/>
          <cell r="C58"/>
          <cell r="D58" t="str">
            <v>Objectif achem.2015-2019</v>
          </cell>
          <cell r="E58"/>
          <cell r="F58">
            <v>113.73403851302521</v>
          </cell>
          <cell r="G58">
            <v>1397.5730709895968</v>
          </cell>
          <cell r="H58">
            <v>4137.7336898636422</v>
          </cell>
          <cell r="I58">
            <v>22125.740213476412</v>
          </cell>
          <cell r="J58"/>
          <cell r="L58" t="e">
            <v>#DIV/0!</v>
          </cell>
          <cell r="M58" t="e">
            <v>#DIV/0!</v>
          </cell>
          <cell r="N58" t="e">
            <v>#DIV/0!</v>
          </cell>
          <cell r="O58" t="e">
            <v>#DIV/0!</v>
          </cell>
          <cell r="P58"/>
          <cell r="R58" t="e">
            <v>#DIV/0!</v>
          </cell>
          <cell r="S58" t="e">
            <v>#DIV/0!</v>
          </cell>
          <cell r="T58" t="e">
            <v>#DIV/0!</v>
          </cell>
          <cell r="U58" t="e">
            <v>#DIV/0!</v>
          </cell>
          <cell r="V58"/>
          <cell r="X58" t="e">
            <v>#DIV/0!</v>
          </cell>
          <cell r="Y58" t="e">
            <v>#DIV/0!</v>
          </cell>
          <cell r="Z58" t="e">
            <v>#DIV/0!</v>
          </cell>
          <cell r="AA58" t="e">
            <v>#DIV/0!</v>
          </cell>
          <cell r="AB58"/>
          <cell r="AD58" t="e">
            <v>#DIV/0!</v>
          </cell>
          <cell r="AE58" t="e">
            <v>#DIV/0!</v>
          </cell>
          <cell r="AF58" t="e">
            <v>#DIV/0!</v>
          </cell>
          <cell r="AG58" t="e">
            <v>#DIV/0!</v>
          </cell>
          <cell r="AH58"/>
        </row>
        <row r="59">
          <cell r="A59"/>
          <cell r="B59"/>
          <cell r="C59"/>
          <cell r="D59" t="str">
            <v>ajustement</v>
          </cell>
          <cell r="E59"/>
          <cell r="F59">
            <v>12.27</v>
          </cell>
          <cell r="G59">
            <v>53.3</v>
          </cell>
          <cell r="H59">
            <v>1197</v>
          </cell>
          <cell r="I59">
            <v>-3213</v>
          </cell>
          <cell r="J59"/>
          <cell r="L59">
            <v>-1.19</v>
          </cell>
          <cell r="M59">
            <v>-7.2</v>
          </cell>
          <cell r="N59">
            <v>22</v>
          </cell>
          <cell r="O59">
            <v>-550</v>
          </cell>
          <cell r="P59"/>
          <cell r="R59">
            <v>-1.17</v>
          </cell>
          <cell r="S59">
            <v>-5.4</v>
          </cell>
          <cell r="T59">
            <v>36.299999999999997</v>
          </cell>
          <cell r="U59">
            <v>27</v>
          </cell>
          <cell r="V59"/>
          <cell r="X59">
            <v>-1.03</v>
          </cell>
          <cell r="Y59">
            <v>-4.05</v>
          </cell>
          <cell r="Z59">
            <v>35</v>
          </cell>
          <cell r="AA59">
            <v>201</v>
          </cell>
          <cell r="AB59"/>
          <cell r="AD59">
            <v>-0.82</v>
          </cell>
          <cell r="AE59">
            <v>-3.14</v>
          </cell>
          <cell r="AF59">
            <v>31.3</v>
          </cell>
          <cell r="AG59">
            <v>290</v>
          </cell>
          <cell r="AH59"/>
        </row>
        <row r="60">
          <cell r="A60"/>
          <cell r="B60"/>
          <cell r="C60"/>
          <cell r="D60"/>
          <cell r="E60"/>
          <cell r="F60"/>
          <cell r="G60"/>
          <cell r="H60"/>
          <cell r="I60"/>
          <cell r="J60"/>
          <cell r="L60"/>
          <cell r="M60"/>
          <cell r="N60"/>
          <cell r="O60"/>
          <cell r="P60"/>
          <cell r="R60"/>
          <cell r="S60"/>
          <cell r="T60"/>
          <cell r="U60"/>
          <cell r="V60"/>
          <cell r="X60"/>
          <cell r="Y60"/>
          <cell r="Z60"/>
          <cell r="AA60"/>
          <cell r="AB60"/>
          <cell r="AD60"/>
          <cell r="AE60"/>
          <cell r="AF60"/>
          <cell r="AG60">
            <v>6.0727398507815238</v>
          </cell>
          <cell r="AH60"/>
        </row>
        <row r="61">
          <cell r="A61"/>
          <cell r="B61"/>
          <cell r="C61"/>
          <cell r="D61"/>
          <cell r="E61"/>
          <cell r="F61"/>
          <cell r="G61"/>
          <cell r="H61"/>
          <cell r="I61"/>
          <cell r="J61"/>
          <cell r="L61"/>
          <cell r="M61"/>
          <cell r="N61"/>
          <cell r="O61"/>
          <cell r="P61"/>
          <cell r="R61"/>
          <cell r="S61"/>
          <cell r="T61"/>
          <cell r="U61"/>
          <cell r="V61"/>
          <cell r="X61"/>
          <cell r="Y61"/>
          <cell r="Z61"/>
          <cell r="AA61"/>
          <cell r="AB61"/>
          <cell r="AD61">
            <v>7.2326331622807952E-3</v>
          </cell>
          <cell r="AE61">
            <v>6.2792130057080951E-3</v>
          </cell>
          <cell r="AF61">
            <v>5.8419757364518259E-3</v>
          </cell>
          <cell r="AG61">
            <v>5.1739743528658585E-3</v>
          </cell>
          <cell r="AH61"/>
        </row>
        <row r="62">
          <cell r="A62"/>
          <cell r="B62"/>
          <cell r="C62"/>
          <cell r="D62"/>
          <cell r="E62"/>
          <cell r="F62"/>
          <cell r="G62"/>
          <cell r="H62"/>
          <cell r="I62"/>
          <cell r="J62"/>
          <cell r="L62"/>
          <cell r="M62"/>
          <cell r="N62"/>
          <cell r="O62"/>
          <cell r="P62"/>
          <cell r="R62"/>
          <cell r="S62"/>
          <cell r="T62"/>
          <cell r="U62"/>
          <cell r="V62"/>
          <cell r="X62"/>
          <cell r="Y62"/>
          <cell r="Z62"/>
          <cell r="AA62"/>
          <cell r="AB62"/>
          <cell r="AD62"/>
          <cell r="AE62"/>
          <cell r="AF62"/>
          <cell r="AG62"/>
          <cell r="AH62"/>
        </row>
        <row r="63">
          <cell r="A63"/>
          <cell r="B63"/>
          <cell r="C63"/>
          <cell r="D63" t="str">
            <v>Simulation</v>
          </cell>
          <cell r="E63" t="str">
            <v>kWh</v>
          </cell>
          <cell r="F63">
            <v>2014</v>
          </cell>
          <cell r="G63"/>
          <cell r="H63">
            <v>2015</v>
          </cell>
          <cell r="L63"/>
          <cell r="M63"/>
          <cell r="N63">
            <v>2016</v>
          </cell>
          <cell r="R63"/>
          <cell r="S63"/>
          <cell r="T63">
            <v>2017</v>
          </cell>
          <cell r="X63"/>
          <cell r="Y63"/>
          <cell r="Z63">
            <v>2018</v>
          </cell>
          <cell r="AD63"/>
          <cell r="AE63"/>
          <cell r="AF63">
            <v>2019</v>
          </cell>
        </row>
        <row r="64">
          <cell r="A64"/>
          <cell r="B64"/>
          <cell r="C64"/>
          <cell r="D64">
            <v>581.5</v>
          </cell>
          <cell r="F64">
            <v>31.51</v>
          </cell>
          <cell r="G64">
            <v>10.82</v>
          </cell>
          <cell r="H64">
            <v>49.864796499999997</v>
          </cell>
          <cell r="I64">
            <v>1.5825070295144397</v>
          </cell>
          <cell r="L64"/>
          <cell r="M64"/>
          <cell r="N64">
            <v>51.365322500000005</v>
          </cell>
          <cell r="O64">
            <v>1.030091890578557</v>
          </cell>
          <cell r="R64"/>
          <cell r="S64"/>
          <cell r="T64">
            <v>52.577810499999998</v>
          </cell>
          <cell r="U64">
            <v>1.0236051861642648</v>
          </cell>
          <cell r="X64"/>
          <cell r="Y64"/>
          <cell r="Z64">
            <v>54.179198499999998</v>
          </cell>
          <cell r="AA64">
            <v>1.0304574873843406</v>
          </cell>
          <cell r="AD64"/>
          <cell r="AE64"/>
          <cell r="AF64">
            <v>55.490884999999992</v>
          </cell>
          <cell r="AG64">
            <v>1.0242101495835159</v>
          </cell>
        </row>
        <row r="65">
          <cell r="A65"/>
          <cell r="B65"/>
          <cell r="C65"/>
          <cell r="D65">
            <v>2326</v>
          </cell>
          <cell r="F65">
            <v>69.989999999999995</v>
          </cell>
          <cell r="G65">
            <v>43.27</v>
          </cell>
          <cell r="H65">
            <v>143.389186</v>
          </cell>
          <cell r="I65">
            <v>2.04870961565938</v>
          </cell>
          <cell r="L65"/>
          <cell r="M65"/>
          <cell r="N65">
            <v>149.78129000000001</v>
          </cell>
          <cell r="O65">
            <v>1.0445787034456002</v>
          </cell>
          <cell r="R65"/>
          <cell r="S65"/>
          <cell r="T65">
            <v>153.70124200000001</v>
          </cell>
          <cell r="U65">
            <v>1.0261711726477987</v>
          </cell>
          <cell r="X65"/>
          <cell r="Y65"/>
          <cell r="Z65">
            <v>159.056794</v>
          </cell>
          <cell r="AA65">
            <v>1.0348439084181245</v>
          </cell>
          <cell r="AD65"/>
          <cell r="AE65"/>
          <cell r="AF65">
            <v>163.28353999999999</v>
          </cell>
          <cell r="AG65">
            <v>1.0265738161426792</v>
          </cell>
        </row>
        <row r="66">
          <cell r="A66"/>
          <cell r="B66"/>
          <cell r="C66"/>
          <cell r="D66">
            <v>4652</v>
          </cell>
          <cell r="F66">
            <v>121.31</v>
          </cell>
          <cell r="G66">
            <v>86.55</v>
          </cell>
          <cell r="H66">
            <v>268.08837199999999</v>
          </cell>
          <cell r="I66">
            <v>2.209944538784931</v>
          </cell>
          <cell r="L66"/>
          <cell r="M66"/>
          <cell r="N66">
            <v>281.00258000000002</v>
          </cell>
          <cell r="O66">
            <v>1.0481714589247459</v>
          </cell>
          <cell r="R66"/>
          <cell r="S66"/>
          <cell r="T66">
            <v>288.53248400000001</v>
          </cell>
          <cell r="U66">
            <v>1.0267965653553786</v>
          </cell>
          <cell r="X66"/>
          <cell r="Y66"/>
          <cell r="Z66">
            <v>298.89358800000002</v>
          </cell>
          <cell r="AA66">
            <v>1.035909662081584</v>
          </cell>
          <cell r="AD66"/>
          <cell r="AE66"/>
          <cell r="AF66">
            <v>307.00707999999997</v>
          </cell>
          <cell r="AG66">
            <v>1.0271450854944402</v>
          </cell>
        </row>
        <row r="67">
          <cell r="A67"/>
          <cell r="B67"/>
          <cell r="C67"/>
          <cell r="D67">
            <v>5000</v>
          </cell>
          <cell r="E67"/>
          <cell r="F67">
            <v>128.97</v>
          </cell>
          <cell r="G67">
            <v>93.02</v>
          </cell>
          <cell r="H67">
            <v>286.745</v>
          </cell>
          <cell r="I67">
            <v>2.2233465146933398</v>
          </cell>
          <cell r="J67"/>
          <cell r="K67"/>
          <cell r="L67"/>
          <cell r="M67"/>
          <cell r="N67">
            <v>300.63500000000005</v>
          </cell>
          <cell r="O67">
            <v>1.0484402517916618</v>
          </cell>
          <cell r="P67"/>
          <cell r="Q67"/>
          <cell r="R67"/>
          <cell r="S67"/>
          <cell r="T67">
            <v>308.70500000000004</v>
          </cell>
          <cell r="U67">
            <v>1.0268431819315782</v>
          </cell>
          <cell r="V67"/>
          <cell r="W67"/>
          <cell r="X67"/>
          <cell r="Y67"/>
          <cell r="Z67">
            <v>319.81499999999994</v>
          </cell>
          <cell r="AA67">
            <v>1.0359890510357781</v>
          </cell>
          <cell r="AB67"/>
          <cell r="AC67"/>
          <cell r="AD67"/>
          <cell r="AE67"/>
          <cell r="AF67">
            <v>328.51</v>
          </cell>
          <cell r="AG67">
            <v>1.0271875928271033</v>
          </cell>
          <cell r="AH67"/>
          <cell r="AI67"/>
        </row>
        <row r="68">
          <cell r="A68"/>
          <cell r="B68"/>
          <cell r="C68"/>
          <cell r="D68">
            <v>5000</v>
          </cell>
          <cell r="E68"/>
          <cell r="F68">
            <v>129.36000000000001</v>
          </cell>
          <cell r="G68">
            <v>41.08</v>
          </cell>
          <cell r="H68">
            <v>258.005</v>
          </cell>
          <cell r="I68">
            <v>1.994472789115646</v>
          </cell>
          <cell r="J68">
            <v>285.31840796019907</v>
          </cell>
          <cell r="K68"/>
          <cell r="L68"/>
          <cell r="M68"/>
          <cell r="N68">
            <v>274.44499999999999</v>
          </cell>
          <cell r="O68">
            <v>1.0637196953547412</v>
          </cell>
          <cell r="P68">
            <v>299.13930348258714</v>
          </cell>
          <cell r="Q68"/>
          <cell r="R68"/>
          <cell r="S68"/>
          <cell r="T68">
            <v>281.89</v>
          </cell>
          <cell r="U68">
            <v>1.0271274754504545</v>
          </cell>
          <cell r="V68">
            <v>307.1691542288558</v>
          </cell>
          <cell r="W68"/>
          <cell r="X68"/>
          <cell r="Y68"/>
          <cell r="Z68">
            <v>291.39499999999998</v>
          </cell>
          <cell r="AA68">
            <v>1.0337188264926034</v>
          </cell>
          <cell r="AB68">
            <v>318.2238805970149</v>
          </cell>
          <cell r="AC68"/>
          <cell r="AD68"/>
          <cell r="AE68"/>
          <cell r="AF68">
            <v>298.45999999999998</v>
          </cell>
          <cell r="AG68">
            <v>1.0242454400384358</v>
          </cell>
          <cell r="AH68">
            <v>326.87562189054728</v>
          </cell>
          <cell r="AI68"/>
        </row>
        <row r="69">
          <cell r="A69"/>
          <cell r="B69"/>
          <cell r="C69"/>
          <cell r="D69">
            <v>23260</v>
          </cell>
          <cell r="F69">
            <v>342.16</v>
          </cell>
          <cell r="G69">
            <v>191.11</v>
          </cell>
          <cell r="H69">
            <v>963.69921999999997</v>
          </cell>
          <cell r="I69">
            <v>2.8165163081599247</v>
          </cell>
          <cell r="L69"/>
          <cell r="M69"/>
          <cell r="N69">
            <v>1032.7645400000001</v>
          </cell>
          <cell r="O69">
            <v>1.0716668837814356</v>
          </cell>
          <cell r="R69"/>
          <cell r="S69"/>
          <cell r="T69">
            <v>1059.2547199999999</v>
          </cell>
          <cell r="U69">
            <v>1.0256497768600767</v>
          </cell>
          <cell r="X69"/>
          <cell r="Y69"/>
          <cell r="Z69">
            <v>1099.1261</v>
          </cell>
          <cell r="AA69">
            <v>1.0376409745901345</v>
          </cell>
          <cell r="AD69"/>
          <cell r="AE69"/>
          <cell r="AF69">
            <v>1131.18904</v>
          </cell>
          <cell r="AG69">
            <v>1.0291713025466322</v>
          </cell>
        </row>
        <row r="70">
          <cell r="A70"/>
          <cell r="B70"/>
          <cell r="C70"/>
          <cell r="D70">
            <v>34890</v>
          </cell>
          <cell r="F70">
            <v>477.92</v>
          </cell>
          <cell r="G70">
            <v>286.66000000000003</v>
          </cell>
          <cell r="H70">
            <v>1413.16383</v>
          </cell>
          <cell r="I70">
            <v>2.9569045656176765</v>
          </cell>
          <cell r="L70"/>
          <cell r="M70"/>
          <cell r="N70">
            <v>1515.7468100000001</v>
          </cell>
          <cell r="O70">
            <v>1.0725910031252357</v>
          </cell>
          <cell r="R70"/>
          <cell r="S70"/>
          <cell r="T70">
            <v>1554.3670799999998</v>
          </cell>
          <cell r="U70">
            <v>1.0254793674940998</v>
          </cell>
          <cell r="X70"/>
          <cell r="Y70"/>
          <cell r="Z70">
            <v>1613.5791499999998</v>
          </cell>
          <cell r="AA70">
            <v>1.0380940067258759</v>
          </cell>
          <cell r="AD70"/>
          <cell r="AE70"/>
          <cell r="AF70">
            <v>1661.5635600000001</v>
          </cell>
          <cell r="AG70">
            <v>1.0297378718608259</v>
          </cell>
        </row>
        <row r="71">
          <cell r="A71"/>
          <cell r="B71"/>
          <cell r="C71"/>
          <cell r="D71">
            <v>116300</v>
          </cell>
          <cell r="F71">
            <v>1428.21</v>
          </cell>
          <cell r="G71">
            <v>955.52</v>
          </cell>
          <cell r="H71">
            <v>4559.4161000000004</v>
          </cell>
          <cell r="I71">
            <v>3.1923989469335745</v>
          </cell>
          <cell r="L71"/>
          <cell r="M71"/>
          <cell r="N71">
            <v>4896.6227000000008</v>
          </cell>
          <cell r="O71">
            <v>1.0739582860182471</v>
          </cell>
          <cell r="R71"/>
          <cell r="S71"/>
          <cell r="T71">
            <v>5020.1535999999987</v>
          </cell>
          <cell r="U71">
            <v>1.0252277758709074</v>
          </cell>
          <cell r="X71"/>
          <cell r="Y71"/>
          <cell r="Z71">
            <v>5214.7505000000001</v>
          </cell>
          <cell r="AA71">
            <v>1.0387631366498431</v>
          </cell>
          <cell r="AD71"/>
          <cell r="AE71"/>
          <cell r="AF71">
            <v>5374.1851999999999</v>
          </cell>
          <cell r="AG71">
            <v>1.0305737925524912</v>
          </cell>
        </row>
        <row r="72">
          <cell r="A72"/>
          <cell r="B72"/>
          <cell r="C72"/>
          <cell r="D72">
            <v>150000</v>
          </cell>
          <cell r="E72"/>
          <cell r="F72">
            <v>1821.59</v>
          </cell>
          <cell r="G72">
            <v>1232.4000000000001</v>
          </cell>
          <cell r="H72">
            <v>5861.8200000000006</v>
          </cell>
          <cell r="I72">
            <v>3.2179689172645882</v>
          </cell>
          <cell r="J72"/>
          <cell r="K72"/>
          <cell r="L72"/>
          <cell r="M72"/>
          <cell r="N72">
            <v>6296.1500000000005</v>
          </cell>
          <cell r="O72">
            <v>1.0740947350822783</v>
          </cell>
          <cell r="P72"/>
          <cell r="Q72"/>
          <cell r="R72"/>
          <cell r="S72"/>
          <cell r="T72">
            <v>6454.8299999999981</v>
          </cell>
          <cell r="U72">
            <v>1.0252027032392808</v>
          </cell>
          <cell r="V72"/>
          <cell r="W72"/>
          <cell r="X72"/>
          <cell r="Y72"/>
          <cell r="Z72">
            <v>6705.4699999999993</v>
          </cell>
          <cell r="AA72">
            <v>1.0388298375015301</v>
          </cell>
          <cell r="AB72"/>
          <cell r="AC72"/>
          <cell r="AD72"/>
          <cell r="AE72"/>
          <cell r="AF72">
            <v>6911.0399999999991</v>
          </cell>
          <cell r="AG72">
            <v>1.0306570605789005</v>
          </cell>
          <cell r="AH72"/>
          <cell r="AI72"/>
        </row>
        <row r="73">
          <cell r="A73"/>
          <cell r="B73"/>
          <cell r="C73"/>
          <cell r="D73">
            <v>150000</v>
          </cell>
          <cell r="E73"/>
          <cell r="F73">
            <v>1821.59</v>
          </cell>
          <cell r="G73">
            <v>404.4</v>
          </cell>
          <cell r="H73">
            <v>5416.92</v>
          </cell>
          <cell r="I73">
            <v>2.9737317398536445</v>
          </cell>
          <cell r="J73">
            <v>5832.6567164179114</v>
          </cell>
          <cell r="K73"/>
          <cell r="L73"/>
          <cell r="M73"/>
          <cell r="N73">
            <v>5903.6</v>
          </cell>
          <cell r="O73">
            <v>1.0898444134305103</v>
          </cell>
          <cell r="P73">
            <v>6264.8258706467677</v>
          </cell>
          <cell r="Q73"/>
          <cell r="R73"/>
          <cell r="S73"/>
          <cell r="T73">
            <v>6052.8</v>
          </cell>
          <cell r="U73">
            <v>1.0252727149535876</v>
          </cell>
          <cell r="V73">
            <v>6422.7164179104466</v>
          </cell>
          <cell r="W73"/>
          <cell r="X73"/>
          <cell r="Y73"/>
          <cell r="Z73">
            <v>6279.4400000000005</v>
          </cell>
          <cell r="AA73">
            <v>1.0374438276500133</v>
          </cell>
          <cell r="AB73">
            <v>6672.1094527363184</v>
          </cell>
          <cell r="AC73"/>
          <cell r="AD73"/>
          <cell r="AE73"/>
          <cell r="AF73">
            <v>6462.6</v>
          </cell>
          <cell r="AG73">
            <v>1.029168206082071</v>
          </cell>
          <cell r="AH73">
            <v>6876.6567164179105</v>
          </cell>
          <cell r="AI73"/>
        </row>
        <row r="74">
          <cell r="A74"/>
          <cell r="B74"/>
          <cell r="C74"/>
          <cell r="D74">
            <v>290750</v>
          </cell>
          <cell r="F74">
            <v>2687.62</v>
          </cell>
          <cell r="G74">
            <v>783.86</v>
          </cell>
          <cell r="H74">
            <v>9726.2627500000017</v>
          </cell>
          <cell r="I74">
            <v>3.6189129229578594</v>
          </cell>
          <cell r="L74"/>
          <cell r="M74"/>
          <cell r="N74">
            <v>10645.749</v>
          </cell>
          <cell r="O74">
            <v>1.0945364394972774</v>
          </cell>
          <cell r="R74"/>
          <cell r="S74"/>
          <cell r="T74">
            <v>10908.534250000001</v>
          </cell>
          <cell r="U74">
            <v>1.0246845243110654</v>
          </cell>
          <cell r="X74"/>
          <cell r="Y74"/>
          <cell r="Z74">
            <v>11333.772499999999</v>
          </cell>
          <cell r="AA74">
            <v>1.0389821620626987</v>
          </cell>
          <cell r="AD74"/>
          <cell r="AE74"/>
          <cell r="AF74">
            <v>11686.114</v>
          </cell>
          <cell r="AG74">
            <v>1.0310877512319927</v>
          </cell>
        </row>
        <row r="75">
          <cell r="A75"/>
          <cell r="B75"/>
          <cell r="C75"/>
          <cell r="D75">
            <v>600000</v>
          </cell>
          <cell r="F75">
            <v>4590.4399999999996</v>
          </cell>
          <cell r="G75">
            <v>1617.6</v>
          </cell>
          <cell r="H75">
            <v>19194.57</v>
          </cell>
          <cell r="I75">
            <v>4.1814226958635778</v>
          </cell>
          <cell r="L75"/>
          <cell r="M75"/>
          <cell r="N75">
            <v>21065</v>
          </cell>
          <cell r="O75">
            <v>1.0974457880536006</v>
          </cell>
          <cell r="R75"/>
          <cell r="S75"/>
          <cell r="T75">
            <v>21577.350000000002</v>
          </cell>
          <cell r="U75">
            <v>1.0243223356278188</v>
          </cell>
          <cell r="X75"/>
          <cell r="Y75"/>
          <cell r="Z75">
            <v>22438.94</v>
          </cell>
          <cell r="AA75">
            <v>1.0399302972793227</v>
          </cell>
          <cell r="AD75"/>
          <cell r="AE75"/>
          <cell r="AF75">
            <v>23163</v>
          </cell>
          <cell r="AG75">
            <v>1.0322680126601347</v>
          </cell>
        </row>
        <row r="76">
          <cell r="A76"/>
          <cell r="B76"/>
          <cell r="C76"/>
          <cell r="D76">
            <v>1000000</v>
          </cell>
          <cell r="E76" t="str">
            <v>YMR</v>
          </cell>
          <cell r="F76">
            <v>7051.64</v>
          </cell>
          <cell r="G76">
            <v>2696</v>
          </cell>
          <cell r="H76">
            <v>31441.370000000003</v>
          </cell>
          <cell r="I76">
            <v>4.4587315858438608</v>
          </cell>
          <cell r="J76"/>
          <cell r="K76"/>
          <cell r="L76"/>
          <cell r="M76"/>
          <cell r="N76">
            <v>34541.800000000003</v>
          </cell>
          <cell r="O76">
            <v>1.0986098888184579</v>
          </cell>
          <cell r="P76"/>
          <cell r="Q76"/>
          <cell r="R76"/>
          <cell r="S76"/>
          <cell r="T76">
            <v>35376.949999999997</v>
          </cell>
          <cell r="U76">
            <v>1.0241779525097128</v>
          </cell>
          <cell r="V76"/>
          <cell r="W76"/>
          <cell r="X76"/>
          <cell r="Y76"/>
          <cell r="Z76">
            <v>36802.94</v>
          </cell>
          <cell r="AA76">
            <v>1.0403084494282295</v>
          </cell>
          <cell r="AB76"/>
          <cell r="AC76"/>
          <cell r="AD76"/>
          <cell r="AE76"/>
          <cell r="AF76">
            <v>38007.800000000003</v>
          </cell>
          <cell r="AG76">
            <v>1.0327381453764293</v>
          </cell>
          <cell r="AH76"/>
          <cell r="AI76"/>
        </row>
        <row r="77">
          <cell r="A77"/>
          <cell r="B77"/>
          <cell r="C77"/>
          <cell r="D77">
            <v>1000000</v>
          </cell>
          <cell r="E77" t="str">
            <v>MMR</v>
          </cell>
          <cell r="F77">
            <v>7110.4</v>
          </cell>
          <cell r="G77">
            <v>2323</v>
          </cell>
          <cell r="H77">
            <v>18763.32</v>
          </cell>
          <cell r="I77">
            <v>2.6388557605760576</v>
          </cell>
          <cell r="J77">
            <v>31284.945273631845</v>
          </cell>
          <cell r="K77"/>
          <cell r="L77"/>
          <cell r="M77"/>
          <cell r="N77">
            <v>19328.8</v>
          </cell>
          <cell r="O77">
            <v>1.030137523636542</v>
          </cell>
          <cell r="P77">
            <v>34369.950248756228</v>
          </cell>
          <cell r="Q77"/>
          <cell r="R77"/>
          <cell r="S77"/>
          <cell r="T77">
            <v>19688.110000000004</v>
          </cell>
          <cell r="U77">
            <v>1.0185893588841524</v>
          </cell>
          <cell r="V77">
            <v>35200.945273631842</v>
          </cell>
          <cell r="W77"/>
          <cell r="X77"/>
          <cell r="Y77"/>
          <cell r="Z77">
            <v>20423.73</v>
          </cell>
          <cell r="AA77">
            <v>1.0373636677162001</v>
          </cell>
          <cell r="AB77">
            <v>36619.840796019904</v>
          </cell>
          <cell r="AC77"/>
          <cell r="AD77"/>
          <cell r="AE77"/>
          <cell r="AF77">
            <v>20957.91</v>
          </cell>
          <cell r="AG77">
            <v>1.0261548698499245</v>
          </cell>
          <cell r="AH77">
            <v>37818.706467661701</v>
          </cell>
          <cell r="AI77"/>
        </row>
        <row r="78">
          <cell r="A78"/>
          <cell r="B78"/>
          <cell r="C78"/>
          <cell r="D78">
            <v>1163000</v>
          </cell>
          <cell r="F78">
            <v>7763.71</v>
          </cell>
          <cell r="G78">
            <v>2701.65</v>
          </cell>
          <cell r="H78">
            <v>21362.028999999999</v>
          </cell>
          <cell r="I78">
            <v>2.7515233052239196</v>
          </cell>
          <cell r="L78"/>
          <cell r="M78"/>
          <cell r="N78">
            <v>21990.752999999997</v>
          </cell>
          <cell r="O78">
            <v>1.0294318484447333</v>
          </cell>
          <cell r="R78"/>
          <cell r="S78"/>
          <cell r="T78">
            <v>22385.271000000004</v>
          </cell>
          <cell r="U78">
            <v>1.0179401769461922</v>
          </cell>
          <cell r="X78"/>
          <cell r="Y78"/>
          <cell r="Z78">
            <v>23228.959999999999</v>
          </cell>
          <cell r="AA78">
            <v>1.0376894700090964</v>
          </cell>
          <cell r="AD78"/>
          <cell r="AE78"/>
          <cell r="AF78">
            <v>23848.226000000002</v>
          </cell>
          <cell r="AG78">
            <v>1.026659221936755</v>
          </cell>
        </row>
        <row r="79">
          <cell r="A79"/>
          <cell r="B79"/>
          <cell r="C79"/>
          <cell r="D79">
            <v>5000000</v>
          </cell>
          <cell r="E79"/>
          <cell r="F79">
            <v>23142.400000000001</v>
          </cell>
          <cell r="G79">
            <v>11615</v>
          </cell>
          <cell r="H79">
            <v>82535.320000000007</v>
          </cell>
          <cell r="I79">
            <v>3.5664114352876108</v>
          </cell>
          <cell r="J79" t="str">
            <v>G1_kW</v>
          </cell>
          <cell r="K79" t="str">
            <v>Anc.G1</v>
          </cell>
          <cell r="L79" t="str">
            <v>New G1 0,5</v>
          </cell>
          <cell r="M79"/>
          <cell r="N79">
            <v>84652.799999999988</v>
          </cell>
          <cell r="O79">
            <v>1.0256554406040952</v>
          </cell>
          <cell r="P79"/>
          <cell r="Q79"/>
          <cell r="R79"/>
          <cell r="S79"/>
          <cell r="T79">
            <v>85876.110000000015</v>
          </cell>
          <cell r="U79">
            <v>1.014450910070311</v>
          </cell>
          <cell r="V79"/>
          <cell r="W79"/>
          <cell r="X79"/>
          <cell r="Y79"/>
          <cell r="Z79">
            <v>89263.73</v>
          </cell>
          <cell r="AA79">
            <v>1.0394477579387327</v>
          </cell>
          <cell r="AB79"/>
          <cell r="AC79"/>
          <cell r="AD79"/>
          <cell r="AE79"/>
          <cell r="AF79">
            <v>91885.91</v>
          </cell>
          <cell r="AG79">
            <v>1.0293756489897969</v>
          </cell>
          <cell r="AH79"/>
          <cell r="AI79"/>
        </row>
        <row r="80">
          <cell r="A80"/>
          <cell r="B80"/>
          <cell r="C80"/>
          <cell r="D80">
            <v>10000000</v>
          </cell>
          <cell r="E80"/>
          <cell r="F80">
            <v>43182.400000000001</v>
          </cell>
          <cell r="G80">
            <v>23230</v>
          </cell>
          <cell r="H80">
            <v>162250.32</v>
          </cell>
          <cell r="I80">
            <v>3.7573252065656377</v>
          </cell>
          <cell r="J80"/>
          <cell r="K80"/>
          <cell r="L80"/>
          <cell r="M80"/>
          <cell r="N80">
            <v>166307.79999999996</v>
          </cell>
          <cell r="O80">
            <v>1.0250075315722025</v>
          </cell>
          <cell r="P80"/>
          <cell r="Q80"/>
          <cell r="R80"/>
          <cell r="S80"/>
          <cell r="T80">
            <v>168611.11000000004</v>
          </cell>
          <cell r="U80">
            <v>1.013849681133417</v>
          </cell>
          <cell r="V80"/>
          <cell r="W80"/>
          <cell r="X80"/>
          <cell r="Y80"/>
          <cell r="Z80">
            <v>175313.73</v>
          </cell>
          <cell r="AA80">
            <v>1.0397519475436701</v>
          </cell>
          <cell r="AB80"/>
          <cell r="AC80"/>
          <cell r="AD80"/>
          <cell r="AE80"/>
          <cell r="AF80">
            <v>180545.91</v>
          </cell>
          <cell r="AG80">
            <v>1.0298446676138828</v>
          </cell>
          <cell r="AH80"/>
          <cell r="AI80"/>
        </row>
      </sheetData>
      <sheetData sheetId="21"/>
      <sheetData sheetId="22">
        <row r="10">
          <cell r="A10">
            <v>1</v>
          </cell>
          <cell r="B10" t="str">
            <v>Capacité GC2 → GC5</v>
          </cell>
          <cell r="C10">
            <v>5.7669627812021278E-2</v>
          </cell>
          <cell r="D10">
            <v>0.44794306466599981</v>
          </cell>
          <cell r="E10">
            <v>5.4870025462624089E-3</v>
          </cell>
          <cell r="F10">
            <v>0.48890030497571646</v>
          </cell>
          <cell r="G10">
            <v>1</v>
          </cell>
          <cell r="H10">
            <v>5.7669627812021278E-2</v>
          </cell>
          <cell r="I10">
            <v>0.44794306466599981</v>
          </cell>
          <cell r="J10">
            <v>5.4870025462624089E-3</v>
          </cell>
          <cell r="K10">
            <v>0.48890030497571646</v>
          </cell>
          <cell r="L10">
            <v>1</v>
          </cell>
          <cell r="M10">
            <v>5.7669627812021278E-2</v>
          </cell>
          <cell r="N10">
            <v>0.44794306466599981</v>
          </cell>
          <cell r="O10">
            <v>5.4870025462624089E-3</v>
          </cell>
          <cell r="P10">
            <v>0.48890030497571646</v>
          </cell>
          <cell r="Q10">
            <v>1</v>
          </cell>
          <cell r="R10">
            <v>5.7669627812021278E-2</v>
          </cell>
          <cell r="S10">
            <v>0.44794306466599981</v>
          </cell>
          <cell r="T10">
            <v>5.4870025462624089E-3</v>
          </cell>
          <cell r="U10">
            <v>0.48890030497571646</v>
          </cell>
          <cell r="V10">
            <v>1</v>
          </cell>
          <cell r="W10">
            <v>0.5056126924780211</v>
          </cell>
          <cell r="X10"/>
          <cell r="Y10">
            <v>0.4943873075219789</v>
          </cell>
          <cell r="Z10">
            <v>0</v>
          </cell>
          <cell r="AA10">
            <v>1</v>
          </cell>
        </row>
        <row r="11">
          <cell r="A11">
            <v>2</v>
          </cell>
          <cell r="B11" t="str">
            <v>Capacité GC3 → GC5</v>
          </cell>
          <cell r="C11"/>
          <cell r="D11">
            <v>0.47535670916127792</v>
          </cell>
          <cell r="E11">
            <v>5.8228013318962057E-3</v>
          </cell>
          <cell r="F11">
            <v>0.5188204895068258</v>
          </cell>
          <cell r="G11">
            <v>1</v>
          </cell>
          <cell r="H11"/>
          <cell r="I11">
            <v>0.47535670916127792</v>
          </cell>
          <cell r="J11">
            <v>5.8228013318962057E-3</v>
          </cell>
          <cell r="K11">
            <v>0.5188204895068258</v>
          </cell>
          <cell r="L11">
            <v>1</v>
          </cell>
          <cell r="M11"/>
          <cell r="N11">
            <v>0.47535670916127792</v>
          </cell>
          <cell r="O11">
            <v>5.8228013318962057E-3</v>
          </cell>
          <cell r="P11">
            <v>0.5188204895068258</v>
          </cell>
          <cell r="Q11">
            <v>1</v>
          </cell>
          <cell r="R11"/>
          <cell r="S11">
            <v>0.47535670916127792</v>
          </cell>
          <cell r="T11">
            <v>5.8228013318962057E-3</v>
          </cell>
          <cell r="U11">
            <v>0.5188204895068258</v>
          </cell>
          <cell r="V11">
            <v>1</v>
          </cell>
          <cell r="W11"/>
          <cell r="X11"/>
          <cell r="Y11">
            <v>1</v>
          </cell>
          <cell r="Z11">
            <v>0</v>
          </cell>
          <cell r="AA11">
            <v>1</v>
          </cell>
        </row>
        <row r="12">
          <cell r="A12">
            <v>3</v>
          </cell>
          <cell r="B12" t="str">
            <v>Capacité GC4 → GC5</v>
          </cell>
          <cell r="C12"/>
          <cell r="D12"/>
          <cell r="E12">
            <v>1.1098591049525427E-2</v>
          </cell>
          <cell r="F12">
            <v>0.98890140895047463</v>
          </cell>
          <cell r="G12">
            <v>1</v>
          </cell>
          <cell r="H12"/>
          <cell r="I12"/>
          <cell r="J12">
            <v>1.1098591049525427E-2</v>
          </cell>
          <cell r="K12">
            <v>0.98890140895047463</v>
          </cell>
          <cell r="L12">
            <v>1</v>
          </cell>
          <cell r="M12"/>
          <cell r="N12"/>
          <cell r="O12">
            <v>1.1098591049525427E-2</v>
          </cell>
          <cell r="P12">
            <v>0.98890140895047463</v>
          </cell>
          <cell r="Q12">
            <v>1</v>
          </cell>
          <cell r="R12"/>
          <cell r="S12"/>
          <cell r="T12">
            <v>1.1098591049525427E-2</v>
          </cell>
          <cell r="U12">
            <v>0.98890140895047463</v>
          </cell>
          <cell r="V12">
            <v>1</v>
          </cell>
          <cell r="W12"/>
          <cell r="X12"/>
          <cell r="Y12">
            <v>1</v>
          </cell>
          <cell r="Z12">
            <v>0</v>
          </cell>
          <cell r="AA12">
            <v>1</v>
          </cell>
        </row>
        <row r="13">
          <cell r="A13">
            <v>4</v>
          </cell>
          <cell r="B13" t="str">
            <v>Volumes GC2 → GC5</v>
          </cell>
          <cell r="C13">
            <v>5.1675054672160867E-2</v>
          </cell>
          <cell r="D13">
            <v>0.45788613140017737</v>
          </cell>
          <cell r="E13">
            <v>5.6475943109027347E-3</v>
          </cell>
          <cell r="F13">
            <v>0.48479121961675897</v>
          </cell>
          <cell r="G13">
            <v>1</v>
          </cell>
          <cell r="H13">
            <v>5.1790742272562217E-2</v>
          </cell>
          <cell r="I13">
            <v>0.45970293319535338</v>
          </cell>
          <cell r="J13">
            <v>5.5740340920296854E-3</v>
          </cell>
          <cell r="K13">
            <v>0.4829322904400547</v>
          </cell>
          <cell r="L13">
            <v>1</v>
          </cell>
          <cell r="M13">
            <v>5.188761067063781E-2</v>
          </cell>
          <cell r="N13">
            <v>0.46135746542261641</v>
          </cell>
          <cell r="O13">
            <v>5.49934096173566E-3</v>
          </cell>
          <cell r="P13">
            <v>0.48125558294501014</v>
          </cell>
          <cell r="Q13">
            <v>1</v>
          </cell>
          <cell r="R13">
            <v>5.196488611310273E-2</v>
          </cell>
          <cell r="S13">
            <v>0.46284218619075174</v>
          </cell>
          <cell r="T13">
            <v>5.4236769184550426E-3</v>
          </cell>
          <cell r="U13">
            <v>0.4797692507776905</v>
          </cell>
          <cell r="V13">
            <v>1</v>
          </cell>
          <cell r="W13">
            <v>0.51620131787986112</v>
          </cell>
          <cell r="X13"/>
          <cell r="Y13">
            <v>0.48379868212013888</v>
          </cell>
          <cell r="Z13"/>
          <cell r="AA13">
            <v>1</v>
          </cell>
        </row>
        <row r="14">
          <cell r="A14">
            <v>5</v>
          </cell>
          <cell r="B14" t="str">
            <v>Volumes GC3 → GC5</v>
          </cell>
          <cell r="C14"/>
          <cell r="D14">
            <v>0.48283674668273607</v>
          </cell>
          <cell r="E14">
            <v>5.9553366583121386E-3</v>
          </cell>
          <cell r="F14">
            <v>0.51120791665895182</v>
          </cell>
          <cell r="G14">
            <v>1</v>
          </cell>
          <cell r="H14"/>
          <cell r="I14">
            <v>0.48481169050924278</v>
          </cell>
          <cell r="J14">
            <v>5.8784852041931217E-3</v>
          </cell>
          <cell r="K14">
            <v>0.50930982428656413</v>
          </cell>
          <cell r="L14">
            <v>1</v>
          </cell>
          <cell r="M14"/>
          <cell r="N14">
            <v>0.4866063038675752</v>
          </cell>
          <cell r="O14">
            <v>5.8003049254799462E-3</v>
          </cell>
          <cell r="P14">
            <v>0.5075933912069448</v>
          </cell>
          <cell r="Q14">
            <v>1</v>
          </cell>
          <cell r="R14"/>
          <cell r="S14">
            <v>0.48821207085159707</v>
          </cell>
          <cell r="T14">
            <v>5.7209662796330763E-3</v>
          </cell>
          <cell r="U14">
            <v>0.50606696286876984</v>
          </cell>
          <cell r="V14">
            <v>1</v>
          </cell>
          <cell r="W14">
            <v>0.51620131787986112</v>
          </cell>
          <cell r="X14"/>
          <cell r="Y14">
            <v>0.48379868212013888</v>
          </cell>
          <cell r="Z14"/>
          <cell r="AA14">
            <v>1</v>
          </cell>
        </row>
        <row r="15">
          <cell r="A15">
            <v>6</v>
          </cell>
          <cell r="B15" t="str">
            <v>Volumes GC4 → GC5</v>
          </cell>
          <cell r="C15"/>
          <cell r="D15"/>
          <cell r="E15">
            <v>1.1515390198573758E-2</v>
          </cell>
          <cell r="F15">
            <v>0.98848460980142627</v>
          </cell>
          <cell r="G15">
            <v>1</v>
          </cell>
          <cell r="H15"/>
          <cell r="I15"/>
          <cell r="J15">
            <v>1.1410362183885279E-2</v>
          </cell>
          <cell r="K15">
            <v>0.98858963781611475</v>
          </cell>
          <cell r="L15">
            <v>1</v>
          </cell>
          <cell r="M15"/>
          <cell r="N15"/>
          <cell r="O15">
            <v>1.1297966782949776E-2</v>
          </cell>
          <cell r="P15">
            <v>0.98870203321705019</v>
          </cell>
          <cell r="Q15">
            <v>1</v>
          </cell>
          <cell r="R15"/>
          <cell r="S15"/>
          <cell r="T15">
            <v>1.1178392364885515E-2</v>
          </cell>
          <cell r="U15">
            <v>0.98882160763511451</v>
          </cell>
          <cell r="V15">
            <v>1</v>
          </cell>
          <cell r="W15"/>
          <cell r="X15"/>
          <cell r="Y15">
            <v>1</v>
          </cell>
          <cell r="Z15"/>
          <cell r="AA15">
            <v>1</v>
          </cell>
        </row>
        <row r="16">
          <cell r="A16">
            <v>7</v>
          </cell>
          <cell r="B16" t="str">
            <v>EAN</v>
          </cell>
          <cell r="C16">
            <v>1.1976693354731692E-5</v>
          </cell>
          <cell r="D16">
            <v>4.1663922007772877E-3</v>
          </cell>
          <cell r="E16">
            <v>3.0241150720697525E-4</v>
          </cell>
          <cell r="F16">
            <v>0.99551921959866096</v>
          </cell>
          <cell r="G16">
            <v>1</v>
          </cell>
          <cell r="H16">
            <v>1.1875638315559461E-5</v>
          </cell>
          <cell r="I16">
            <v>4.1149086763413532E-3</v>
          </cell>
          <cell r="J16">
            <v>2.909531387312068E-4</v>
          </cell>
          <cell r="K16">
            <v>0.99558226254661186</v>
          </cell>
          <cell r="L16">
            <v>1</v>
          </cell>
          <cell r="M16">
            <v>1.1775407649893579E-5</v>
          </cell>
          <cell r="N16">
            <v>4.0639875651695221E-3</v>
          </cell>
          <cell r="O16">
            <v>2.7966593168497251E-4</v>
          </cell>
          <cell r="P16">
            <v>0.99564457109549565</v>
          </cell>
          <cell r="Q16">
            <v>1</v>
          </cell>
          <cell r="R16">
            <v>1.1676002603748581E-5</v>
          </cell>
          <cell r="S16">
            <v>4.0136258950385743E-3</v>
          </cell>
          <cell r="T16">
            <v>2.6854805988621737E-4</v>
          </cell>
          <cell r="U16">
            <v>0.99570615004247143</v>
          </cell>
          <cell r="V16">
            <v>1</v>
          </cell>
          <cell r="W16">
            <v>3.9753979739507962E-3</v>
          </cell>
          <cell r="X16"/>
          <cell r="Y16">
            <v>0.99602460202604925</v>
          </cell>
          <cell r="Z16"/>
          <cell r="AA16">
            <v>1</v>
          </cell>
        </row>
        <row r="17">
          <cell r="A17">
            <v>8</v>
          </cell>
          <cell r="B17" t="str">
            <v>Compteurs HT</v>
          </cell>
          <cell r="C17">
            <v>1.0709735295647207E-3</v>
          </cell>
          <cell r="D17">
            <v>0.99892902647043524</v>
          </cell>
          <cell r="E17"/>
          <cell r="F17"/>
          <cell r="G17">
            <v>1</v>
          </cell>
          <cell r="H17">
            <v>1.4166139552691099E-3</v>
          </cell>
          <cell r="I17">
            <v>0.99858338604473085</v>
          </cell>
          <cell r="J17"/>
          <cell r="K17"/>
          <cell r="L17">
            <v>1</v>
          </cell>
          <cell r="M17">
            <v>1.8237104851303815E-3</v>
          </cell>
          <cell r="N17">
            <v>0.99817628951486959</v>
          </cell>
          <cell r="O17"/>
          <cell r="P17"/>
          <cell r="Q17">
            <v>1</v>
          </cell>
          <cell r="R17">
            <v>3.141068239451717E-3</v>
          </cell>
          <cell r="S17">
            <v>0.99685893176054829</v>
          </cell>
          <cell r="T17"/>
          <cell r="U17"/>
          <cell r="V17">
            <v>1</v>
          </cell>
          <cell r="W17">
            <v>1</v>
          </cell>
          <cell r="X17"/>
          <cell r="Y17"/>
          <cell r="Z17"/>
          <cell r="AA17">
            <v>1</v>
          </cell>
        </row>
        <row r="18">
          <cell r="A18">
            <v>9</v>
          </cell>
          <cell r="B18" t="str">
            <v>Compteurs BT</v>
          </cell>
          <cell r="C18"/>
          <cell r="D18"/>
          <cell r="E18">
            <v>8.5293746777038628E-3</v>
          </cell>
          <cell r="F18">
            <v>0.99147062532229613</v>
          </cell>
          <cell r="G18">
            <v>1</v>
          </cell>
          <cell r="H18"/>
          <cell r="I18"/>
          <cell r="J18">
            <v>9.609189667082919E-3</v>
          </cell>
          <cell r="K18">
            <v>0.99039081033291709</v>
          </cell>
          <cell r="L18">
            <v>1</v>
          </cell>
          <cell r="M18"/>
          <cell r="N18"/>
          <cell r="O18">
            <v>1.0806795691098029E-2</v>
          </cell>
          <cell r="P18">
            <v>0.98919320430890201</v>
          </cell>
          <cell r="Q18">
            <v>1</v>
          </cell>
          <cell r="R18"/>
          <cell r="S18"/>
          <cell r="T18">
            <v>1.1427735680236929E-2</v>
          </cell>
          <cell r="U18">
            <v>0.98857226431976308</v>
          </cell>
          <cell r="V18">
            <v>1</v>
          </cell>
          <cell r="W18"/>
          <cell r="X18"/>
          <cell r="Y18">
            <v>1</v>
          </cell>
          <cell r="Z18"/>
          <cell r="AA18">
            <v>1</v>
          </cell>
        </row>
        <row r="19">
          <cell r="A19">
            <v>10</v>
          </cell>
          <cell r="B19" t="str">
            <v>Amortissement accéléré compt</v>
          </cell>
          <cell r="C19">
            <v>0</v>
          </cell>
          <cell r="D19">
            <v>7.6939200920788084E-2</v>
          </cell>
          <cell r="E19">
            <v>0</v>
          </cell>
          <cell r="F19">
            <v>0.92306079907921201</v>
          </cell>
          <cell r="G19">
            <v>1</v>
          </cell>
          <cell r="H19">
            <v>0</v>
          </cell>
          <cell r="I19">
            <v>5.7921026824808562E-2</v>
          </cell>
          <cell r="J19">
            <v>0</v>
          </cell>
          <cell r="K19">
            <v>0.9420789731751914</v>
          </cell>
          <cell r="L19">
            <v>1</v>
          </cell>
          <cell r="M19">
            <v>0</v>
          </cell>
          <cell r="N19">
            <v>3.3747576968932838E-2</v>
          </cell>
          <cell r="O19">
            <v>0</v>
          </cell>
          <cell r="P19">
            <v>0.96625242303106718</v>
          </cell>
          <cell r="Q19">
            <v>1</v>
          </cell>
          <cell r="R19">
            <v>0</v>
          </cell>
          <cell r="S19">
            <v>-4.0918865231530507E-3</v>
          </cell>
          <cell r="T19">
            <v>0</v>
          </cell>
          <cell r="U19">
            <v>1.004091886523153</v>
          </cell>
          <cell r="V19">
            <v>0.99999999999999989</v>
          </cell>
          <cell r="W19">
            <v>-3.0640049694970212E-2</v>
          </cell>
          <cell r="X19"/>
          <cell r="Y19">
            <v>1.0306400496949701</v>
          </cell>
          <cell r="Z19"/>
          <cell r="AA19">
            <v>0.99999999999999989</v>
          </cell>
        </row>
        <row r="20">
          <cell r="A20">
            <v>11</v>
          </cell>
          <cell r="B20" t="str">
            <v>Raccordements BT</v>
          </cell>
          <cell r="C20"/>
          <cell r="D20"/>
          <cell r="E20">
            <v>9.1048819295137904E-4</v>
          </cell>
          <cell r="F20">
            <v>0.99908951180704864</v>
          </cell>
          <cell r="G20">
            <v>1</v>
          </cell>
          <cell r="H20"/>
          <cell r="I20"/>
          <cell r="J20">
            <v>8.759646038792718E-4</v>
          </cell>
          <cell r="K20">
            <v>0.99912403539612071</v>
          </cell>
          <cell r="L20">
            <v>1</v>
          </cell>
          <cell r="M20"/>
          <cell r="N20"/>
          <cell r="O20">
            <v>8.41958484061135E-4</v>
          </cell>
          <cell r="P20">
            <v>0.9991580415159389</v>
          </cell>
          <cell r="Q20">
            <v>1</v>
          </cell>
          <cell r="R20"/>
          <cell r="S20"/>
          <cell r="T20">
            <v>8.0846426939435486E-4</v>
          </cell>
          <cell r="U20">
            <v>0.9991915357306056</v>
          </cell>
          <cell r="V20">
            <v>1</v>
          </cell>
          <cell r="W20"/>
          <cell r="X20"/>
          <cell r="Y20">
            <v>1</v>
          </cell>
          <cell r="Z20"/>
          <cell r="AA20">
            <v>1</v>
          </cell>
        </row>
        <row r="21">
          <cell r="A21">
            <v>12</v>
          </cell>
          <cell r="B21" t="str">
            <v>Clients MT</v>
          </cell>
          <cell r="C21"/>
          <cell r="D21">
            <v>1</v>
          </cell>
          <cell r="E21"/>
          <cell r="F21"/>
          <cell r="G21">
            <v>1</v>
          </cell>
          <cell r="H21"/>
          <cell r="I21">
            <v>1</v>
          </cell>
          <cell r="J21"/>
          <cell r="K21"/>
          <cell r="L21">
            <v>1</v>
          </cell>
          <cell r="M21"/>
          <cell r="N21">
            <v>1</v>
          </cell>
          <cell r="O21"/>
          <cell r="P21"/>
          <cell r="Q21">
            <v>1</v>
          </cell>
          <cell r="R21"/>
          <cell r="S21">
            <v>1</v>
          </cell>
          <cell r="T21"/>
          <cell r="U21"/>
          <cell r="V21">
            <v>1</v>
          </cell>
          <cell r="W21">
            <v>1</v>
          </cell>
          <cell r="X21"/>
          <cell r="Y21"/>
          <cell r="Z21"/>
          <cell r="AA21">
            <v>1</v>
          </cell>
        </row>
        <row r="22">
          <cell r="A22">
            <v>13</v>
          </cell>
          <cell r="B22" t="str">
            <v>Clients BT</v>
          </cell>
          <cell r="C22"/>
          <cell r="D22"/>
          <cell r="E22"/>
          <cell r="F22">
            <v>1</v>
          </cell>
          <cell r="G22">
            <v>1</v>
          </cell>
          <cell r="H22"/>
          <cell r="I22"/>
          <cell r="J22"/>
          <cell r="K22">
            <v>1</v>
          </cell>
          <cell r="L22">
            <v>1</v>
          </cell>
          <cell r="M22"/>
          <cell r="N22"/>
          <cell r="O22"/>
          <cell r="P22">
            <v>1</v>
          </cell>
          <cell r="Q22">
            <v>1</v>
          </cell>
          <cell r="R22"/>
          <cell r="S22"/>
          <cell r="T22"/>
          <cell r="U22">
            <v>1</v>
          </cell>
          <cell r="V22">
            <v>1</v>
          </cell>
          <cell r="W22"/>
          <cell r="X22"/>
          <cell r="Y22">
            <v>1</v>
          </cell>
          <cell r="Z22"/>
          <cell r="AA22">
            <v>1</v>
          </cell>
        </row>
        <row r="23">
          <cell r="A23">
            <v>14</v>
          </cell>
          <cell r="B23" t="str">
            <v>Pertes sur réseau</v>
          </cell>
          <cell r="C23">
            <v>1.8091721158337227E-2</v>
          </cell>
          <cell r="D23">
            <v>0.1525645142456796</v>
          </cell>
          <cell r="E23">
            <v>5.3129378794955625E-3</v>
          </cell>
          <cell r="F23">
            <v>0.82403082671648764</v>
          </cell>
          <cell r="G23">
            <v>1</v>
          </cell>
          <cell r="H23">
            <v>1.8133483826892803E-2</v>
          </cell>
          <cell r="I23">
            <v>0.15316927555172721</v>
          </cell>
          <cell r="J23">
            <v>5.2425223512638491E-3</v>
          </cell>
          <cell r="K23">
            <v>0.82345471827011618</v>
          </cell>
          <cell r="L23">
            <v>1</v>
          </cell>
          <cell r="M23">
            <v>1.8164652567975829E-2</v>
          </cell>
          <cell r="N23">
            <v>0.15371601208459215</v>
          </cell>
          <cell r="O23">
            <v>5.1737160120845921E-3</v>
          </cell>
          <cell r="P23">
            <v>0.82294561933534738</v>
          </cell>
          <cell r="Q23">
            <v>1</v>
          </cell>
          <cell r="R23">
            <v>1.8192429676160929E-2</v>
          </cell>
          <cell r="S23">
            <v>0.15421712653299441</v>
          </cell>
          <cell r="T23">
            <v>5.0991022815410963E-3</v>
          </cell>
          <cell r="U23">
            <v>0.82249134150930359</v>
          </cell>
          <cell r="V23">
            <v>1</v>
          </cell>
          <cell r="W23">
            <v>0.17287053442502673</v>
          </cell>
          <cell r="X23"/>
          <cell r="Y23">
            <v>0.82712946557497324</v>
          </cell>
          <cell r="Z23"/>
          <cell r="AA23">
            <v>1</v>
          </cell>
        </row>
        <row r="24">
          <cell r="A24">
            <v>15</v>
          </cell>
          <cell r="B24" t="str">
            <v>Relevé &amp; comptage</v>
          </cell>
          <cell r="C24">
            <v>5.4707831331774566E-4</v>
          </cell>
          <cell r="D24">
            <v>0.16007961829577097</v>
          </cell>
          <cell r="E24">
            <v>9.1820178367233388E-3</v>
          </cell>
          <cell r="F24">
            <v>0.83019128555418797</v>
          </cell>
          <cell r="G24">
            <v>1</v>
          </cell>
          <cell r="H24">
            <v>5.2556104213308567E-4</v>
          </cell>
          <cell r="I24">
            <v>0.16107388748192711</v>
          </cell>
          <cell r="J24">
            <v>7.8141630705898957E-3</v>
          </cell>
          <cell r="K24">
            <v>0.83058638840534993</v>
          </cell>
          <cell r="L24">
            <v>1</v>
          </cell>
          <cell r="M24">
            <v>5.2152820887888202E-4</v>
          </cell>
          <cell r="N24">
            <v>0.16888594726882838</v>
          </cell>
          <cell r="O24">
            <v>6.3594068549256942E-3</v>
          </cell>
          <cell r="P24">
            <v>0.82423311766736707</v>
          </cell>
          <cell r="Q24">
            <v>1</v>
          </cell>
          <cell r="R24">
            <v>5.2423188573607867E-4</v>
          </cell>
          <cell r="S24">
            <v>0.18140384705922108</v>
          </cell>
          <cell r="T24">
            <v>5.3704923734187882E-3</v>
          </cell>
          <cell r="U24">
            <v>0.81270142868162398</v>
          </cell>
          <cell r="V24">
            <v>1</v>
          </cell>
          <cell r="W24">
            <v>0.18441465998846082</v>
          </cell>
          <cell r="X24"/>
          <cell r="Y24">
            <v>0.81558534001153926</v>
          </cell>
          <cell r="Z24"/>
          <cell r="AA24">
            <v>1</v>
          </cell>
        </row>
        <row r="25">
          <cell r="A25">
            <v>16</v>
          </cell>
          <cell r="B25" t="str">
            <v>Redevances de voirie</v>
          </cell>
          <cell r="C25">
            <v>3.4671033919188382E-2</v>
          </cell>
          <cell r="D25">
            <v>0.30721565160634684</v>
          </cell>
          <cell r="E25">
            <v>7.5784316110501402E-3</v>
          </cell>
          <cell r="F25">
            <v>0.65053488286341454</v>
          </cell>
          <cell r="G25">
            <v>1</v>
          </cell>
          <cell r="H25">
            <v>3.4793767026043886E-2</v>
          </cell>
          <cell r="I25">
            <v>0.30883505539680001</v>
          </cell>
          <cell r="J25">
            <v>7.4894328632186327E-3</v>
          </cell>
          <cell r="K25">
            <v>0.64888174471393756</v>
          </cell>
          <cell r="L25">
            <v>1</v>
          </cell>
          <cell r="M25">
            <v>3.4899908408773078E-2</v>
          </cell>
          <cell r="N25">
            <v>0.31031171177177436</v>
          </cell>
          <cell r="O25">
            <v>7.3977773650616765E-3</v>
          </cell>
          <cell r="P25">
            <v>0.64739060245439095</v>
          </cell>
          <cell r="Q25">
            <v>1</v>
          </cell>
          <cell r="R25">
            <v>3.4991731541104042E-2</v>
          </cell>
          <cell r="S25">
            <v>0.31166525583899651</v>
          </cell>
          <cell r="T25">
            <v>7.3033245439215857E-3</v>
          </cell>
          <cell r="U25">
            <v>0.64603968807597789</v>
          </cell>
          <cell r="V25">
            <v>1</v>
          </cell>
          <cell r="W25">
            <v>0.34789174845625442</v>
          </cell>
          <cell r="X25"/>
          <cell r="Y25">
            <v>0.65210825154374552</v>
          </cell>
          <cell r="Z25"/>
          <cell r="AA25">
            <v>1</v>
          </cell>
        </row>
        <row r="26">
          <cell r="A26">
            <v>17</v>
          </cell>
          <cell r="B26" t="str">
            <v>CAPEX réseaux</v>
          </cell>
          <cell r="C26">
            <v>7.7260033794650049E-3</v>
          </cell>
          <cell r="D26">
            <v>0.16953951302979972</v>
          </cell>
          <cell r="E26">
            <v>4.9844804801408658E-3</v>
          </cell>
          <cell r="F26">
            <v>0.81775000311059443</v>
          </cell>
          <cell r="G26">
            <v>1</v>
          </cell>
          <cell r="H26">
            <v>8.0895204022318513E-3</v>
          </cell>
          <cell r="I26">
            <v>0.17083648785330843</v>
          </cell>
          <cell r="J26">
            <v>6.5865123460223923E-3</v>
          </cell>
          <cell r="K26">
            <v>0.81448747939843735</v>
          </cell>
          <cell r="L26">
            <v>1</v>
          </cell>
          <cell r="M26">
            <v>8.2976657841912996E-3</v>
          </cell>
          <cell r="N26">
            <v>0.16986646969138519</v>
          </cell>
          <cell r="O26">
            <v>7.4111773296207332E-3</v>
          </cell>
          <cell r="P26">
            <v>0.81442468719480277</v>
          </cell>
          <cell r="Q26">
            <v>1</v>
          </cell>
          <cell r="R26">
            <v>8.3755323596975666E-3</v>
          </cell>
          <cell r="S26">
            <v>0.1666845713087334</v>
          </cell>
          <cell r="T26">
            <v>7.7575672427387908E-3</v>
          </cell>
          <cell r="U26">
            <v>0.81718232908883026</v>
          </cell>
          <cell r="V26">
            <v>1</v>
          </cell>
          <cell r="W26">
            <v>0.17950406270364722</v>
          </cell>
          <cell r="X26"/>
          <cell r="Y26">
            <v>0.82049593729635284</v>
          </cell>
          <cell r="Z26"/>
          <cell r="AA26">
            <v>1</v>
          </cell>
        </row>
        <row r="27">
          <cell r="A27">
            <v>18</v>
          </cell>
          <cell r="B27" t="str">
            <v>CAPEX totaux</v>
          </cell>
          <cell r="C27">
            <v>7.9308187214322205E-3</v>
          </cell>
          <cell r="D27">
            <v>0.17423486825206597</v>
          </cell>
          <cell r="E27">
            <v>3.9475724299362757E-3</v>
          </cell>
          <cell r="F27">
            <v>0.81388674059656552</v>
          </cell>
          <cell r="G27">
            <v>1</v>
          </cell>
          <cell r="H27">
            <v>9.1749260195666121E-3</v>
          </cell>
          <cell r="I27">
            <v>0.17613917047463815</v>
          </cell>
          <cell r="J27">
            <v>5.5617869541087078E-3</v>
          </cell>
          <cell r="K27">
            <v>0.80912411655168648</v>
          </cell>
          <cell r="L27">
            <v>1</v>
          </cell>
          <cell r="M27">
            <v>9.9450218354225038E-3</v>
          </cell>
          <cell r="N27">
            <v>0.17571073448284166</v>
          </cell>
          <cell r="O27">
            <v>6.4993118139998456E-3</v>
          </cell>
          <cell r="P27">
            <v>0.80784493186773598</v>
          </cell>
          <cell r="Q27">
            <v>1</v>
          </cell>
          <cell r="R27">
            <v>1.0779599943622325E-2</v>
          </cell>
          <cell r="S27">
            <v>0.17371356501810253</v>
          </cell>
          <cell r="T27">
            <v>6.991051895650283E-3</v>
          </cell>
          <cell r="U27">
            <v>0.80851578314262484</v>
          </cell>
          <cell r="V27">
            <v>1</v>
          </cell>
          <cell r="W27">
            <v>0.18957028183603597</v>
          </cell>
          <cell r="X27"/>
          <cell r="Y27">
            <v>0.81042971816396414</v>
          </cell>
          <cell r="Z27"/>
          <cell r="AA27">
            <v>1</v>
          </cell>
        </row>
        <row r="28">
          <cell r="A28">
            <v>19</v>
          </cell>
          <cell r="B28" t="str">
            <v>Infrastructure (CAPEX excl)</v>
          </cell>
          <cell r="C28">
            <v>7.4542243089814894E-3</v>
          </cell>
          <cell r="D28">
            <v>0.2028122332657942</v>
          </cell>
          <cell r="E28">
            <v>2.7879114191273618E-3</v>
          </cell>
          <cell r="F28">
            <v>0.78694563100609694</v>
          </cell>
          <cell r="G28">
            <v>1</v>
          </cell>
          <cell r="H28">
            <v>1.3431171044926532E-2</v>
          </cell>
          <cell r="I28">
            <v>0.20635301433634701</v>
          </cell>
          <cell r="J28">
            <v>3.2475890715350847E-3</v>
          </cell>
          <cell r="K28">
            <v>0.77696822554719125</v>
          </cell>
          <cell r="L28">
            <v>0.99999999999999989</v>
          </cell>
          <cell r="M28">
            <v>1.7172396188898681E-2</v>
          </cell>
          <cell r="N28">
            <v>0.20878651213977134</v>
          </cell>
          <cell r="O28">
            <v>4.0917081808045288E-3</v>
          </cell>
          <cell r="P28">
            <v>0.76994938349052533</v>
          </cell>
          <cell r="Q28">
            <v>0.99999999999999989</v>
          </cell>
          <cell r="R28">
            <v>2.2467260517081769E-2</v>
          </cell>
          <cell r="S28">
            <v>0.21157995321979711</v>
          </cell>
          <cell r="T28">
            <v>4.8568257068425545E-3</v>
          </cell>
          <cell r="U28">
            <v>0.76109596055627848</v>
          </cell>
          <cell r="V28">
            <v>0.99999999999999989</v>
          </cell>
          <cell r="W28">
            <v>0.2420693674798251</v>
          </cell>
          <cell r="X28"/>
          <cell r="Y28">
            <v>0.75793063252017501</v>
          </cell>
          <cell r="Z28"/>
          <cell r="AA28">
            <v>1</v>
          </cell>
        </row>
        <row r="29">
          <cell r="A29">
            <v>20</v>
          </cell>
          <cell r="B29" t="str">
            <v>Rentes de pension</v>
          </cell>
          <cell r="C29">
            <v>8.7353349666604227E-3</v>
          </cell>
          <cell r="D29">
            <v>0.18921676618308919</v>
          </cell>
          <cell r="E29">
            <v>3.8205305270608341E-3</v>
          </cell>
          <cell r="F29">
            <v>0.79822736832318941</v>
          </cell>
          <cell r="G29">
            <v>0.99999999999999989</v>
          </cell>
          <cell r="H29">
            <v>1.2571959357694007E-2</v>
          </cell>
          <cell r="I29">
            <v>0.19297743247320101</v>
          </cell>
          <cell r="J29">
            <v>4.2575689053962256E-3</v>
          </cell>
          <cell r="K29">
            <v>0.79019303926370854</v>
          </cell>
          <cell r="L29">
            <v>0.99999999999999978</v>
          </cell>
          <cell r="M29">
            <v>1.4874592239870374E-2</v>
          </cell>
          <cell r="N29">
            <v>0.19588744240591155</v>
          </cell>
          <cell r="O29">
            <v>4.8189143084860228E-3</v>
          </cell>
          <cell r="P29">
            <v>0.78441905104573195</v>
          </cell>
          <cell r="Q29">
            <v>0.99999999999999989</v>
          </cell>
          <cell r="R29">
            <v>1.8204547773537805E-2</v>
          </cell>
          <cell r="S29">
            <v>0.1992201735134782</v>
          </cell>
          <cell r="T29">
            <v>5.2769009960037467E-3</v>
          </cell>
          <cell r="U29">
            <v>0.77729837771698018</v>
          </cell>
          <cell r="V29">
            <v>1</v>
          </cell>
          <cell r="W29">
            <v>0.22454181473468823</v>
          </cell>
          <cell r="X29"/>
          <cell r="Y29">
            <v>0.77545818526531207</v>
          </cell>
          <cell r="Z29"/>
          <cell r="AA29">
            <v>1.0000000000000002</v>
          </cell>
        </row>
        <row r="30">
          <cell r="A30">
            <v>21</v>
          </cell>
          <cell r="B30" t="str">
            <v>Coûts gérables</v>
          </cell>
          <cell r="C30">
            <v>9.3491459854031286E-3</v>
          </cell>
          <cell r="D30">
            <v>0.19043896949675609</v>
          </cell>
          <cell r="E30">
            <v>4.8996482709766599E-3</v>
          </cell>
          <cell r="F30">
            <v>0.7953122362468642</v>
          </cell>
          <cell r="G30">
            <v>1</v>
          </cell>
          <cell r="H30">
            <v>1.2514301407038776E-2</v>
          </cell>
          <cell r="I30">
            <v>0.19610782616497346</v>
          </cell>
          <cell r="J30">
            <v>5.1450603183207317E-3</v>
          </cell>
          <cell r="K30">
            <v>0.786232812109667</v>
          </cell>
          <cell r="L30">
            <v>1</v>
          </cell>
          <cell r="M30">
            <v>1.4295717652337605E-2</v>
          </cell>
          <cell r="N30">
            <v>0.19990719085631603</v>
          </cell>
          <cell r="O30">
            <v>5.5187133858501623E-3</v>
          </cell>
          <cell r="P30">
            <v>0.78027837810549627</v>
          </cell>
          <cell r="Q30">
            <v>1</v>
          </cell>
          <cell r="R30">
            <v>1.7040382423517186E-2</v>
          </cell>
          <cell r="S30">
            <v>0.20452995481797412</v>
          </cell>
          <cell r="T30">
            <v>5.8076021966933953E-3</v>
          </cell>
          <cell r="U30">
            <v>0.77262206056181526</v>
          </cell>
          <cell r="V30">
            <v>1</v>
          </cell>
          <cell r="W30">
            <v>0.22914372003707131</v>
          </cell>
          <cell r="X30"/>
          <cell r="Y30">
            <v>0.77085627996292871</v>
          </cell>
          <cell r="Z30"/>
          <cell r="AA30">
            <v>1</v>
          </cell>
        </row>
        <row r="31">
          <cell r="A31">
            <v>22</v>
          </cell>
          <cell r="B31" t="str">
            <v>Utilisation du fonds de régulation</v>
          </cell>
          <cell r="C31">
            <v>1.1557983639692208E-2</v>
          </cell>
          <cell r="D31">
            <v>0.19103688841935931</v>
          </cell>
          <cell r="E31">
            <v>5.5637299806108684E-3</v>
          </cell>
          <cell r="F31">
            <v>0.7918413979603377</v>
          </cell>
          <cell r="G31">
            <v>1</v>
          </cell>
          <cell r="H31">
            <v>1.3075134209942857E-2</v>
          </cell>
          <cell r="I31">
            <v>0.19314983957302037</v>
          </cell>
          <cell r="J31">
            <v>6.1032245218527927E-3</v>
          </cell>
          <cell r="K31">
            <v>0.78767180169518392</v>
          </cell>
          <cell r="L31">
            <v>1</v>
          </cell>
          <cell r="M31">
            <v>1.4009843242688648E-2</v>
          </cell>
          <cell r="N31">
            <v>0.1942030074303254</v>
          </cell>
          <cell r="O31">
            <v>6.5337614260696517E-3</v>
          </cell>
          <cell r="P31">
            <v>0.78525338790091637</v>
          </cell>
          <cell r="Q31">
            <v>1</v>
          </cell>
          <cell r="R31">
            <v>1.5146028059076959E-2</v>
          </cell>
          <cell r="S31">
            <v>0.19430387565145715</v>
          </cell>
          <cell r="T31">
            <v>6.7998903516774262E-3</v>
          </cell>
          <cell r="U31">
            <v>0.78375020593778844</v>
          </cell>
          <cell r="V31">
            <v>1</v>
          </cell>
          <cell r="W31">
            <v>0.21422724767506593</v>
          </cell>
          <cell r="X31"/>
          <cell r="Y31">
            <v>0.78577275232493404</v>
          </cell>
          <cell r="Z31"/>
          <cell r="AA31">
            <v>1</v>
          </cell>
        </row>
        <row r="32">
          <cell r="A32">
            <v>23</v>
          </cell>
          <cell r="B32" t="str">
            <v>Clé A&amp;T (transitoire 17 → 4)</v>
          </cell>
          <cell r="C32">
            <v>7.7260033794650049E-3</v>
          </cell>
          <cell r="D32">
            <v>0.16953951302979972</v>
          </cell>
          <cell r="E32">
            <v>4.9844804801408658E-3</v>
          </cell>
          <cell r="F32">
            <v>0.81775000311059443</v>
          </cell>
          <cell r="G32">
            <v>1</v>
          </cell>
          <cell r="H32">
            <v>7.8460386760408965E-3</v>
          </cell>
          <cell r="I32">
            <v>0.25415342810087294</v>
          </cell>
          <cell r="J32">
            <v>4.1702558798169349E-3</v>
          </cell>
          <cell r="K32">
            <v>0.73383027734326922</v>
          </cell>
          <cell r="L32">
            <v>1</v>
          </cell>
          <cell r="M32">
            <v>8.0350637669290032E-3</v>
          </cell>
          <cell r="N32">
            <v>0.33869835337763388</v>
          </cell>
          <cell r="O32">
            <v>3.1530755006952166E-3</v>
          </cell>
          <cell r="P32">
            <v>0.65011350735474183</v>
          </cell>
          <cell r="Q32">
            <v>1</v>
          </cell>
          <cell r="R32">
            <v>8.5244687403743073E-3</v>
          </cell>
          <cell r="S32">
            <v>0.42294289877183766</v>
          </cell>
          <cell r="T32">
            <v>2.0795289163094391E-3</v>
          </cell>
          <cell r="U32">
            <v>0.56645310357147849</v>
          </cell>
          <cell r="V32">
            <v>0.99999999999999989</v>
          </cell>
          <cell r="W32">
            <v>0.51620131787986112</v>
          </cell>
          <cell r="X32"/>
          <cell r="Y32">
            <v>0.48379868212013888</v>
          </cell>
          <cell r="Z32"/>
          <cell r="AA32">
            <v>1</v>
          </cell>
        </row>
        <row r="33">
          <cell r="A33">
            <v>24</v>
          </cell>
          <cell r="B33" t="str">
            <v>Frais transférés exploitation</v>
          </cell>
          <cell r="C33">
            <v>7.5036026234272871E-3</v>
          </cell>
          <cell r="D33">
            <v>0.19676706268162428</v>
          </cell>
          <cell r="E33">
            <v>3.1869961521926132E-3</v>
          </cell>
          <cell r="F33">
            <v>0.7925423385427558</v>
          </cell>
          <cell r="G33">
            <v>1</v>
          </cell>
          <cell r="H33">
            <v>1.2465457991512928E-2</v>
          </cell>
          <cell r="I33">
            <v>0.199932007885188</v>
          </cell>
          <cell r="J33">
            <v>3.8512305311143801E-3</v>
          </cell>
          <cell r="K33">
            <v>0.7837513035921847</v>
          </cell>
          <cell r="L33">
            <v>1</v>
          </cell>
          <cell r="M33">
            <v>1.5559313764496078E-2</v>
          </cell>
          <cell r="N33">
            <v>0.2017123551155541</v>
          </cell>
          <cell r="O33">
            <v>4.695059167045405E-3</v>
          </cell>
          <cell r="P33">
            <v>0.77803327195290439</v>
          </cell>
          <cell r="Q33">
            <v>1</v>
          </cell>
          <cell r="R33">
            <v>1.9935383451052276E-2</v>
          </cell>
          <cell r="S33">
            <v>0.20351354812301034</v>
          </cell>
          <cell r="T33">
            <v>5.378005287316248E-3</v>
          </cell>
          <cell r="U33">
            <v>0.77117306313862111</v>
          </cell>
          <cell r="V33">
            <v>1</v>
          </cell>
          <cell r="W33">
            <v>0.23070897357546866</v>
          </cell>
          <cell r="X33"/>
          <cell r="Y33">
            <v>0.7692910264245314</v>
          </cell>
          <cell r="Z33">
            <v>0</v>
          </cell>
          <cell r="AA33">
            <v>1</v>
          </cell>
        </row>
        <row r="34">
          <cell r="A34">
            <v>25</v>
          </cell>
          <cell r="B34" t="str">
            <v>Réserve</v>
          </cell>
          <cell r="C34"/>
          <cell r="D34"/>
          <cell r="E34"/>
          <cell r="F34"/>
          <cell r="G34"/>
          <cell r="H34"/>
          <cell r="I34"/>
          <cell r="J34"/>
          <cell r="K34"/>
          <cell r="L34"/>
          <cell r="M34"/>
          <cell r="N34"/>
          <cell r="O34"/>
          <cell r="P34"/>
          <cell r="Q34"/>
          <cell r="R34"/>
          <cell r="S34"/>
          <cell r="T34"/>
          <cell r="U34"/>
          <cell r="V34"/>
          <cell r="W34"/>
          <cell r="X34"/>
          <cell r="Y34"/>
          <cell r="Z34"/>
          <cell r="AA34"/>
        </row>
        <row r="35">
          <cell r="A35">
            <v>26</v>
          </cell>
          <cell r="B35" t="str">
            <v>Réserve</v>
          </cell>
          <cell r="C35"/>
          <cell r="D35"/>
          <cell r="E35"/>
          <cell r="F35"/>
          <cell r="G35"/>
          <cell r="H35"/>
          <cell r="I35"/>
          <cell r="J35"/>
          <cell r="K35"/>
          <cell r="L35"/>
          <cell r="M35"/>
          <cell r="N35"/>
          <cell r="O35"/>
          <cell r="P35"/>
          <cell r="Q35"/>
          <cell r="R35"/>
          <cell r="S35"/>
          <cell r="T35"/>
          <cell r="U35"/>
          <cell r="V35"/>
          <cell r="W35"/>
          <cell r="X35"/>
          <cell r="Y35"/>
          <cell r="Z35"/>
          <cell r="AA35"/>
        </row>
        <row r="36">
          <cell r="A36">
            <v>27</v>
          </cell>
          <cell r="B36" t="str">
            <v>Réserve</v>
          </cell>
          <cell r="C36"/>
          <cell r="D36"/>
          <cell r="E36"/>
          <cell r="F36"/>
          <cell r="G36"/>
          <cell r="H36"/>
          <cell r="I36"/>
          <cell r="J36"/>
          <cell r="K36"/>
          <cell r="L36"/>
          <cell r="M36"/>
          <cell r="N36"/>
          <cell r="O36"/>
          <cell r="P36"/>
          <cell r="Q36"/>
          <cell r="R36"/>
          <cell r="S36"/>
          <cell r="T36"/>
          <cell r="U36"/>
          <cell r="V36"/>
          <cell r="W36"/>
          <cell r="X36"/>
          <cell r="Y36"/>
          <cell r="Z36"/>
          <cell r="AA36"/>
        </row>
        <row r="37">
          <cell r="A37">
            <v>28</v>
          </cell>
          <cell r="B37" t="str">
            <v>Réserve</v>
          </cell>
          <cell r="C37"/>
          <cell r="D37"/>
          <cell r="E37"/>
          <cell r="F37"/>
          <cell r="G37"/>
          <cell r="H37"/>
          <cell r="I37"/>
          <cell r="J37"/>
          <cell r="K37"/>
          <cell r="L37"/>
          <cell r="M37"/>
          <cell r="N37"/>
          <cell r="O37"/>
          <cell r="P37"/>
          <cell r="Q37"/>
          <cell r="R37"/>
          <cell r="S37"/>
          <cell r="T37"/>
          <cell r="U37"/>
          <cell r="V37"/>
          <cell r="W37"/>
          <cell r="X37"/>
          <cell r="Y37"/>
          <cell r="Z37"/>
          <cell r="AA37"/>
        </row>
        <row r="38">
          <cell r="A38">
            <v>29</v>
          </cell>
          <cell r="B38" t="str">
            <v>Réserve</v>
          </cell>
          <cell r="C38"/>
          <cell r="D38"/>
          <cell r="E38"/>
          <cell r="F38"/>
          <cell r="G38"/>
          <cell r="H38"/>
          <cell r="I38"/>
          <cell r="J38"/>
          <cell r="K38"/>
          <cell r="L38"/>
          <cell r="M38"/>
          <cell r="N38"/>
          <cell r="O38"/>
          <cell r="P38"/>
          <cell r="Q38"/>
          <cell r="R38"/>
          <cell r="S38"/>
          <cell r="T38"/>
          <cell r="U38"/>
          <cell r="V38"/>
          <cell r="W38"/>
          <cell r="X38"/>
          <cell r="Y38"/>
          <cell r="Z38"/>
          <cell r="AA38"/>
        </row>
        <row r="39">
          <cell r="A39"/>
          <cell r="B39"/>
          <cell r="C39"/>
          <cell r="D39"/>
          <cell r="E39"/>
          <cell r="F39"/>
          <cell r="G39"/>
          <cell r="H39"/>
          <cell r="I39"/>
          <cell r="J39"/>
          <cell r="K39"/>
          <cell r="L39"/>
          <cell r="M39"/>
          <cell r="N39"/>
          <cell r="O39"/>
          <cell r="P39"/>
          <cell r="Q39"/>
          <cell r="R39"/>
          <cell r="S39"/>
          <cell r="T39"/>
          <cell r="U39"/>
          <cell r="V39"/>
          <cell r="W39"/>
          <cell r="X39"/>
          <cell r="Y39"/>
          <cell r="Z39"/>
          <cell r="AA39"/>
        </row>
      </sheetData>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CGSFE"/>
      <sheetName val="CGAFE"/>
      <sheetName val="CNG"/>
      <sheetName val="Support"/>
      <sheetName val="Clés"/>
      <sheetName val="Subside"/>
      <sheetName val="RAB"/>
      <sheetName val="CER"/>
      <sheetName val="RecapD"/>
      <sheetName val="Feuil1"/>
    </sheetNames>
    <sheetDataSet>
      <sheetData sheetId="0">
        <row r="4">
          <cell r="A4">
            <v>1</v>
          </cell>
          <cell r="B4">
            <v>1</v>
          </cell>
          <cell r="C4" t="str">
            <v>Achat de matières premières &amp; fournitures</v>
          </cell>
        </row>
        <row r="5">
          <cell r="A5"/>
          <cell r="C5" t="str">
            <v>CGAFE</v>
          </cell>
        </row>
        <row r="6">
          <cell r="A6"/>
          <cell r="C6" t="str">
            <v>CGSFE</v>
          </cell>
        </row>
        <row r="7">
          <cell r="A7"/>
          <cell r="C7" t="str">
            <v>CNG</v>
          </cell>
        </row>
        <row r="8">
          <cell r="A8"/>
          <cell r="C8" t="str">
            <v>Support</v>
          </cell>
        </row>
        <row r="9">
          <cell r="A9">
            <v>2</v>
          </cell>
          <cell r="B9">
            <v>2</v>
          </cell>
          <cell r="C9" t="str">
            <v>Achats d'énergies</v>
          </cell>
        </row>
        <row r="10">
          <cell r="A10"/>
          <cell r="C10" t="str">
            <v>CGAFE</v>
          </cell>
        </row>
        <row r="11">
          <cell r="A11"/>
          <cell r="C11" t="str">
            <v>CGSFE</v>
          </cell>
        </row>
        <row r="12">
          <cell r="A12"/>
          <cell r="C12" t="str">
            <v>CNG</v>
          </cell>
        </row>
        <row r="13">
          <cell r="A13"/>
          <cell r="C13" t="str">
            <v>Support</v>
          </cell>
        </row>
        <row r="14">
          <cell r="A14">
            <v>3</v>
          </cell>
          <cell r="B14">
            <v>3</v>
          </cell>
          <cell r="C14" t="str">
            <v>Achat de matériels et frais de bureau</v>
          </cell>
        </row>
        <row r="15">
          <cell r="A15"/>
          <cell r="C15" t="str">
            <v>CGAFE</v>
          </cell>
        </row>
        <row r="16">
          <cell r="A16"/>
          <cell r="C16" t="str">
            <v>CGSFE</v>
          </cell>
        </row>
        <row r="17">
          <cell r="A17"/>
          <cell r="C17" t="str">
            <v>CNG</v>
          </cell>
        </row>
        <row r="18">
          <cell r="A18"/>
          <cell r="C18" t="str">
            <v>Support</v>
          </cell>
        </row>
        <row r="19">
          <cell r="A19">
            <v>4</v>
          </cell>
          <cell r="B19">
            <v>4</v>
          </cell>
          <cell r="C19" t="str">
            <v>Obligations légales et contractuelles</v>
          </cell>
        </row>
        <row r="20">
          <cell r="A20"/>
          <cell r="C20" t="str">
            <v>CGAFE</v>
          </cell>
        </row>
        <row r="21">
          <cell r="A21"/>
          <cell r="C21" t="str">
            <v>CGSFE</v>
          </cell>
        </row>
        <row r="22">
          <cell r="A22"/>
          <cell r="C22" t="str">
            <v>CNG</v>
          </cell>
        </row>
        <row r="23">
          <cell r="A23"/>
          <cell r="C23" t="str">
            <v>Support</v>
          </cell>
        </row>
        <row r="24">
          <cell r="A24">
            <v>5</v>
          </cell>
          <cell r="B24">
            <v>5</v>
          </cell>
          <cell r="C24" t="str">
            <v>Entretien</v>
          </cell>
        </row>
        <row r="25">
          <cell r="A25"/>
          <cell r="C25" t="str">
            <v>CGAFE</v>
          </cell>
        </row>
        <row r="26">
          <cell r="A26"/>
          <cell r="C26" t="str">
            <v>CGSFE</v>
          </cell>
        </row>
        <row r="27">
          <cell r="A27"/>
          <cell r="C27" t="str">
            <v>CNG</v>
          </cell>
        </row>
        <row r="28">
          <cell r="A28"/>
          <cell r="C28" t="str">
            <v>Support</v>
          </cell>
        </row>
        <row r="29">
          <cell r="A29">
            <v>6</v>
          </cell>
          <cell r="B29">
            <v>6</v>
          </cell>
          <cell r="C29" t="str">
            <v>Gestion de l'espace public</v>
          </cell>
        </row>
        <row r="30">
          <cell r="A30"/>
          <cell r="C30" t="str">
            <v>CGAFE</v>
          </cell>
        </row>
        <row r="31">
          <cell r="A31"/>
          <cell r="C31" t="str">
            <v>CGSFE</v>
          </cell>
        </row>
        <row r="32">
          <cell r="A32"/>
          <cell r="C32" t="str">
            <v>CNG</v>
          </cell>
        </row>
        <row r="33">
          <cell r="A33"/>
          <cell r="C33" t="str">
            <v>Support</v>
          </cell>
        </row>
        <row r="34">
          <cell r="A34">
            <v>7</v>
          </cell>
          <cell r="B34">
            <v>7</v>
          </cell>
          <cell r="C34" t="str">
            <v>Connexe</v>
          </cell>
        </row>
        <row r="35">
          <cell r="A35"/>
          <cell r="C35" t="str">
            <v>CGAFE</v>
          </cell>
        </row>
        <row r="36">
          <cell r="A36"/>
          <cell r="C36" t="str">
            <v>CGSFE</v>
          </cell>
        </row>
        <row r="37">
          <cell r="A37"/>
          <cell r="C37" t="str">
            <v>CNG</v>
          </cell>
        </row>
        <row r="38">
          <cell r="A38"/>
          <cell r="C38" t="str">
            <v>Support</v>
          </cell>
        </row>
        <row r="39">
          <cell r="A39">
            <v>8</v>
          </cell>
          <cell r="B39">
            <v>8</v>
          </cell>
          <cell r="C39" t="str">
            <v>Loyers et charges locatives</v>
          </cell>
        </row>
        <row r="40">
          <cell r="A40"/>
          <cell r="C40" t="str">
            <v>CGAFE</v>
          </cell>
        </row>
        <row r="41">
          <cell r="A41"/>
          <cell r="C41" t="str">
            <v>CGSFE</v>
          </cell>
        </row>
        <row r="42">
          <cell r="A42"/>
          <cell r="C42" t="str">
            <v>CNG</v>
          </cell>
        </row>
        <row r="43">
          <cell r="A43"/>
          <cell r="C43" t="str">
            <v>Support</v>
          </cell>
        </row>
        <row r="44">
          <cell r="A44">
            <v>9</v>
          </cell>
          <cell r="B44">
            <v>9</v>
          </cell>
          <cell r="C44" t="str">
            <v>Traitement et enlèvement des déchets</v>
          </cell>
        </row>
        <row r="45">
          <cell r="A45"/>
          <cell r="C45" t="str">
            <v>CGAFE</v>
          </cell>
        </row>
        <row r="46">
          <cell r="A46"/>
          <cell r="C46" t="str">
            <v>CGSFE</v>
          </cell>
        </row>
        <row r="47">
          <cell r="A47"/>
          <cell r="C47" t="str">
            <v>CNG</v>
          </cell>
        </row>
        <row r="48">
          <cell r="A48"/>
          <cell r="C48" t="str">
            <v>Support</v>
          </cell>
        </row>
        <row r="49">
          <cell r="A49">
            <v>10</v>
          </cell>
          <cell r="B49">
            <v>10</v>
          </cell>
          <cell r="C49" t="str">
            <v xml:space="preserve">Les coûts liés au personnel </v>
          </cell>
        </row>
        <row r="50">
          <cell r="A50"/>
          <cell r="C50" t="str">
            <v>CGAFE</v>
          </cell>
        </row>
        <row r="51">
          <cell r="A51"/>
          <cell r="C51" t="str">
            <v>CGSFE</v>
          </cell>
        </row>
        <row r="52">
          <cell r="A52"/>
          <cell r="C52" t="str">
            <v>CNG</v>
          </cell>
        </row>
        <row r="53">
          <cell r="A53"/>
          <cell r="C53" t="str">
            <v>Support</v>
          </cell>
        </row>
        <row r="54">
          <cell r="A54">
            <v>11</v>
          </cell>
          <cell r="B54">
            <v>11</v>
          </cell>
          <cell r="C54" t="str">
            <v>Prestataires de service</v>
          </cell>
        </row>
        <row r="55">
          <cell r="A55"/>
          <cell r="C55" t="str">
            <v>CGAFE</v>
          </cell>
        </row>
        <row r="56">
          <cell r="A56"/>
          <cell r="C56" t="str">
            <v>CGSFE</v>
          </cell>
        </row>
        <row r="57">
          <cell r="A57"/>
          <cell r="C57" t="str">
            <v>CNG</v>
          </cell>
        </row>
        <row r="58">
          <cell r="A58"/>
          <cell r="C58" t="str">
            <v>Support</v>
          </cell>
        </row>
        <row r="59">
          <cell r="A59">
            <v>12</v>
          </cell>
          <cell r="B59">
            <v>12</v>
          </cell>
          <cell r="C59" t="str">
            <v>Assurances liées à l’exploitation</v>
          </cell>
        </row>
        <row r="60">
          <cell r="A60"/>
          <cell r="C60" t="str">
            <v>CGAFE</v>
          </cell>
        </row>
        <row r="61">
          <cell r="A61"/>
          <cell r="C61" t="str">
            <v>CGSFE</v>
          </cell>
        </row>
        <row r="62">
          <cell r="A62"/>
          <cell r="C62" t="str">
            <v>CNG</v>
          </cell>
        </row>
        <row r="63">
          <cell r="A63"/>
          <cell r="C63" t="str">
            <v>Support</v>
          </cell>
        </row>
        <row r="64">
          <cell r="A64">
            <v>13</v>
          </cell>
          <cell r="B64">
            <v>13</v>
          </cell>
          <cell r="C64" t="str">
            <v xml:space="preserve">Les frais liés aux véhicules </v>
          </cell>
        </row>
        <row r="65">
          <cell r="A65"/>
          <cell r="C65" t="str">
            <v>CGAFE</v>
          </cell>
        </row>
        <row r="66">
          <cell r="A66"/>
          <cell r="C66" t="str">
            <v>CGSFE</v>
          </cell>
        </row>
        <row r="67">
          <cell r="A67"/>
          <cell r="C67" t="str">
            <v>CNG</v>
          </cell>
        </row>
        <row r="68">
          <cell r="A68"/>
          <cell r="C68" t="str">
            <v>Support</v>
          </cell>
        </row>
        <row r="69">
          <cell r="A69">
            <v>14</v>
          </cell>
          <cell r="B69">
            <v>14</v>
          </cell>
          <cell r="C69" t="str">
            <v>Amortissements et réductions de valeur actées</v>
          </cell>
        </row>
        <row r="70">
          <cell r="A70"/>
          <cell r="C70" t="str">
            <v>CGAFE</v>
          </cell>
        </row>
        <row r="71">
          <cell r="A71"/>
          <cell r="C71" t="str">
            <v>CGSFE</v>
          </cell>
        </row>
        <row r="72">
          <cell r="A72"/>
          <cell r="C72" t="str">
            <v>CNG</v>
          </cell>
        </row>
        <row r="73">
          <cell r="A73"/>
          <cell r="C73" t="str">
            <v>Support</v>
          </cell>
        </row>
        <row r="74">
          <cell r="A74">
            <v>15</v>
          </cell>
          <cell r="B74">
            <v>15</v>
          </cell>
          <cell r="C74" t="str">
            <v>Impôts &amp; Taxes</v>
          </cell>
        </row>
        <row r="75">
          <cell r="A75"/>
          <cell r="C75" t="str">
            <v>CGAFE</v>
          </cell>
        </row>
        <row r="76">
          <cell r="A76"/>
          <cell r="C76" t="str">
            <v>CGSFE</v>
          </cell>
        </row>
        <row r="77">
          <cell r="A77"/>
          <cell r="C77" t="str">
            <v>CNG</v>
          </cell>
        </row>
        <row r="78">
          <cell r="A78"/>
          <cell r="C78" t="str">
            <v>Support</v>
          </cell>
        </row>
        <row r="79">
          <cell r="A79">
            <v>16</v>
          </cell>
          <cell r="B79">
            <v>16</v>
          </cell>
          <cell r="C79" t="str">
            <v>Charges financières</v>
          </cell>
        </row>
        <row r="80">
          <cell r="A80"/>
          <cell r="C80" t="str">
            <v>CGAFE</v>
          </cell>
        </row>
        <row r="81">
          <cell r="A81"/>
          <cell r="C81" t="str">
            <v>CGSFE</v>
          </cell>
        </row>
        <row r="82">
          <cell r="A82"/>
          <cell r="C82" t="str">
            <v>CNG</v>
          </cell>
        </row>
        <row r="83">
          <cell r="A83"/>
          <cell r="C83" t="str">
            <v>Support</v>
          </cell>
        </row>
        <row r="84">
          <cell r="A84">
            <v>17</v>
          </cell>
          <cell r="B84">
            <v>17</v>
          </cell>
          <cell r="C84" t="str">
            <v>Charges exceptionnelles</v>
          </cell>
        </row>
        <row r="85">
          <cell r="A85"/>
          <cell r="C85" t="str">
            <v>CGAFE</v>
          </cell>
        </row>
        <row r="86">
          <cell r="A86"/>
          <cell r="C86" t="str">
            <v>CGSFE</v>
          </cell>
        </row>
        <row r="87">
          <cell r="A87"/>
          <cell r="C87" t="str">
            <v>CNG</v>
          </cell>
        </row>
        <row r="88">
          <cell r="A88"/>
          <cell r="C88" t="str">
            <v>Support</v>
          </cell>
        </row>
        <row r="89">
          <cell r="A89">
            <v>18</v>
          </cell>
          <cell r="B89">
            <v>18</v>
          </cell>
          <cell r="C89" t="str">
            <v>Marge Equitable</v>
          </cell>
        </row>
        <row r="90">
          <cell r="A90"/>
          <cell r="C90" t="str">
            <v>CGAFE</v>
          </cell>
        </row>
        <row r="91">
          <cell r="A91"/>
          <cell r="C91" t="str">
            <v>CGSFE</v>
          </cell>
        </row>
        <row r="92">
          <cell r="A92"/>
          <cell r="C92" t="str">
            <v>CNG</v>
          </cell>
        </row>
        <row r="93">
          <cell r="A93"/>
          <cell r="C93" t="str">
            <v>Support</v>
          </cell>
        </row>
        <row r="94">
          <cell r="A94">
            <v>19</v>
          </cell>
          <cell r="B94">
            <v>19</v>
          </cell>
          <cell r="C94" t="str">
            <v>Coûts environnementaux</v>
          </cell>
        </row>
        <row r="95">
          <cell r="A95"/>
          <cell r="C95" t="str">
            <v>CGAFE</v>
          </cell>
        </row>
        <row r="96">
          <cell r="A96"/>
          <cell r="C96" t="str">
            <v>CGSFE</v>
          </cell>
        </row>
        <row r="97">
          <cell r="A97"/>
          <cell r="C97" t="str">
            <v>CNG</v>
          </cell>
        </row>
        <row r="98">
          <cell r="A98"/>
          <cell r="C98" t="str">
            <v>Support</v>
          </cell>
        </row>
        <row r="99">
          <cell r="A99">
            <v>20</v>
          </cell>
          <cell r="B99">
            <v>20</v>
          </cell>
          <cell r="C99" t="str">
            <v>Enveloppe Innovation</v>
          </cell>
        </row>
        <row r="100">
          <cell r="A100"/>
          <cell r="C100" t="str">
            <v>CGAFE</v>
          </cell>
        </row>
        <row r="101">
          <cell r="A101"/>
          <cell r="C101" t="str">
            <v>CGSFE</v>
          </cell>
        </row>
        <row r="102">
          <cell r="A102"/>
          <cell r="C102" t="str">
            <v>CNG</v>
          </cell>
        </row>
        <row r="103">
          <cell r="A103"/>
          <cell r="C103" t="str">
            <v>Support</v>
          </cell>
        </row>
        <row r="104">
          <cell r="A104">
            <v>21</v>
          </cell>
          <cell r="B104">
            <v>21</v>
          </cell>
          <cell r="C104" t="str">
            <v>Risque commercial et impayés</v>
          </cell>
        </row>
        <row r="105">
          <cell r="A105"/>
          <cell r="C105" t="str">
            <v>CGAFE</v>
          </cell>
        </row>
        <row r="106">
          <cell r="A106"/>
          <cell r="C106" t="str">
            <v>CGSFE</v>
          </cell>
        </row>
        <row r="107">
          <cell r="A107"/>
          <cell r="C107" t="str">
            <v>CNG</v>
          </cell>
        </row>
        <row r="108">
          <cell r="A108"/>
          <cell r="C108" t="str">
            <v>Support</v>
          </cell>
        </row>
        <row r="109">
          <cell r="A109"/>
          <cell r="B109"/>
          <cell r="C109" t="str">
            <v>TOTAL</v>
          </cell>
        </row>
        <row r="110">
          <cell r="C110" t="str">
            <v>CGAFE</v>
          </cell>
        </row>
        <row r="111">
          <cell r="C111" t="str">
            <v>CGSFE</v>
          </cell>
        </row>
        <row r="112">
          <cell r="C112" t="str">
            <v>CNG</v>
          </cell>
        </row>
        <row r="113">
          <cell r="C113" t="str">
            <v>Support</v>
          </cell>
        </row>
      </sheetData>
      <sheetData sheetId="1"/>
      <sheetData sheetId="2"/>
      <sheetData sheetId="3"/>
      <sheetData sheetId="4"/>
      <sheetData sheetId="5"/>
      <sheetData sheetId="6"/>
      <sheetData sheetId="7">
        <row r="28">
          <cell r="N28">
            <v>4229984.7341294419</v>
          </cell>
        </row>
      </sheetData>
      <sheetData sheetId="8">
        <row r="5">
          <cell r="D5">
            <v>94222.149538461585</v>
          </cell>
        </row>
      </sheetData>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Sheet1">
    <tabColor rgb="FF002060"/>
  </sheetPr>
  <dimension ref="A2:D26"/>
  <sheetViews>
    <sheetView showGridLines="0" zoomScale="140" zoomScaleNormal="140" workbookViewId="0">
      <selection activeCell="J13" sqref="J13"/>
    </sheetView>
  </sheetViews>
  <sheetFormatPr baseColWidth="10" defaultColWidth="8.88671875" defaultRowHeight="14.4"/>
  <cols>
    <col min="1" max="1" width="3.5546875" customWidth="1"/>
    <col min="2" max="2" width="9.109375" customWidth="1"/>
    <col min="3" max="3" width="63.109375" customWidth="1"/>
    <col min="4" max="4" width="37.88671875" customWidth="1"/>
  </cols>
  <sheetData>
    <row r="2" spans="1:4" s="291" customFormat="1">
      <c r="A2"/>
      <c r="B2" s="1296" t="s">
        <v>288</v>
      </c>
      <c r="C2" s="1296"/>
    </row>
    <row r="3" spans="1:4" s="291" customFormat="1">
      <c r="A3"/>
      <c r="B3" s="1296"/>
      <c r="C3" s="1296"/>
    </row>
    <row r="4" spans="1:4" ht="15" thickBot="1"/>
    <row r="5" spans="1:4" ht="16.2" thickBot="1">
      <c r="B5" s="675" t="s">
        <v>287</v>
      </c>
      <c r="C5" s="676" t="s">
        <v>285</v>
      </c>
      <c r="D5" s="677" t="s">
        <v>286</v>
      </c>
    </row>
    <row r="6" spans="1:4">
      <c r="B6" s="752" t="s">
        <v>575</v>
      </c>
      <c r="C6" s="753" t="s">
        <v>569</v>
      </c>
      <c r="D6" s="754" t="s">
        <v>569</v>
      </c>
    </row>
    <row r="7" spans="1:4">
      <c r="B7" s="392">
        <v>0</v>
      </c>
      <c r="C7" s="594" t="s">
        <v>624</v>
      </c>
      <c r="D7" s="533" t="s">
        <v>601</v>
      </c>
    </row>
    <row r="8" spans="1:4">
      <c r="B8" s="392" t="s">
        <v>621</v>
      </c>
      <c r="C8" s="594" t="s">
        <v>625</v>
      </c>
      <c r="D8" s="533" t="s">
        <v>632</v>
      </c>
    </row>
    <row r="9" spans="1:4">
      <c r="B9" s="392" t="s">
        <v>622</v>
      </c>
      <c r="C9" s="594" t="s">
        <v>626</v>
      </c>
      <c r="D9" s="533" t="s">
        <v>633</v>
      </c>
    </row>
    <row r="10" spans="1:4">
      <c r="B10" s="392" t="s">
        <v>623</v>
      </c>
      <c r="C10" s="594" t="s">
        <v>627</v>
      </c>
      <c r="D10" s="533" t="s">
        <v>634</v>
      </c>
    </row>
    <row r="11" spans="1:4">
      <c r="B11" s="392">
        <v>2</v>
      </c>
      <c r="C11" s="594" t="s">
        <v>570</v>
      </c>
      <c r="D11" s="533" t="s">
        <v>635</v>
      </c>
    </row>
    <row r="12" spans="1:4">
      <c r="B12" s="392">
        <v>3</v>
      </c>
      <c r="C12" s="594" t="s">
        <v>571</v>
      </c>
      <c r="D12" s="533" t="s">
        <v>636</v>
      </c>
    </row>
    <row r="13" spans="1:4">
      <c r="B13" s="392">
        <v>4</v>
      </c>
      <c r="C13" s="594" t="s">
        <v>628</v>
      </c>
      <c r="D13" s="533" t="s">
        <v>639</v>
      </c>
    </row>
    <row r="14" spans="1:4">
      <c r="B14" s="392">
        <v>5</v>
      </c>
      <c r="C14" s="594" t="s">
        <v>572</v>
      </c>
      <c r="D14" s="533" t="s">
        <v>640</v>
      </c>
    </row>
    <row r="15" spans="1:4">
      <c r="B15" s="392">
        <v>6</v>
      </c>
      <c r="C15" s="594" t="s">
        <v>629</v>
      </c>
      <c r="D15" s="533" t="s">
        <v>641</v>
      </c>
    </row>
    <row r="16" spans="1:4">
      <c r="B16" s="392">
        <v>7</v>
      </c>
      <c r="C16" s="594" t="s">
        <v>630</v>
      </c>
      <c r="D16" s="533" t="s">
        <v>642</v>
      </c>
    </row>
    <row r="17" spans="2:4">
      <c r="B17" s="392">
        <v>8</v>
      </c>
      <c r="C17" s="594" t="s">
        <v>15</v>
      </c>
      <c r="D17" s="533" t="s">
        <v>643</v>
      </c>
    </row>
    <row r="18" spans="2:4">
      <c r="B18" s="392">
        <v>9</v>
      </c>
      <c r="C18" s="594" t="s">
        <v>573</v>
      </c>
      <c r="D18" s="533" t="s">
        <v>20</v>
      </c>
    </row>
    <row r="19" spans="2:4">
      <c r="B19" s="392">
        <v>10</v>
      </c>
      <c r="C19" s="594" t="s">
        <v>574</v>
      </c>
      <c r="D19" s="533" t="s">
        <v>637</v>
      </c>
    </row>
    <row r="20" spans="2:4">
      <c r="B20" s="392">
        <v>11</v>
      </c>
      <c r="C20" s="594" t="s">
        <v>631</v>
      </c>
      <c r="D20" s="533" t="s">
        <v>638</v>
      </c>
    </row>
    <row r="21" spans="2:4">
      <c r="B21" s="392">
        <v>12</v>
      </c>
      <c r="C21" s="594" t="s">
        <v>206</v>
      </c>
      <c r="D21" s="533" t="s">
        <v>781</v>
      </c>
    </row>
    <row r="22" spans="2:4" ht="15" thickBot="1">
      <c r="B22" s="393">
        <v>13</v>
      </c>
      <c r="C22" s="755" t="s">
        <v>746</v>
      </c>
      <c r="D22" s="534" t="s">
        <v>782</v>
      </c>
    </row>
    <row r="23" spans="2:4">
      <c r="B23" s="752">
        <v>14</v>
      </c>
      <c r="C23" s="753" t="s">
        <v>863</v>
      </c>
      <c r="D23" s="754" t="s">
        <v>439</v>
      </c>
    </row>
    <row r="24" spans="2:4">
      <c r="B24" s="1219">
        <v>15</v>
      </c>
      <c r="C24" s="594" t="s">
        <v>864</v>
      </c>
      <c r="D24" s="533" t="s">
        <v>440</v>
      </c>
    </row>
    <row r="25" spans="2:4">
      <c r="B25" s="1219">
        <v>16</v>
      </c>
      <c r="C25" s="594" t="s">
        <v>865</v>
      </c>
      <c r="D25" s="533" t="s">
        <v>441</v>
      </c>
    </row>
    <row r="26" spans="2:4" ht="15" thickBot="1">
      <c r="B26" s="1220">
        <v>17</v>
      </c>
      <c r="C26" s="755" t="s">
        <v>866</v>
      </c>
      <c r="D26" s="534" t="s">
        <v>867</v>
      </c>
    </row>
  </sheetData>
  <sortState xmlns:xlrd2="http://schemas.microsoft.com/office/spreadsheetml/2017/richdata2" ref="B6:D22">
    <sortCondition ref="D6"/>
  </sortState>
  <mergeCells count="1">
    <mergeCell ref="B2:C3"/>
  </mergeCells>
  <hyperlinks>
    <hyperlink ref="D6" location="Param!A1" display="Paramètres" xr:uid="{00000000-0004-0000-0000-000000000000}"/>
    <hyperlink ref="D7" location="T0_Périmètres!A1" display="T0_Périmètres" xr:uid="{00000000-0004-0000-0000-000001000000}"/>
    <hyperlink ref="D8" location="'T1a - CG vs CNG'!A1" display="'T1a - CG vs CNG" xr:uid="{00000000-0004-0000-0000-000002000000}"/>
    <hyperlink ref="D9" location="'T1a - CG vs CNG bis'!A1" display="'T1a - CG vs CNG bis" xr:uid="{00000000-0004-0000-0000-000003000000}"/>
    <hyperlink ref="D10" location="'T1b - CGSFE (Unitaire)'!A1" display="'T1b - CGSFE (Unitaire)" xr:uid="{00000000-0004-0000-0000-000004000000}"/>
    <hyperlink ref="D11" location="'T2 - Clés'!A1" display="'T2 - Clés" xr:uid="{00000000-0004-0000-0000-000005000000}"/>
    <hyperlink ref="D12" location="'T3 - Bilan'!A1" display="'T3 - Bilan'!A1" xr:uid="{00000000-0004-0000-0000-000006000000}"/>
    <hyperlink ref="D13" location="'T4 - CR'!A1" display="'T4 - CR'!A1" xr:uid="{00000000-0004-0000-0000-000007000000}"/>
    <hyperlink ref="D14" location="'T5- RAB'!A1" display="'T5- RAB'!A1" xr:uid="{00000000-0004-0000-0000-000008000000}"/>
    <hyperlink ref="D15" location="'T6 - R &amp; ME'!A1" display="'T6 - R &amp; ME'!A1" xr:uid="{00000000-0004-0000-0000-000009000000}"/>
    <hyperlink ref="D16" location="'T7 - Dette'!A1" display="'T7 - Dette'!A1" xr:uid="{00000000-0004-0000-0000-00000A000000}"/>
    <hyperlink ref="D17" location="'T8 - MFC'!A1" display="'T8 - MFC'!A1" xr:uid="{00000000-0004-0000-0000-00000B000000}"/>
    <hyperlink ref="D18" location="'T9 - Provisions'!A1" display="'T9 - Provisions'!A1" xr:uid="{00000000-0004-0000-0000-00000C000000}"/>
    <hyperlink ref="D19" location="'T10 - Personnel'!A1" display="'T10 - Personnel'!A1" xr:uid="{00000000-0004-0000-0000-00000D000000}"/>
    <hyperlink ref="D20" location="'T11 - PPI'!A1" display="'T11 - PPI'!A1" xr:uid="{00000000-0004-0000-0000-00000E000000}"/>
    <hyperlink ref="D21" location="'T12- Tarifs'!A1" display="'T12- Tarifs'!A1" xr:uid="{00000000-0004-0000-0000-00000F000000}"/>
    <hyperlink ref="D22" location="'T13 - ISOC'!A1" display="'T13 - ISOC'!A1" xr:uid="{00000000-0004-0000-0000-000010000000}"/>
    <hyperlink ref="D23" location="'Annexe 1 - CGSFE'!A1" display="'Annexe 1 - CGSFE'!A1" xr:uid="{716F61F5-FF2C-4398-BF06-1FFD3B8AC914}"/>
    <hyperlink ref="D24" location="'Annexe 2 - CGAFE'!A1" display="'Annexe 2 - CGAFE'!A1" xr:uid="{07BC39B9-BC6A-4DE7-B9C7-A57D35A696B7}"/>
    <hyperlink ref="D25" location="'Annexe 3 - CNG'!A1" display="'Annexe 3 - CNG'!A1" xr:uid="{6CB4111A-424D-48AD-B3B1-85205D537779}"/>
    <hyperlink ref="D26" location="'Annexe 4 - Input'!A1" display="'Annexe 4 - Input'!A1" xr:uid="{7BEBFD3C-2C63-4AE8-83A8-A598E3BD90EA}"/>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Sheet7">
    <tabColor rgb="FF00B050"/>
  </sheetPr>
  <dimension ref="A1:W143"/>
  <sheetViews>
    <sheetView showGridLines="0" topLeftCell="A2" zoomScale="70" zoomScaleNormal="70" workbookViewId="0">
      <pane xSplit="2" ySplit="6" topLeftCell="E14" activePane="bottomRight" state="frozen"/>
      <selection activeCell="F82" sqref="F82:G85"/>
      <selection pane="topRight" activeCell="F82" sqref="F82:G85"/>
      <selection pane="bottomLeft" activeCell="F82" sqref="F82:G85"/>
      <selection pane="bottomRight" activeCell="F35" sqref="F35"/>
    </sheetView>
  </sheetViews>
  <sheetFormatPr baseColWidth="10" defaultColWidth="11.44140625" defaultRowHeight="13.2"/>
  <cols>
    <col min="1" max="1" width="11.44140625" style="23"/>
    <col min="2" max="2" width="39.33203125" style="23" customWidth="1"/>
    <col min="3" max="4" width="15.6640625" style="23" customWidth="1"/>
    <col min="5" max="5" width="1.88671875" style="23" customWidth="1"/>
    <col min="6" max="11" width="15.6640625" style="23" customWidth="1"/>
    <col min="12" max="12" width="53.88671875" style="23" customWidth="1"/>
    <col min="13" max="13" width="39.33203125" style="23" customWidth="1"/>
    <col min="14" max="15" width="15.6640625" style="23" customWidth="1"/>
    <col min="16" max="16" width="1.88671875" style="23" customWidth="1"/>
    <col min="17" max="22" width="15.6640625" style="23" customWidth="1"/>
    <col min="23" max="23" width="53.88671875" style="23" customWidth="1"/>
    <col min="24" max="16384" width="11.44140625" style="23"/>
  </cols>
  <sheetData>
    <row r="1" spans="1:23" ht="33" customHeight="1"/>
    <row r="2" spans="1:23" ht="33" customHeight="1">
      <c r="B2" s="394" t="s">
        <v>289</v>
      </c>
    </row>
    <row r="3" spans="1:23" s="279" customFormat="1" ht="15.75" customHeight="1">
      <c r="A3" s="182"/>
      <c r="B3" s="1324" t="s">
        <v>561</v>
      </c>
      <c r="C3" s="1324"/>
      <c r="D3" s="1324"/>
      <c r="E3" s="1324"/>
      <c r="F3" s="1324"/>
      <c r="I3" s="1323"/>
      <c r="J3" s="1323"/>
      <c r="K3" s="1323"/>
      <c r="L3" s="1323"/>
      <c r="M3" s="1323"/>
      <c r="N3" s="1323"/>
      <c r="O3" s="342"/>
      <c r="P3" s="342"/>
      <c r="R3" s="290"/>
      <c r="S3" s="280"/>
      <c r="T3" s="280"/>
    </row>
    <row r="4" spans="1:23" s="280" customFormat="1" ht="17.100000000000001" customHeight="1">
      <c r="A4" s="23"/>
      <c r="B4" s="1324"/>
      <c r="C4" s="1324"/>
      <c r="D4" s="1324"/>
      <c r="E4" s="1324"/>
      <c r="F4" s="1324"/>
      <c r="G4" s="281"/>
      <c r="I4" s="1323"/>
      <c r="J4" s="1323"/>
      <c r="K4" s="1323"/>
      <c r="L4" s="1323"/>
      <c r="M4" s="1323"/>
      <c r="N4" s="1323"/>
      <c r="O4" s="342"/>
      <c r="P4" s="342"/>
      <c r="Q4" s="282"/>
      <c r="S4" s="282"/>
      <c r="T4" s="282"/>
    </row>
    <row r="5" spans="1:23" ht="17.100000000000001" customHeight="1" thickBot="1">
      <c r="B5" s="277"/>
      <c r="C5" s="277"/>
      <c r="D5" s="277"/>
      <c r="E5" s="277"/>
      <c r="F5" s="277"/>
      <c r="G5" s="185"/>
      <c r="I5" s="278"/>
      <c r="J5" s="278"/>
      <c r="K5" s="278"/>
      <c r="L5" s="278"/>
      <c r="M5" s="278"/>
      <c r="N5" s="278"/>
      <c r="O5" s="277"/>
      <c r="P5" s="277"/>
      <c r="Q5" s="184"/>
      <c r="S5" s="184"/>
      <c r="T5" s="184"/>
      <c r="W5" s="278"/>
    </row>
    <row r="6" spans="1:23" ht="27" customHeight="1">
      <c r="B6" s="283" t="s">
        <v>75</v>
      </c>
      <c r="C6" s="284" t="s">
        <v>48</v>
      </c>
      <c r="D6" s="284" t="s">
        <v>207</v>
      </c>
      <c r="E6" s="316"/>
      <c r="F6" s="284" t="s">
        <v>24</v>
      </c>
      <c r="G6" s="284" t="s">
        <v>25</v>
      </c>
      <c r="H6" s="284" t="s">
        <v>26</v>
      </c>
      <c r="I6" s="284" t="s">
        <v>27</v>
      </c>
      <c r="J6" s="284" t="s">
        <v>28</v>
      </c>
      <c r="K6" s="285" t="s">
        <v>29</v>
      </c>
      <c r="L6" s="991" t="s">
        <v>827</v>
      </c>
      <c r="M6" s="286" t="s">
        <v>76</v>
      </c>
      <c r="N6" s="284" t="s">
        <v>48</v>
      </c>
      <c r="O6" s="284" t="s">
        <v>207</v>
      </c>
      <c r="P6" s="316"/>
      <c r="Q6" s="284" t="s">
        <v>24</v>
      </c>
      <c r="R6" s="284" t="s">
        <v>25</v>
      </c>
      <c r="S6" s="284" t="s">
        <v>26</v>
      </c>
      <c r="T6" s="284" t="s">
        <v>27</v>
      </c>
      <c r="U6" s="284" t="s">
        <v>28</v>
      </c>
      <c r="V6" s="285" t="s">
        <v>29</v>
      </c>
      <c r="W6" s="991" t="s">
        <v>827</v>
      </c>
    </row>
    <row r="7" spans="1:23" ht="12.9" customHeight="1">
      <c r="B7" s="76" t="s">
        <v>77</v>
      </c>
      <c r="C7" s="186"/>
      <c r="D7" s="186"/>
      <c r="E7" s="317"/>
      <c r="F7" s="186"/>
      <c r="K7" s="187"/>
      <c r="L7" s="992"/>
      <c r="M7" s="65" t="s">
        <v>77</v>
      </c>
      <c r="N7" s="24"/>
      <c r="O7" s="186"/>
      <c r="P7" s="317"/>
      <c r="Q7" s="24"/>
      <c r="V7" s="187"/>
      <c r="W7" s="992"/>
    </row>
    <row r="8" spans="1:23" ht="17.100000000000001" customHeight="1">
      <c r="B8" s="77" t="s">
        <v>78</v>
      </c>
      <c r="C8" s="96"/>
      <c r="D8" s="96"/>
      <c r="E8" s="318"/>
      <c r="F8" s="96"/>
      <c r="G8" s="96"/>
      <c r="H8" s="96"/>
      <c r="I8" s="96"/>
      <c r="J8" s="96"/>
      <c r="K8" s="97"/>
      <c r="L8" s="1004"/>
      <c r="M8" s="66" t="s">
        <v>79</v>
      </c>
      <c r="N8" s="96"/>
      <c r="O8" s="96"/>
      <c r="P8" s="318"/>
      <c r="Q8" s="90"/>
      <c r="R8" s="90"/>
      <c r="S8" s="90"/>
      <c r="T8" s="90"/>
      <c r="U8" s="90"/>
      <c r="V8" s="91"/>
      <c r="W8" s="1004"/>
    </row>
    <row r="9" spans="1:23" ht="18" customHeight="1">
      <c r="B9" s="78" t="s">
        <v>80</v>
      </c>
      <c r="C9" s="313"/>
      <c r="D9" s="313"/>
      <c r="E9" s="319"/>
      <c r="F9" s="92"/>
      <c r="G9" s="92"/>
      <c r="H9" s="92"/>
      <c r="I9" s="92"/>
      <c r="J9" s="92"/>
      <c r="K9" s="93"/>
      <c r="L9" s="1001"/>
      <c r="M9" s="67" t="s">
        <v>81</v>
      </c>
      <c r="N9" s="313"/>
      <c r="O9" s="313"/>
      <c r="P9" s="319"/>
      <c r="Q9" s="92"/>
      <c r="R9" s="92"/>
      <c r="S9" s="92"/>
      <c r="T9" s="92"/>
      <c r="U9" s="92"/>
      <c r="V9" s="93"/>
      <c r="W9" s="1005"/>
    </row>
    <row r="10" spans="1:23" s="188" customFormat="1" ht="15" customHeight="1">
      <c r="B10" s="78" t="s">
        <v>82</v>
      </c>
      <c r="C10" s="313"/>
      <c r="D10" s="313"/>
      <c r="E10" s="319"/>
      <c r="F10" s="92"/>
      <c r="G10" s="92"/>
      <c r="H10" s="92"/>
      <c r="I10" s="92"/>
      <c r="J10" s="92"/>
      <c r="K10" s="93"/>
      <c r="L10" s="1001"/>
      <c r="M10" s="67" t="s">
        <v>83</v>
      </c>
      <c r="N10" s="313"/>
      <c r="O10" s="313"/>
      <c r="P10" s="319"/>
      <c r="Q10" s="92"/>
      <c r="R10" s="92"/>
      <c r="S10" s="92"/>
      <c r="T10" s="92"/>
      <c r="U10" s="92"/>
      <c r="V10" s="93"/>
      <c r="W10" s="1005"/>
    </row>
    <row r="11" spans="1:23" s="188" customFormat="1" ht="15" customHeight="1">
      <c r="B11" s="78" t="s">
        <v>84</v>
      </c>
      <c r="C11" s="90"/>
      <c r="D11" s="90"/>
      <c r="E11" s="319"/>
      <c r="F11" s="90"/>
      <c r="G11" s="90"/>
      <c r="H11" s="90"/>
      <c r="I11" s="90"/>
      <c r="J11" s="90"/>
      <c r="K11" s="91"/>
      <c r="L11" s="1003"/>
      <c r="M11" s="67" t="s">
        <v>85</v>
      </c>
      <c r="N11" s="313"/>
      <c r="O11" s="313"/>
      <c r="P11" s="319"/>
      <c r="Q11" s="92"/>
      <c r="R11" s="92"/>
      <c r="S11" s="92"/>
      <c r="T11" s="92"/>
      <c r="U11" s="92"/>
      <c r="V11" s="93"/>
      <c r="W11" s="1005"/>
    </row>
    <row r="12" spans="1:23" s="188" customFormat="1" ht="15" customHeight="1">
      <c r="B12" s="79" t="s">
        <v>86</v>
      </c>
      <c r="C12" s="314"/>
      <c r="D12" s="314"/>
      <c r="E12" s="320"/>
      <c r="F12" s="94"/>
      <c r="G12" s="94"/>
      <c r="H12" s="94"/>
      <c r="I12" s="94"/>
      <c r="J12" s="94"/>
      <c r="K12" s="95"/>
      <c r="L12" s="1002"/>
      <c r="M12" s="67" t="s">
        <v>87</v>
      </c>
      <c r="N12" s="314"/>
      <c r="O12" s="314"/>
      <c r="P12" s="320"/>
      <c r="Q12" s="92"/>
      <c r="R12" s="92"/>
      <c r="S12" s="92"/>
      <c r="T12" s="92"/>
      <c r="U12" s="92"/>
      <c r="V12" s="93"/>
      <c r="W12" s="1006"/>
    </row>
    <row r="13" spans="1:23" s="188" customFormat="1" ht="15" customHeight="1">
      <c r="B13" s="79" t="s">
        <v>88</v>
      </c>
      <c r="C13" s="314"/>
      <c r="D13" s="314"/>
      <c r="E13" s="320"/>
      <c r="F13" s="94"/>
      <c r="G13" s="94"/>
      <c r="H13" s="94"/>
      <c r="I13" s="94"/>
      <c r="J13" s="94"/>
      <c r="K13" s="95"/>
      <c r="L13" s="1002"/>
      <c r="M13" s="68" t="s">
        <v>89</v>
      </c>
      <c r="N13" s="314"/>
      <c r="O13" s="314"/>
      <c r="P13" s="320"/>
      <c r="Q13" s="92"/>
      <c r="R13" s="92"/>
      <c r="S13" s="92"/>
      <c r="T13" s="92"/>
      <c r="U13" s="92"/>
      <c r="V13" s="93"/>
      <c r="W13" s="1006"/>
    </row>
    <row r="14" spans="1:23" s="188" customFormat="1" ht="15" customHeight="1">
      <c r="B14" s="79" t="s">
        <v>90</v>
      </c>
      <c r="C14" s="314"/>
      <c r="D14" s="314"/>
      <c r="E14" s="320"/>
      <c r="F14" s="94"/>
      <c r="G14" s="94"/>
      <c r="H14" s="94"/>
      <c r="I14" s="94"/>
      <c r="J14" s="94"/>
      <c r="K14" s="95"/>
      <c r="L14" s="1002"/>
      <c r="M14" s="68" t="s">
        <v>91</v>
      </c>
      <c r="N14" s="314"/>
      <c r="O14" s="314"/>
      <c r="P14" s="320"/>
      <c r="Q14" s="92"/>
      <c r="R14" s="92"/>
      <c r="S14" s="92"/>
      <c r="T14" s="92"/>
      <c r="U14" s="92"/>
      <c r="V14" s="93"/>
      <c r="W14" s="1006"/>
    </row>
    <row r="15" spans="1:23" s="188" customFormat="1" ht="15" customHeight="1">
      <c r="B15" s="79" t="s">
        <v>92</v>
      </c>
      <c r="C15" s="314"/>
      <c r="D15" s="314"/>
      <c r="E15" s="320"/>
      <c r="F15" s="94"/>
      <c r="G15" s="94"/>
      <c r="H15" s="94"/>
      <c r="I15" s="94"/>
      <c r="J15" s="94"/>
      <c r="K15" s="95"/>
      <c r="L15" s="1002"/>
      <c r="M15" s="68" t="s">
        <v>93</v>
      </c>
      <c r="N15" s="314"/>
      <c r="O15" s="314"/>
      <c r="P15" s="320"/>
      <c r="Q15" s="92"/>
      <c r="R15" s="92"/>
      <c r="S15" s="92"/>
      <c r="T15" s="92"/>
      <c r="U15" s="92"/>
      <c r="V15" s="93"/>
      <c r="W15" s="1006"/>
    </row>
    <row r="16" spans="1:23" ht="15" customHeight="1">
      <c r="B16" s="79" t="s">
        <v>94</v>
      </c>
      <c r="C16" s="314"/>
      <c r="D16" s="314"/>
      <c r="E16" s="320"/>
      <c r="F16" s="94"/>
      <c r="G16" s="94"/>
      <c r="H16" s="94"/>
      <c r="I16" s="94"/>
      <c r="J16" s="94"/>
      <c r="K16" s="95"/>
      <c r="L16" s="1002"/>
      <c r="M16" s="67" t="s">
        <v>95</v>
      </c>
      <c r="N16" s="314"/>
      <c r="O16" s="314"/>
      <c r="P16" s="320"/>
      <c r="Q16" s="92"/>
      <c r="R16" s="92"/>
      <c r="S16" s="92"/>
      <c r="T16" s="92"/>
      <c r="U16" s="92"/>
      <c r="V16" s="93"/>
      <c r="W16" s="1006"/>
    </row>
    <row r="17" spans="2:23" ht="15" customHeight="1">
      <c r="B17" s="78" t="s">
        <v>96</v>
      </c>
      <c r="C17" s="313"/>
      <c r="D17" s="313"/>
      <c r="E17" s="319"/>
      <c r="F17" s="92"/>
      <c r="G17" s="92"/>
      <c r="H17" s="92"/>
      <c r="I17" s="92"/>
      <c r="J17" s="92"/>
      <c r="K17" s="93"/>
      <c r="L17" s="1001"/>
      <c r="M17" s="67" t="s">
        <v>97</v>
      </c>
      <c r="N17" s="313"/>
      <c r="O17" s="313"/>
      <c r="P17" s="319"/>
      <c r="Q17" s="92"/>
      <c r="R17" s="92"/>
      <c r="S17" s="92"/>
      <c r="T17" s="92"/>
      <c r="U17" s="92"/>
      <c r="V17" s="93"/>
      <c r="W17" s="1005"/>
    </row>
    <row r="18" spans="2:23" s="188" customFormat="1" ht="17.100000000000001" customHeight="1">
      <c r="B18" s="78"/>
      <c r="C18" s="27"/>
      <c r="D18" s="27"/>
      <c r="E18" s="321"/>
      <c r="F18" s="27"/>
      <c r="G18" s="27"/>
      <c r="H18" s="27"/>
      <c r="I18" s="27"/>
      <c r="J18" s="27"/>
      <c r="K18" s="88"/>
      <c r="L18" s="993"/>
      <c r="M18" s="66" t="s">
        <v>98</v>
      </c>
      <c r="N18" s="315"/>
      <c r="O18" s="315"/>
      <c r="P18" s="321"/>
      <c r="Q18" s="92"/>
      <c r="R18" s="92"/>
      <c r="S18" s="92"/>
      <c r="T18" s="92"/>
      <c r="U18" s="92"/>
      <c r="V18" s="93"/>
      <c r="W18" s="1007"/>
    </row>
    <row r="19" spans="2:23" s="188" customFormat="1" ht="17.100000000000001" customHeight="1">
      <c r="B19" s="77" t="s">
        <v>99</v>
      </c>
      <c r="C19" s="90"/>
      <c r="D19" s="90"/>
      <c r="E19" s="319"/>
      <c r="F19" s="90"/>
      <c r="G19" s="90"/>
      <c r="H19" s="90"/>
      <c r="I19" s="90"/>
      <c r="J19" s="90"/>
      <c r="K19" s="91"/>
      <c r="L19" s="1003"/>
      <c r="M19" s="66" t="s">
        <v>100</v>
      </c>
      <c r="N19" s="90"/>
      <c r="O19" s="90"/>
      <c r="P19" s="319"/>
      <c r="Q19" s="90"/>
      <c r="R19" s="90"/>
      <c r="S19" s="90"/>
      <c r="T19" s="90"/>
      <c r="U19" s="90"/>
      <c r="V19" s="91"/>
      <c r="W19" s="1003"/>
    </row>
    <row r="20" spans="2:23" s="188" customFormat="1" ht="15" customHeight="1">
      <c r="B20" s="78" t="s">
        <v>101</v>
      </c>
      <c r="C20" s="313"/>
      <c r="D20" s="313"/>
      <c r="E20" s="319"/>
      <c r="F20" s="92"/>
      <c r="G20" s="92"/>
      <c r="H20" s="92"/>
      <c r="I20" s="92"/>
      <c r="J20" s="92"/>
      <c r="K20" s="93"/>
      <c r="L20" s="1001"/>
      <c r="M20" s="69" t="s">
        <v>102</v>
      </c>
      <c r="N20" s="90"/>
      <c r="O20" s="90"/>
      <c r="P20" s="319"/>
      <c r="Q20" s="90"/>
      <c r="R20" s="90"/>
      <c r="S20" s="90"/>
      <c r="T20" s="90"/>
      <c r="U20" s="90"/>
      <c r="V20" s="91"/>
      <c r="W20" s="1003"/>
    </row>
    <row r="21" spans="2:23" s="188" customFormat="1" ht="15" customHeight="1">
      <c r="B21" s="78"/>
      <c r="C21" s="25"/>
      <c r="D21" s="25"/>
      <c r="E21" s="319"/>
      <c r="F21" s="25"/>
      <c r="G21" s="25"/>
      <c r="H21" s="25"/>
      <c r="I21" s="25"/>
      <c r="J21" s="25"/>
      <c r="K21" s="33"/>
      <c r="L21" s="994"/>
      <c r="M21" s="70" t="s">
        <v>103</v>
      </c>
      <c r="N21" s="90"/>
      <c r="O21" s="90"/>
      <c r="P21" s="319"/>
      <c r="Q21" s="90"/>
      <c r="R21" s="90"/>
      <c r="S21" s="90"/>
      <c r="T21" s="90"/>
      <c r="U21" s="90"/>
      <c r="V21" s="91"/>
      <c r="W21" s="994"/>
    </row>
    <row r="22" spans="2:23" s="188" customFormat="1" ht="15" customHeight="1">
      <c r="B22" s="78" t="s">
        <v>104</v>
      </c>
      <c r="C22" s="90"/>
      <c r="D22" s="90"/>
      <c r="E22" s="319"/>
      <c r="F22" s="90"/>
      <c r="G22" s="90"/>
      <c r="H22" s="90"/>
      <c r="I22" s="90"/>
      <c r="J22" s="90"/>
      <c r="K22" s="91"/>
      <c r="L22" s="1003"/>
      <c r="M22" s="71" t="s">
        <v>105</v>
      </c>
      <c r="N22" s="313"/>
      <c r="O22" s="313"/>
      <c r="P22" s="319"/>
      <c r="Q22" s="94"/>
      <c r="R22" s="94"/>
      <c r="S22" s="94"/>
      <c r="T22" s="94"/>
      <c r="U22" s="94"/>
      <c r="V22" s="95"/>
      <c r="W22" s="1007"/>
    </row>
    <row r="23" spans="2:23" s="188" customFormat="1" ht="15" customHeight="1">
      <c r="B23" s="80" t="s">
        <v>106</v>
      </c>
      <c r="C23" s="313"/>
      <c r="D23" s="313"/>
      <c r="E23" s="319"/>
      <c r="F23" s="92"/>
      <c r="G23" s="92"/>
      <c r="H23" s="92"/>
      <c r="I23" s="92"/>
      <c r="J23" s="92"/>
      <c r="K23" s="93"/>
      <c r="L23" s="1001"/>
      <c r="M23" s="71" t="s">
        <v>107</v>
      </c>
      <c r="N23" s="313"/>
      <c r="O23" s="313"/>
      <c r="P23" s="319"/>
      <c r="Q23" s="94"/>
      <c r="R23" s="94"/>
      <c r="S23" s="94"/>
      <c r="T23" s="94"/>
      <c r="U23" s="94"/>
      <c r="V23" s="95"/>
      <c r="W23" s="1001"/>
    </row>
    <row r="24" spans="2:23" s="189" customFormat="1" ht="15" customHeight="1">
      <c r="B24" s="80" t="s">
        <v>108</v>
      </c>
      <c r="C24" s="313"/>
      <c r="D24" s="313"/>
      <c r="E24" s="319"/>
      <c r="F24" s="92"/>
      <c r="G24" s="92"/>
      <c r="H24" s="92"/>
      <c r="I24" s="92"/>
      <c r="J24" s="92"/>
      <c r="K24" s="93"/>
      <c r="L24" s="1001"/>
      <c r="M24" s="70" t="s">
        <v>109</v>
      </c>
      <c r="N24" s="313"/>
      <c r="O24" s="313"/>
      <c r="P24" s="319"/>
      <c r="Q24" s="94"/>
      <c r="R24" s="94"/>
      <c r="S24" s="94"/>
      <c r="T24" s="94"/>
      <c r="U24" s="94"/>
      <c r="V24" s="95"/>
      <c r="W24" s="1001"/>
    </row>
    <row r="25" spans="2:23" s="188" customFormat="1" ht="15" customHeight="1">
      <c r="B25" s="78"/>
      <c r="C25" s="27"/>
      <c r="D25" s="27"/>
      <c r="E25" s="321"/>
      <c r="F25" s="27"/>
      <c r="G25" s="27"/>
      <c r="H25" s="27"/>
      <c r="I25" s="27"/>
      <c r="J25" s="27"/>
      <c r="K25" s="88"/>
      <c r="L25" s="993"/>
      <c r="M25" s="69" t="s">
        <v>110</v>
      </c>
      <c r="N25" s="343"/>
      <c r="O25" s="343"/>
      <c r="P25" s="321"/>
      <c r="Q25" s="90"/>
      <c r="R25" s="90"/>
      <c r="S25" s="90"/>
      <c r="T25" s="90"/>
      <c r="U25" s="90"/>
      <c r="V25" s="91"/>
      <c r="W25" s="993"/>
    </row>
    <row r="26" spans="2:23" s="188" customFormat="1" ht="15" customHeight="1">
      <c r="B26" s="78" t="s">
        <v>111</v>
      </c>
      <c r="C26" s="90"/>
      <c r="D26" s="90"/>
      <c r="E26" s="319"/>
      <c r="F26" s="90"/>
      <c r="G26" s="90"/>
      <c r="H26" s="90"/>
      <c r="I26" s="90"/>
      <c r="J26" s="90"/>
      <c r="K26" s="91"/>
      <c r="L26" s="1003"/>
      <c r="M26" s="68" t="s">
        <v>112</v>
      </c>
      <c r="N26" s="313"/>
      <c r="O26" s="313"/>
      <c r="P26" s="319"/>
      <c r="Q26" s="94"/>
      <c r="R26" s="94"/>
      <c r="S26" s="94"/>
      <c r="T26" s="94"/>
      <c r="U26" s="94"/>
      <c r="V26" s="95"/>
      <c r="W26" s="1007"/>
    </row>
    <row r="27" spans="2:23" s="188" customFormat="1" ht="15" customHeight="1">
      <c r="B27" s="80" t="s">
        <v>113</v>
      </c>
      <c r="C27" s="313"/>
      <c r="D27" s="313"/>
      <c r="E27" s="319"/>
      <c r="F27" s="92"/>
      <c r="G27" s="92"/>
      <c r="H27" s="92"/>
      <c r="I27" s="92"/>
      <c r="J27" s="92"/>
      <c r="K27" s="93"/>
      <c r="L27" s="1001"/>
      <c r="M27" s="68" t="s">
        <v>114</v>
      </c>
      <c r="N27" s="313"/>
      <c r="O27" s="313"/>
      <c r="P27" s="319"/>
      <c r="Q27" s="94"/>
      <c r="R27" s="94"/>
      <c r="S27" s="94"/>
      <c r="T27" s="94"/>
      <c r="U27" s="94"/>
      <c r="V27" s="95"/>
      <c r="W27" s="1007"/>
    </row>
    <row r="28" spans="2:23" s="188" customFormat="1" ht="15" customHeight="1">
      <c r="B28" s="80" t="s">
        <v>115</v>
      </c>
      <c r="C28" s="313"/>
      <c r="D28" s="313"/>
      <c r="E28" s="319"/>
      <c r="F28" s="92"/>
      <c r="G28" s="92"/>
      <c r="H28" s="92"/>
      <c r="I28" s="92"/>
      <c r="J28" s="92"/>
      <c r="K28" s="93"/>
      <c r="L28" s="1001"/>
      <c r="M28" s="68" t="s">
        <v>116</v>
      </c>
      <c r="N28" s="313"/>
      <c r="O28" s="313"/>
      <c r="P28" s="319"/>
      <c r="Q28" s="94"/>
      <c r="R28" s="94"/>
      <c r="S28" s="94"/>
      <c r="T28" s="94"/>
      <c r="U28" s="94"/>
      <c r="V28" s="95"/>
      <c r="W28" s="1007"/>
    </row>
    <row r="29" spans="2:23" s="188" customFormat="1" ht="15" customHeight="1">
      <c r="B29" s="80"/>
      <c r="C29" s="26"/>
      <c r="D29" s="26"/>
      <c r="E29" s="320"/>
      <c r="F29" s="26"/>
      <c r="G29" s="26"/>
      <c r="H29" s="26"/>
      <c r="I29" s="26"/>
      <c r="J29" s="26"/>
      <c r="K29" s="34"/>
      <c r="L29" s="995"/>
      <c r="M29" s="68" t="s">
        <v>117</v>
      </c>
      <c r="N29" s="314"/>
      <c r="O29" s="314"/>
      <c r="P29" s="320"/>
      <c r="Q29" s="94"/>
      <c r="R29" s="94"/>
      <c r="S29" s="94"/>
      <c r="T29" s="94"/>
      <c r="U29" s="94"/>
      <c r="V29" s="95"/>
      <c r="W29" s="1007"/>
    </row>
    <row r="30" spans="2:23" s="188" customFormat="1" ht="15" customHeight="1">
      <c r="B30" s="78" t="s">
        <v>118</v>
      </c>
      <c r="C30" s="313"/>
      <c r="D30" s="313"/>
      <c r="E30" s="319"/>
      <c r="F30" s="92"/>
      <c r="G30" s="92"/>
      <c r="H30" s="92"/>
      <c r="I30" s="92"/>
      <c r="J30" s="92"/>
      <c r="K30" s="93"/>
      <c r="L30" s="1001"/>
      <c r="M30" s="68" t="s">
        <v>119</v>
      </c>
      <c r="N30" s="313"/>
      <c r="O30" s="313"/>
      <c r="P30" s="319"/>
      <c r="Q30" s="94"/>
      <c r="R30" s="94"/>
      <c r="S30" s="94"/>
      <c r="T30" s="94"/>
      <c r="U30" s="94"/>
      <c r="V30" s="95"/>
      <c r="W30" s="1007"/>
    </row>
    <row r="31" spans="2:23" s="188" customFormat="1" ht="15" customHeight="1">
      <c r="B31" s="78" t="s">
        <v>120</v>
      </c>
      <c r="C31" s="313"/>
      <c r="D31" s="313"/>
      <c r="E31" s="319"/>
      <c r="F31" s="92"/>
      <c r="G31" s="92"/>
      <c r="H31" s="92"/>
      <c r="I31" s="92"/>
      <c r="J31" s="92"/>
      <c r="K31" s="93"/>
      <c r="L31" s="1001"/>
      <c r="M31" s="68" t="s">
        <v>121</v>
      </c>
      <c r="N31" s="313"/>
      <c r="O31" s="313"/>
      <c r="P31" s="319"/>
      <c r="Q31" s="94"/>
      <c r="R31" s="94"/>
      <c r="S31" s="94"/>
      <c r="T31" s="94"/>
      <c r="U31" s="94"/>
      <c r="V31" s="95"/>
      <c r="W31" s="1007"/>
    </row>
    <row r="32" spans="2:23" s="188" customFormat="1" ht="15" customHeight="1">
      <c r="B32" s="78"/>
      <c r="C32" s="27"/>
      <c r="D32" s="27"/>
      <c r="E32" s="321"/>
      <c r="F32" s="27"/>
      <c r="G32" s="27"/>
      <c r="H32" s="27"/>
      <c r="I32" s="27"/>
      <c r="J32" s="27"/>
      <c r="K32" s="88"/>
      <c r="L32" s="993"/>
      <c r="M32" s="68" t="s">
        <v>122</v>
      </c>
      <c r="N32" s="315"/>
      <c r="O32" s="315"/>
      <c r="P32" s="321"/>
      <c r="Q32" s="94"/>
      <c r="R32" s="94"/>
      <c r="S32" s="94"/>
      <c r="T32" s="94"/>
      <c r="U32" s="94"/>
      <c r="V32" s="95"/>
      <c r="W32" s="1007"/>
    </row>
    <row r="33" spans="2:23" s="188" customFormat="1" ht="15" customHeight="1">
      <c r="B33" s="78" t="s">
        <v>123</v>
      </c>
      <c r="C33" s="313"/>
      <c r="D33" s="313"/>
      <c r="E33" s="319"/>
      <c r="F33" s="92"/>
      <c r="G33" s="92"/>
      <c r="H33" s="92"/>
      <c r="I33" s="92"/>
      <c r="J33" s="92"/>
      <c r="K33" s="93"/>
      <c r="L33" s="1001"/>
      <c r="M33" s="72" t="s">
        <v>123</v>
      </c>
      <c r="N33" s="313"/>
      <c r="O33" s="313"/>
      <c r="P33" s="319"/>
      <c r="Q33" s="92"/>
      <c r="R33" s="92"/>
      <c r="S33" s="92"/>
      <c r="T33" s="92"/>
      <c r="U33" s="92"/>
      <c r="V33" s="93"/>
      <c r="W33" s="1007"/>
    </row>
    <row r="34" spans="2:23" ht="6.9" customHeight="1">
      <c r="B34" s="81"/>
      <c r="C34" s="28"/>
      <c r="D34" s="28"/>
      <c r="E34" s="322"/>
      <c r="F34" s="28"/>
      <c r="G34" s="28"/>
      <c r="H34" s="28"/>
      <c r="I34" s="28"/>
      <c r="J34" s="28"/>
      <c r="K34" s="35"/>
      <c r="L34" s="996"/>
      <c r="M34" s="73"/>
      <c r="N34" s="28"/>
      <c r="O34" s="28"/>
      <c r="P34" s="322"/>
      <c r="Q34" s="28"/>
      <c r="R34" s="28"/>
      <c r="S34" s="28"/>
      <c r="T34" s="28"/>
      <c r="U34" s="28"/>
      <c r="V34" s="35"/>
      <c r="W34" s="996"/>
    </row>
    <row r="35" spans="2:23" ht="18.899999999999999" customHeight="1">
      <c r="B35" s="82" t="s">
        <v>124</v>
      </c>
      <c r="C35" s="29"/>
      <c r="D35" s="29"/>
      <c r="E35" s="323"/>
      <c r="F35" s="29"/>
      <c r="G35" s="29"/>
      <c r="H35" s="29"/>
      <c r="I35" s="29"/>
      <c r="J35" s="29"/>
      <c r="K35" s="36"/>
      <c r="L35" s="997"/>
      <c r="M35" s="74" t="s">
        <v>125</v>
      </c>
      <c r="N35" s="29"/>
      <c r="O35" s="29"/>
      <c r="P35" s="323"/>
      <c r="Q35" s="29"/>
      <c r="R35" s="29"/>
      <c r="S35" s="29"/>
      <c r="T35" s="29"/>
      <c r="U35" s="29"/>
      <c r="V35" s="36"/>
      <c r="W35" s="997"/>
    </row>
    <row r="36" spans="2:23" s="192" customFormat="1" ht="15.9" customHeight="1">
      <c r="B36" s="190" t="s">
        <v>126</v>
      </c>
      <c r="C36" s="23"/>
      <c r="D36" s="23"/>
      <c r="E36" s="324"/>
      <c r="F36" s="23"/>
      <c r="G36" s="23"/>
      <c r="H36" s="23"/>
      <c r="I36" s="23"/>
      <c r="J36" s="23"/>
      <c r="K36" s="187"/>
      <c r="L36" s="992"/>
      <c r="M36" s="191" t="s">
        <v>126</v>
      </c>
      <c r="O36" s="23"/>
      <c r="P36" s="324"/>
      <c r="V36" s="193"/>
      <c r="W36" s="992"/>
    </row>
    <row r="37" spans="2:23" s="188" customFormat="1" ht="14.1" customHeight="1">
      <c r="B37" s="80" t="s">
        <v>127</v>
      </c>
      <c r="C37" s="30"/>
      <c r="D37" s="30"/>
      <c r="E37" s="325"/>
      <c r="F37" s="30"/>
      <c r="G37" s="30"/>
      <c r="H37" s="30"/>
      <c r="I37" s="30"/>
      <c r="J37" s="30"/>
      <c r="K37" s="38"/>
      <c r="L37" s="998"/>
      <c r="M37" s="70" t="s">
        <v>128</v>
      </c>
      <c r="N37" s="30"/>
      <c r="O37" s="30"/>
      <c r="P37" s="325"/>
      <c r="Q37" s="30"/>
      <c r="R37" s="30"/>
      <c r="S37" s="30"/>
      <c r="T37" s="30"/>
      <c r="U37" s="30"/>
      <c r="V37" s="38"/>
      <c r="W37" s="998"/>
    </row>
    <row r="38" spans="2:23" s="192" customFormat="1" ht="14.1" customHeight="1">
      <c r="B38" s="80" t="s">
        <v>129</v>
      </c>
      <c r="C38" s="30"/>
      <c r="D38" s="30"/>
      <c r="E38" s="325"/>
      <c r="F38" s="30"/>
      <c r="G38" s="30"/>
      <c r="H38" s="30"/>
      <c r="I38" s="30"/>
      <c r="J38" s="30"/>
      <c r="K38" s="38"/>
      <c r="L38" s="998"/>
      <c r="M38" s="70" t="s">
        <v>130</v>
      </c>
      <c r="N38" s="30"/>
      <c r="O38" s="30"/>
      <c r="P38" s="325"/>
      <c r="Q38" s="30"/>
      <c r="R38" s="30"/>
      <c r="S38" s="30"/>
      <c r="T38" s="30"/>
      <c r="U38" s="30"/>
      <c r="V38" s="38"/>
      <c r="W38" s="998"/>
    </row>
    <row r="39" spans="2:23" s="192" customFormat="1" ht="14.1" customHeight="1">
      <c r="B39" s="80" t="s">
        <v>131</v>
      </c>
      <c r="C39" s="30"/>
      <c r="D39" s="30"/>
      <c r="E39" s="325"/>
      <c r="F39" s="30"/>
      <c r="G39" s="30"/>
      <c r="H39" s="30"/>
      <c r="I39" s="30"/>
      <c r="J39" s="30"/>
      <c r="K39" s="38"/>
      <c r="L39" s="998"/>
      <c r="M39" s="70" t="s">
        <v>132</v>
      </c>
      <c r="N39" s="30"/>
      <c r="O39" s="30"/>
      <c r="P39" s="325"/>
      <c r="Q39" s="30"/>
      <c r="R39" s="30"/>
      <c r="S39" s="30"/>
      <c r="T39" s="30"/>
      <c r="U39" s="30"/>
      <c r="V39" s="38"/>
      <c r="W39" s="998"/>
    </row>
    <row r="40" spans="2:23" s="192" customFormat="1" ht="14.1" customHeight="1">
      <c r="B40" s="80" t="s">
        <v>133</v>
      </c>
      <c r="C40" s="30"/>
      <c r="D40" s="30"/>
      <c r="E40" s="325"/>
      <c r="F40" s="30"/>
      <c r="G40" s="30"/>
      <c r="H40" s="30"/>
      <c r="I40" s="30"/>
      <c r="J40" s="30"/>
      <c r="K40" s="38"/>
      <c r="L40" s="998"/>
      <c r="M40" s="191" t="s">
        <v>134</v>
      </c>
      <c r="N40" s="30"/>
      <c r="O40" s="30"/>
      <c r="P40" s="325"/>
      <c r="Q40" s="30"/>
      <c r="R40" s="30"/>
      <c r="S40" s="30"/>
      <c r="T40" s="30"/>
      <c r="U40" s="30"/>
      <c r="V40" s="38"/>
      <c r="W40" s="998"/>
    </row>
    <row r="41" spans="2:23" s="192" customFormat="1" ht="14.1" customHeight="1">
      <c r="B41" s="80" t="s">
        <v>133</v>
      </c>
      <c r="C41" s="30"/>
      <c r="D41" s="30"/>
      <c r="E41" s="325"/>
      <c r="F41" s="30"/>
      <c r="G41" s="30"/>
      <c r="H41" s="30"/>
      <c r="I41" s="30"/>
      <c r="J41" s="30"/>
      <c r="K41" s="38"/>
      <c r="L41" s="998"/>
      <c r="M41" s="70" t="s">
        <v>135</v>
      </c>
      <c r="N41" s="30"/>
      <c r="O41" s="30"/>
      <c r="P41" s="325"/>
      <c r="Q41" s="30"/>
      <c r="R41" s="30"/>
      <c r="S41" s="30"/>
      <c r="T41" s="30"/>
      <c r="U41" s="30"/>
      <c r="V41" s="38"/>
      <c r="W41" s="998"/>
    </row>
    <row r="42" spans="2:23" s="192" customFormat="1" ht="14.1" customHeight="1">
      <c r="B42" s="80" t="s">
        <v>136</v>
      </c>
      <c r="C42" s="30"/>
      <c r="D42" s="30"/>
      <c r="E42" s="325"/>
      <c r="F42" s="30"/>
      <c r="G42" s="30"/>
      <c r="H42" s="30"/>
      <c r="I42" s="30"/>
      <c r="J42" s="30"/>
      <c r="K42" s="38"/>
      <c r="L42" s="998"/>
      <c r="M42" s="70" t="s">
        <v>137</v>
      </c>
      <c r="N42" s="30"/>
      <c r="O42" s="30"/>
      <c r="P42" s="325"/>
      <c r="Q42" s="30"/>
      <c r="R42" s="30"/>
      <c r="S42" s="30"/>
      <c r="T42" s="30"/>
      <c r="U42" s="30"/>
      <c r="V42" s="38"/>
      <c r="W42" s="998"/>
    </row>
    <row r="43" spans="2:23" s="192" customFormat="1">
      <c r="B43" s="194"/>
      <c r="C43" s="23"/>
      <c r="D43" s="23"/>
      <c r="E43" s="324"/>
      <c r="F43" s="23"/>
      <c r="G43" s="23"/>
      <c r="H43" s="23"/>
      <c r="I43" s="23"/>
      <c r="J43" s="23"/>
      <c r="K43" s="187"/>
      <c r="L43" s="992"/>
      <c r="N43" s="195"/>
      <c r="O43" s="23"/>
      <c r="P43" s="324"/>
      <c r="Q43" s="195"/>
      <c r="R43" s="195"/>
      <c r="S43" s="195"/>
      <c r="T43" s="195"/>
      <c r="U43" s="195"/>
      <c r="V43" s="196"/>
      <c r="W43" s="992"/>
    </row>
    <row r="44" spans="2:23" s="183" customFormat="1">
      <c r="B44" s="85"/>
      <c r="C44" s="197"/>
      <c r="D44" s="197"/>
      <c r="E44" s="324"/>
      <c r="F44" s="197"/>
      <c r="G44" s="197"/>
      <c r="H44" s="197"/>
      <c r="I44" s="197"/>
      <c r="J44" s="197"/>
      <c r="K44" s="198"/>
      <c r="L44" s="999"/>
      <c r="M44" s="86" t="s">
        <v>138</v>
      </c>
      <c r="N44" s="32"/>
      <c r="O44" s="197"/>
      <c r="P44" s="324"/>
      <c r="Q44" s="32"/>
      <c r="R44" s="32"/>
      <c r="S44" s="32"/>
      <c r="T44" s="32"/>
      <c r="U44" s="32"/>
      <c r="V44" s="37"/>
      <c r="W44" s="999"/>
    </row>
    <row r="45" spans="2:23">
      <c r="B45" s="83" t="s">
        <v>139</v>
      </c>
      <c r="C45" s="30"/>
      <c r="D45" s="30"/>
      <c r="E45" s="325"/>
      <c r="F45" s="30"/>
      <c r="G45" s="30"/>
      <c r="H45" s="30"/>
      <c r="I45" s="30"/>
      <c r="J45" s="30"/>
      <c r="K45" s="38"/>
      <c r="L45" s="998"/>
      <c r="M45" s="75" t="s">
        <v>140</v>
      </c>
      <c r="N45" s="30"/>
      <c r="O45" s="30"/>
      <c r="P45" s="325"/>
      <c r="Q45" s="30"/>
      <c r="R45" s="30"/>
      <c r="S45" s="30"/>
      <c r="T45" s="30"/>
      <c r="U45" s="30"/>
      <c r="V45" s="38"/>
      <c r="W45" s="998"/>
    </row>
    <row r="46" spans="2:23">
      <c r="B46" s="83" t="s">
        <v>141</v>
      </c>
      <c r="C46" s="30"/>
      <c r="D46" s="30"/>
      <c r="E46" s="325"/>
      <c r="F46" s="30"/>
      <c r="G46" s="30"/>
      <c r="H46" s="30"/>
      <c r="I46" s="30"/>
      <c r="J46" s="30"/>
      <c r="K46" s="38"/>
      <c r="L46" s="998"/>
      <c r="M46" s="75" t="s">
        <v>142</v>
      </c>
      <c r="N46" s="30"/>
      <c r="O46" s="30"/>
      <c r="P46" s="325"/>
      <c r="Q46" s="30"/>
      <c r="R46" s="30"/>
      <c r="S46" s="30"/>
      <c r="T46" s="30"/>
      <c r="U46" s="30"/>
      <c r="V46" s="38"/>
      <c r="W46" s="998"/>
    </row>
    <row r="47" spans="2:23" s="192" customFormat="1">
      <c r="B47" s="83" t="s">
        <v>143</v>
      </c>
      <c r="C47" s="30"/>
      <c r="D47" s="30"/>
      <c r="E47" s="325"/>
      <c r="F47" s="30"/>
      <c r="G47" s="30"/>
      <c r="H47" s="30"/>
      <c r="I47" s="30"/>
      <c r="J47" s="30"/>
      <c r="K47" s="38"/>
      <c r="L47" s="998"/>
      <c r="M47" s="75" t="s">
        <v>144</v>
      </c>
      <c r="N47" s="30"/>
      <c r="O47" s="30"/>
      <c r="P47" s="325"/>
      <c r="Q47" s="30"/>
      <c r="R47" s="30"/>
      <c r="S47" s="30"/>
      <c r="T47" s="30"/>
      <c r="U47" s="30"/>
      <c r="V47" s="38"/>
      <c r="W47" s="998"/>
    </row>
    <row r="48" spans="2:23" s="192" customFormat="1">
      <c r="B48" s="83" t="s">
        <v>145</v>
      </c>
      <c r="C48" s="30"/>
      <c r="D48" s="30"/>
      <c r="E48" s="325"/>
      <c r="F48" s="30"/>
      <c r="G48" s="30"/>
      <c r="H48" s="30"/>
      <c r="I48" s="30"/>
      <c r="J48" s="30"/>
      <c r="K48" s="38"/>
      <c r="L48" s="998"/>
      <c r="M48" s="75" t="s">
        <v>146</v>
      </c>
      <c r="N48" s="30"/>
      <c r="O48" s="30"/>
      <c r="P48" s="325"/>
      <c r="Q48" s="30"/>
      <c r="R48" s="30"/>
      <c r="S48" s="30"/>
      <c r="T48" s="30"/>
      <c r="U48" s="30"/>
      <c r="V48" s="38"/>
      <c r="W48" s="998"/>
    </row>
    <row r="49" spans="2:23">
      <c r="B49" s="84" t="s">
        <v>147</v>
      </c>
      <c r="C49" s="30"/>
      <c r="D49" s="30"/>
      <c r="E49" s="325"/>
      <c r="F49" s="30"/>
      <c r="G49" s="30"/>
      <c r="H49" s="30"/>
      <c r="I49" s="30"/>
      <c r="J49" s="30"/>
      <c r="K49" s="38"/>
      <c r="L49" s="998"/>
      <c r="M49" s="75" t="s">
        <v>148</v>
      </c>
      <c r="N49" s="30"/>
      <c r="O49" s="30"/>
      <c r="P49" s="325"/>
      <c r="Q49" s="30"/>
      <c r="R49" s="30"/>
      <c r="S49" s="30"/>
      <c r="T49" s="30"/>
      <c r="U49" s="30"/>
      <c r="V49" s="38"/>
      <c r="W49" s="998"/>
    </row>
    <row r="50" spans="2:23">
      <c r="B50" s="84" t="s">
        <v>149</v>
      </c>
      <c r="C50" s="30"/>
      <c r="D50" s="30"/>
      <c r="E50" s="325"/>
      <c r="F50" s="30"/>
      <c r="G50" s="30"/>
      <c r="H50" s="30"/>
      <c r="I50" s="30"/>
      <c r="J50" s="30"/>
      <c r="K50" s="38"/>
      <c r="L50" s="998"/>
      <c r="M50" s="75" t="s">
        <v>150</v>
      </c>
      <c r="N50" s="30"/>
      <c r="O50" s="30"/>
      <c r="P50" s="325"/>
      <c r="Q50" s="30"/>
      <c r="R50" s="30"/>
      <c r="S50" s="30"/>
      <c r="T50" s="30"/>
      <c r="U50" s="30"/>
      <c r="V50" s="38"/>
      <c r="W50" s="998"/>
    </row>
    <row r="51" spans="2:23" s="199" customFormat="1">
      <c r="B51" s="83" t="s">
        <v>151</v>
      </c>
      <c r="C51" s="30"/>
      <c r="D51" s="30"/>
      <c r="E51" s="325"/>
      <c r="F51" s="30"/>
      <c r="G51" s="30"/>
      <c r="H51" s="30"/>
      <c r="I51" s="30"/>
      <c r="J51" s="30"/>
      <c r="K51" s="38"/>
      <c r="L51" s="998"/>
      <c r="O51" s="30"/>
      <c r="P51" s="325"/>
      <c r="V51" s="200"/>
      <c r="W51" s="998"/>
    </row>
    <row r="52" spans="2:23">
      <c r="B52" s="84" t="s">
        <v>152</v>
      </c>
      <c r="C52" s="30"/>
      <c r="D52" s="30"/>
      <c r="E52" s="325"/>
      <c r="F52" s="30"/>
      <c r="G52" s="30"/>
      <c r="H52" s="30"/>
      <c r="I52" s="30"/>
      <c r="J52" s="30"/>
      <c r="K52" s="38"/>
      <c r="L52" s="998"/>
      <c r="M52" s="23" t="s">
        <v>153</v>
      </c>
      <c r="N52" s="185"/>
      <c r="O52" s="30"/>
      <c r="P52" s="325"/>
      <c r="Q52" s="185"/>
      <c r="R52" s="185"/>
      <c r="S52" s="185"/>
      <c r="T52" s="185"/>
      <c r="U52" s="185"/>
      <c r="V52" s="201"/>
      <c r="W52" s="998"/>
    </row>
    <row r="53" spans="2:23" ht="6.9" customHeight="1" thickBot="1">
      <c r="B53" s="87"/>
      <c r="C53" s="39"/>
      <c r="D53" s="39"/>
      <c r="E53" s="326"/>
      <c r="F53" s="39"/>
      <c r="G53" s="39"/>
      <c r="H53" s="39"/>
      <c r="I53" s="39"/>
      <c r="J53" s="39"/>
      <c r="K53" s="89"/>
      <c r="L53" s="1000"/>
      <c r="M53" s="202"/>
      <c r="N53" s="203"/>
      <c r="O53" s="39"/>
      <c r="P53" s="326"/>
      <c r="Q53" s="203"/>
      <c r="R53" s="203"/>
      <c r="S53" s="203"/>
      <c r="T53" s="203"/>
      <c r="U53" s="203"/>
      <c r="V53" s="204"/>
      <c r="W53" s="1000"/>
    </row>
    <row r="54" spans="2:23">
      <c r="B54" s="31"/>
      <c r="C54" s="31"/>
      <c r="D54" s="31"/>
      <c r="E54" s="31"/>
      <c r="F54" s="31"/>
      <c r="G54" s="31"/>
      <c r="H54" s="31"/>
      <c r="I54" s="31"/>
      <c r="J54" s="31"/>
      <c r="K54" s="31"/>
      <c r="L54" s="31"/>
      <c r="O54" s="31"/>
      <c r="P54" s="31"/>
      <c r="W54" s="31"/>
    </row>
    <row r="55" spans="2:23">
      <c r="B55" s="31"/>
      <c r="C55" s="31"/>
      <c r="D55" s="31"/>
      <c r="E55" s="31"/>
      <c r="F55" s="31"/>
      <c r="G55" s="31"/>
      <c r="H55" s="31"/>
      <c r="I55" s="31"/>
      <c r="J55" s="31"/>
      <c r="K55" s="31"/>
      <c r="L55" s="31"/>
      <c r="O55" s="31"/>
      <c r="P55" s="31"/>
      <c r="W55" s="31"/>
    </row>
    <row r="56" spans="2:23">
      <c r="B56" s="31"/>
      <c r="C56" s="31"/>
      <c r="D56" s="31"/>
      <c r="E56" s="31"/>
      <c r="F56" s="31"/>
      <c r="G56" s="31"/>
      <c r="H56" s="31"/>
      <c r="I56" s="31"/>
      <c r="J56" s="31"/>
      <c r="K56" s="31"/>
      <c r="L56" s="31"/>
      <c r="O56" s="31"/>
      <c r="P56" s="31"/>
      <c r="W56" s="31"/>
    </row>
    <row r="57" spans="2:23">
      <c r="B57" s="31"/>
      <c r="C57" s="31"/>
      <c r="D57" s="31"/>
      <c r="E57" s="31"/>
      <c r="F57" s="31"/>
      <c r="G57" s="31"/>
      <c r="H57" s="31"/>
      <c r="I57" s="31"/>
      <c r="J57" s="31"/>
      <c r="K57" s="31"/>
      <c r="L57" s="31"/>
      <c r="M57" s="192"/>
      <c r="O57" s="31"/>
      <c r="P57" s="31"/>
      <c r="W57" s="31"/>
    </row>
    <row r="58" spans="2:23">
      <c r="B58" s="31"/>
      <c r="C58" s="31"/>
      <c r="D58" s="31"/>
      <c r="E58" s="31"/>
      <c r="F58" s="31"/>
      <c r="G58" s="31"/>
      <c r="H58" s="31"/>
      <c r="I58" s="31"/>
      <c r="J58" s="31"/>
      <c r="K58" s="31"/>
      <c r="L58" s="31"/>
      <c r="M58" s="192"/>
      <c r="O58" s="31"/>
      <c r="P58" s="31"/>
      <c r="W58" s="31"/>
    </row>
    <row r="59" spans="2:23">
      <c r="B59" s="31"/>
      <c r="C59" s="31"/>
      <c r="D59" s="31"/>
      <c r="E59" s="31"/>
      <c r="F59" s="31"/>
      <c r="G59" s="31"/>
      <c r="H59" s="31"/>
      <c r="I59" s="31"/>
      <c r="J59" s="31"/>
      <c r="K59" s="31"/>
      <c r="L59" s="31"/>
      <c r="M59" s="192"/>
      <c r="O59" s="31"/>
      <c r="P59" s="31"/>
      <c r="W59" s="31"/>
    </row>
    <row r="60" spans="2:23">
      <c r="B60" s="31"/>
      <c r="C60" s="31"/>
      <c r="D60" s="31"/>
      <c r="E60" s="31"/>
      <c r="F60" s="31"/>
      <c r="G60" s="31"/>
      <c r="H60" s="31"/>
      <c r="I60" s="31"/>
      <c r="J60" s="31"/>
      <c r="K60" s="31"/>
      <c r="L60" s="31"/>
      <c r="O60" s="31"/>
      <c r="P60" s="31"/>
      <c r="W60" s="31"/>
    </row>
    <row r="61" spans="2:23" s="192" customFormat="1">
      <c r="B61" s="31"/>
      <c r="C61" s="31"/>
      <c r="D61" s="31"/>
      <c r="E61" s="31"/>
      <c r="F61" s="31"/>
      <c r="G61" s="31"/>
      <c r="H61" s="31"/>
      <c r="I61" s="31"/>
      <c r="J61" s="31"/>
      <c r="K61" s="31"/>
      <c r="L61" s="31"/>
      <c r="M61" s="23"/>
      <c r="N61" s="23"/>
      <c r="O61" s="31"/>
      <c r="P61" s="31"/>
      <c r="Q61" s="23"/>
      <c r="R61" s="23"/>
      <c r="S61" s="23"/>
      <c r="T61" s="23"/>
      <c r="U61" s="23"/>
      <c r="V61" s="23"/>
      <c r="W61" s="31"/>
    </row>
    <row r="62" spans="2:23">
      <c r="B62" s="31"/>
      <c r="C62" s="31"/>
      <c r="D62" s="31"/>
      <c r="E62" s="31"/>
      <c r="F62" s="31"/>
      <c r="G62" s="31"/>
      <c r="H62" s="31"/>
      <c r="I62" s="31"/>
      <c r="J62" s="31"/>
      <c r="K62" s="31"/>
      <c r="L62" s="31"/>
      <c r="O62" s="31"/>
      <c r="P62" s="31"/>
      <c r="W62" s="31"/>
    </row>
    <row r="63" spans="2:23">
      <c r="B63" s="31"/>
      <c r="C63" s="31"/>
      <c r="D63" s="31"/>
      <c r="E63" s="31"/>
      <c r="F63" s="31"/>
      <c r="G63" s="31"/>
      <c r="H63" s="31"/>
      <c r="I63" s="31"/>
      <c r="J63" s="31"/>
      <c r="K63" s="31"/>
      <c r="L63" s="31"/>
      <c r="M63" s="192"/>
      <c r="N63" s="192"/>
      <c r="O63" s="31"/>
      <c r="P63" s="31"/>
      <c r="Q63" s="192"/>
      <c r="S63" s="192"/>
      <c r="T63" s="192"/>
      <c r="U63" s="192"/>
      <c r="V63" s="192"/>
      <c r="W63" s="31"/>
    </row>
    <row r="64" spans="2:23">
      <c r="B64" s="31"/>
      <c r="C64" s="31"/>
      <c r="D64" s="31"/>
      <c r="E64" s="31"/>
      <c r="F64" s="31"/>
      <c r="G64" s="31"/>
      <c r="H64" s="31"/>
      <c r="I64" s="31"/>
      <c r="J64" s="31"/>
      <c r="K64" s="31"/>
      <c r="L64" s="31"/>
      <c r="O64" s="31"/>
      <c r="P64" s="31"/>
      <c r="W64" s="31"/>
    </row>
    <row r="65" spans="2:23">
      <c r="B65" s="31"/>
      <c r="C65" s="31"/>
      <c r="D65" s="31"/>
      <c r="E65" s="31"/>
      <c r="F65" s="31"/>
      <c r="G65" s="31"/>
      <c r="H65" s="31"/>
      <c r="I65" s="31"/>
      <c r="J65" s="31"/>
      <c r="K65" s="31"/>
      <c r="L65" s="31"/>
      <c r="O65" s="31"/>
      <c r="P65" s="31"/>
      <c r="W65" s="31"/>
    </row>
    <row r="66" spans="2:23" s="192" customFormat="1">
      <c r="B66" s="31"/>
      <c r="C66" s="31"/>
      <c r="D66" s="31"/>
      <c r="E66" s="31"/>
      <c r="F66" s="31"/>
      <c r="G66" s="31"/>
      <c r="H66" s="31"/>
      <c r="I66" s="31"/>
      <c r="J66" s="31"/>
      <c r="K66" s="31"/>
      <c r="L66" s="31"/>
      <c r="M66" s="23"/>
      <c r="N66" s="23"/>
      <c r="O66" s="31"/>
      <c r="P66" s="31"/>
      <c r="Q66" s="23"/>
      <c r="S66" s="23"/>
      <c r="T66" s="23"/>
      <c r="U66" s="23"/>
      <c r="V66" s="23"/>
      <c r="W66" s="31"/>
    </row>
    <row r="67" spans="2:23">
      <c r="B67" s="31"/>
      <c r="C67" s="31"/>
      <c r="D67" s="31"/>
      <c r="E67" s="31"/>
      <c r="F67" s="31"/>
      <c r="G67" s="31"/>
      <c r="H67" s="31"/>
      <c r="I67" s="31"/>
      <c r="J67" s="31"/>
      <c r="K67" s="31"/>
      <c r="L67" s="31"/>
      <c r="M67" s="192"/>
      <c r="O67" s="31"/>
      <c r="P67" s="31"/>
      <c r="W67" s="31"/>
    </row>
    <row r="68" spans="2:23" ht="12.75" customHeight="1">
      <c r="B68" s="31"/>
      <c r="C68" s="31"/>
      <c r="D68" s="31"/>
      <c r="E68" s="31"/>
      <c r="F68" s="31"/>
      <c r="G68" s="31"/>
      <c r="H68" s="31"/>
      <c r="I68" s="31"/>
      <c r="J68" s="31"/>
      <c r="K68" s="31"/>
      <c r="L68" s="31"/>
      <c r="M68" s="192"/>
      <c r="N68" s="192"/>
      <c r="O68" s="31"/>
      <c r="P68" s="31"/>
      <c r="Q68" s="192"/>
      <c r="S68" s="192"/>
      <c r="T68" s="192"/>
      <c r="U68" s="192"/>
      <c r="V68" s="192"/>
      <c r="W68" s="31"/>
    </row>
    <row r="69" spans="2:23">
      <c r="B69" s="31"/>
      <c r="C69" s="31"/>
      <c r="D69" s="31"/>
      <c r="E69" s="31"/>
      <c r="F69" s="31"/>
      <c r="G69" s="31"/>
      <c r="H69" s="31"/>
      <c r="I69" s="31"/>
      <c r="J69" s="31"/>
      <c r="K69" s="31"/>
      <c r="L69" s="31"/>
      <c r="M69" s="192"/>
      <c r="O69" s="31"/>
      <c r="P69" s="31"/>
      <c r="W69" s="31"/>
    </row>
    <row r="70" spans="2:23">
      <c r="B70" s="31"/>
      <c r="C70" s="31"/>
      <c r="D70" s="31"/>
      <c r="E70" s="31"/>
      <c r="F70" s="31"/>
      <c r="G70" s="31"/>
      <c r="H70" s="31"/>
      <c r="I70" s="31"/>
      <c r="J70" s="31"/>
      <c r="K70" s="31"/>
      <c r="L70" s="31"/>
      <c r="O70" s="31"/>
      <c r="P70" s="31"/>
      <c r="W70" s="31"/>
    </row>
    <row r="71" spans="2:23" s="192" customFormat="1">
      <c r="B71" s="31"/>
      <c r="C71" s="31"/>
      <c r="D71" s="31"/>
      <c r="E71" s="31"/>
      <c r="F71" s="31"/>
      <c r="G71" s="31"/>
      <c r="H71" s="31"/>
      <c r="I71" s="31"/>
      <c r="J71" s="31"/>
      <c r="K71" s="31"/>
      <c r="L71" s="31"/>
      <c r="M71" s="23"/>
      <c r="N71" s="23"/>
      <c r="O71" s="31"/>
      <c r="P71" s="31"/>
      <c r="Q71" s="23"/>
      <c r="S71" s="23"/>
      <c r="T71" s="23"/>
      <c r="U71" s="23"/>
      <c r="V71" s="23"/>
      <c r="W71" s="31"/>
    </row>
    <row r="72" spans="2:23">
      <c r="B72" s="31"/>
      <c r="C72" s="31"/>
      <c r="D72" s="31"/>
      <c r="E72" s="31"/>
      <c r="F72" s="31"/>
      <c r="G72" s="31"/>
      <c r="H72" s="31"/>
      <c r="I72" s="31"/>
      <c r="J72" s="31"/>
      <c r="K72" s="31"/>
      <c r="L72" s="31"/>
      <c r="O72" s="31"/>
      <c r="P72" s="31"/>
      <c r="W72" s="31"/>
    </row>
    <row r="73" spans="2:23">
      <c r="B73" s="31"/>
      <c r="C73" s="31"/>
      <c r="D73" s="31"/>
      <c r="E73" s="31"/>
      <c r="F73" s="31"/>
      <c r="G73" s="31"/>
      <c r="H73" s="31"/>
      <c r="I73" s="31"/>
      <c r="J73" s="31"/>
      <c r="K73" s="31"/>
      <c r="L73" s="31"/>
      <c r="N73" s="192"/>
      <c r="O73" s="31"/>
      <c r="P73" s="31"/>
      <c r="Q73" s="192"/>
      <c r="S73" s="192"/>
      <c r="T73" s="192"/>
      <c r="U73" s="192"/>
      <c r="V73" s="192"/>
      <c r="W73" s="31"/>
    </row>
    <row r="74" spans="2:23">
      <c r="B74" s="31"/>
      <c r="C74" s="31"/>
      <c r="D74" s="31"/>
      <c r="E74" s="31"/>
      <c r="F74" s="31"/>
      <c r="G74" s="31"/>
      <c r="H74" s="31"/>
      <c r="I74" s="31"/>
      <c r="J74" s="31"/>
      <c r="K74" s="31"/>
      <c r="L74" s="31"/>
      <c r="O74" s="31"/>
      <c r="P74" s="31"/>
      <c r="W74" s="31"/>
    </row>
    <row r="75" spans="2:23">
      <c r="B75" s="31"/>
      <c r="C75" s="31"/>
      <c r="D75" s="31"/>
      <c r="E75" s="31"/>
      <c r="F75" s="31"/>
      <c r="G75" s="31"/>
      <c r="H75" s="31"/>
      <c r="I75" s="31"/>
      <c r="J75" s="31"/>
      <c r="K75" s="31"/>
      <c r="L75" s="31"/>
      <c r="M75" s="192"/>
      <c r="O75" s="31"/>
      <c r="P75" s="31"/>
      <c r="W75" s="31"/>
    </row>
    <row r="76" spans="2:23">
      <c r="B76" s="31"/>
      <c r="C76" s="31"/>
      <c r="D76" s="31"/>
      <c r="E76" s="31"/>
      <c r="F76" s="31"/>
      <c r="G76" s="31"/>
      <c r="H76" s="31"/>
      <c r="I76" s="31"/>
      <c r="J76" s="31"/>
      <c r="K76" s="31"/>
      <c r="L76" s="31"/>
      <c r="O76" s="31"/>
      <c r="P76" s="31"/>
      <c r="R76" s="192"/>
      <c r="W76" s="31"/>
    </row>
    <row r="77" spans="2:23" ht="12.75" customHeight="1">
      <c r="B77" s="31"/>
      <c r="C77" s="31"/>
      <c r="D77" s="31"/>
      <c r="E77" s="31"/>
      <c r="F77" s="31"/>
      <c r="G77" s="31"/>
      <c r="H77" s="31"/>
      <c r="I77" s="31"/>
      <c r="J77" s="31"/>
      <c r="K77" s="31"/>
      <c r="L77" s="31"/>
      <c r="O77" s="31"/>
      <c r="P77" s="31"/>
      <c r="W77" s="31"/>
    </row>
    <row r="78" spans="2:23" ht="12.75" customHeight="1">
      <c r="B78" s="31"/>
      <c r="C78" s="31"/>
      <c r="D78" s="31"/>
      <c r="E78" s="31"/>
      <c r="F78" s="31"/>
      <c r="G78" s="31"/>
      <c r="H78" s="31"/>
      <c r="I78" s="31"/>
      <c r="J78" s="31"/>
      <c r="K78" s="31"/>
      <c r="L78" s="31"/>
      <c r="O78" s="31"/>
      <c r="P78" s="31"/>
      <c r="W78" s="31"/>
    </row>
    <row r="79" spans="2:23">
      <c r="B79" s="31"/>
      <c r="C79" s="31"/>
      <c r="D79" s="31"/>
      <c r="E79" s="31"/>
      <c r="F79" s="31"/>
      <c r="G79" s="31"/>
      <c r="H79" s="31"/>
      <c r="I79" s="31"/>
      <c r="J79" s="31"/>
      <c r="K79" s="31"/>
      <c r="L79" s="31"/>
      <c r="O79" s="31"/>
      <c r="P79" s="31"/>
      <c r="W79" s="31"/>
    </row>
    <row r="80" spans="2:23">
      <c r="B80" s="31"/>
      <c r="C80" s="31"/>
      <c r="D80" s="31"/>
      <c r="E80" s="31"/>
      <c r="F80" s="31"/>
      <c r="G80" s="31"/>
      <c r="H80" s="31"/>
      <c r="I80" s="31"/>
      <c r="J80" s="31"/>
      <c r="K80" s="31"/>
      <c r="L80" s="31"/>
      <c r="O80" s="31"/>
      <c r="P80" s="31"/>
      <c r="W80" s="31"/>
    </row>
    <row r="81" spans="2:23">
      <c r="B81" s="31"/>
      <c r="C81" s="31"/>
      <c r="D81" s="31"/>
      <c r="E81" s="31"/>
      <c r="F81" s="31"/>
      <c r="G81" s="31"/>
      <c r="H81" s="31"/>
      <c r="I81" s="31"/>
      <c r="J81" s="31"/>
      <c r="K81" s="31"/>
      <c r="L81" s="31"/>
      <c r="O81" s="31"/>
      <c r="P81" s="31"/>
      <c r="W81" s="31"/>
    </row>
    <row r="82" spans="2:23" s="192" customFormat="1">
      <c r="B82" s="31"/>
      <c r="C82" s="31"/>
      <c r="D82" s="31"/>
      <c r="E82" s="31"/>
      <c r="F82" s="31"/>
      <c r="G82" s="31"/>
      <c r="H82" s="31"/>
      <c r="I82" s="31"/>
      <c r="J82" s="31"/>
      <c r="K82" s="31"/>
      <c r="L82" s="31"/>
      <c r="N82" s="23"/>
      <c r="O82" s="31"/>
      <c r="P82" s="31"/>
      <c r="Q82" s="23"/>
      <c r="R82" s="23"/>
      <c r="S82" s="23"/>
      <c r="T82" s="23"/>
      <c r="U82" s="23"/>
      <c r="V82" s="23"/>
      <c r="W82" s="31"/>
    </row>
    <row r="83" spans="2:23" s="192" customFormat="1">
      <c r="B83" s="31"/>
      <c r="C83" s="31"/>
      <c r="D83" s="31"/>
      <c r="E83" s="31"/>
      <c r="F83" s="31"/>
      <c r="G83" s="31"/>
      <c r="H83" s="31"/>
      <c r="I83" s="31"/>
      <c r="J83" s="31"/>
      <c r="K83" s="31"/>
      <c r="L83" s="31"/>
      <c r="N83" s="23"/>
      <c r="O83" s="31"/>
      <c r="P83" s="31"/>
      <c r="Q83" s="23"/>
      <c r="R83" s="23"/>
      <c r="S83" s="23"/>
      <c r="T83" s="23"/>
      <c r="U83" s="23"/>
      <c r="V83" s="23"/>
      <c r="W83" s="31"/>
    </row>
    <row r="84" spans="2:23" s="192" customFormat="1">
      <c r="B84" s="31"/>
      <c r="C84" s="31"/>
      <c r="D84" s="31"/>
      <c r="E84" s="31"/>
      <c r="F84" s="31"/>
      <c r="G84" s="31"/>
      <c r="H84" s="31"/>
      <c r="I84" s="31"/>
      <c r="J84" s="31"/>
      <c r="K84" s="31"/>
      <c r="L84" s="31"/>
      <c r="M84" s="23"/>
      <c r="O84" s="31"/>
      <c r="P84" s="31"/>
      <c r="R84" s="23"/>
      <c r="W84" s="31"/>
    </row>
    <row r="85" spans="2:23">
      <c r="R85" s="192"/>
    </row>
    <row r="86" spans="2:23">
      <c r="R86" s="192"/>
    </row>
    <row r="87" spans="2:23">
      <c r="M87" s="192"/>
      <c r="R87" s="192"/>
    </row>
    <row r="88" spans="2:23" s="192" customFormat="1">
      <c r="B88" s="23"/>
      <c r="C88" s="23"/>
      <c r="D88" s="23"/>
      <c r="E88" s="23"/>
      <c r="F88" s="23"/>
      <c r="G88" s="23"/>
      <c r="H88" s="23"/>
      <c r="I88" s="23"/>
      <c r="J88" s="23"/>
      <c r="K88" s="23"/>
      <c r="L88" s="23"/>
      <c r="M88" s="23"/>
      <c r="O88" s="23"/>
      <c r="P88" s="23"/>
      <c r="R88" s="23"/>
      <c r="W88" s="23"/>
    </row>
    <row r="89" spans="2:23">
      <c r="M89" s="192"/>
    </row>
    <row r="90" spans="2:23">
      <c r="M90" s="192"/>
    </row>
    <row r="91" spans="2:23">
      <c r="M91" s="192"/>
      <c r="R91" s="192"/>
    </row>
    <row r="92" spans="2:23" s="192" customFormat="1">
      <c r="B92" s="23"/>
      <c r="C92" s="23"/>
      <c r="D92" s="23"/>
      <c r="E92" s="23"/>
      <c r="F92" s="23"/>
      <c r="G92" s="23"/>
      <c r="H92" s="23"/>
      <c r="I92" s="23"/>
      <c r="J92" s="23"/>
      <c r="K92" s="23"/>
      <c r="L92" s="23"/>
      <c r="O92" s="23"/>
      <c r="P92" s="23"/>
      <c r="R92" s="23"/>
      <c r="W92" s="23"/>
    </row>
    <row r="93" spans="2:23" s="192" customFormat="1">
      <c r="B93" s="23"/>
      <c r="C93" s="23"/>
      <c r="D93" s="23"/>
      <c r="E93" s="23"/>
      <c r="F93" s="23"/>
      <c r="G93" s="23"/>
      <c r="H93" s="23"/>
      <c r="I93" s="23"/>
      <c r="J93" s="23"/>
      <c r="K93" s="23"/>
      <c r="L93" s="23"/>
      <c r="M93" s="23"/>
      <c r="O93" s="23"/>
      <c r="P93" s="23"/>
      <c r="R93" s="23"/>
      <c r="W93" s="23"/>
    </row>
    <row r="94" spans="2:23" s="192" customFormat="1">
      <c r="B94" s="23"/>
      <c r="C94" s="23"/>
      <c r="D94" s="23"/>
      <c r="E94" s="23"/>
      <c r="F94" s="23"/>
      <c r="G94" s="23"/>
      <c r="H94" s="23"/>
      <c r="I94" s="23"/>
      <c r="J94" s="23"/>
      <c r="K94" s="23"/>
      <c r="L94" s="23"/>
      <c r="M94" s="23"/>
      <c r="O94" s="23"/>
      <c r="P94" s="23"/>
      <c r="R94" s="23"/>
      <c r="W94" s="23"/>
    </row>
    <row r="95" spans="2:23" ht="12.75" customHeight="1">
      <c r="R95" s="192"/>
    </row>
    <row r="96" spans="2:23">
      <c r="M96" s="192"/>
      <c r="R96" s="192"/>
    </row>
    <row r="97" spans="2:23">
      <c r="M97" s="192"/>
      <c r="R97" s="192"/>
    </row>
    <row r="100" spans="2:23" s="192" customFormat="1">
      <c r="B100" s="23"/>
      <c r="C100" s="23"/>
      <c r="D100" s="23"/>
      <c r="E100" s="23"/>
      <c r="F100" s="23"/>
      <c r="G100" s="23"/>
      <c r="H100" s="23"/>
      <c r="I100" s="23"/>
      <c r="J100" s="23"/>
      <c r="K100" s="23"/>
      <c r="L100" s="23"/>
      <c r="M100" s="23"/>
      <c r="O100" s="23"/>
      <c r="P100" s="23"/>
      <c r="R100" s="23"/>
      <c r="W100" s="23"/>
    </row>
    <row r="101" spans="2:23" ht="12.75" customHeight="1"/>
    <row r="102" spans="2:23">
      <c r="M102" s="192"/>
    </row>
    <row r="103" spans="2:23">
      <c r="R103" s="192"/>
    </row>
    <row r="105" spans="2:23">
      <c r="M105" s="192"/>
    </row>
    <row r="107" spans="2:23" s="192" customFormat="1">
      <c r="B107" s="23"/>
      <c r="C107" s="23"/>
      <c r="D107" s="23"/>
      <c r="E107" s="23"/>
      <c r="F107" s="23"/>
      <c r="G107" s="23"/>
      <c r="H107" s="23"/>
      <c r="I107" s="23"/>
      <c r="J107" s="23"/>
      <c r="K107" s="23"/>
      <c r="L107" s="23"/>
      <c r="M107" s="23"/>
      <c r="O107" s="23"/>
      <c r="P107" s="23"/>
      <c r="R107" s="23"/>
      <c r="W107" s="23"/>
    </row>
    <row r="108" spans="2:23" s="192" customFormat="1">
      <c r="B108" s="23"/>
      <c r="C108" s="23"/>
      <c r="D108" s="23"/>
      <c r="E108" s="23"/>
      <c r="F108" s="23"/>
      <c r="G108" s="23"/>
      <c r="H108" s="23"/>
      <c r="I108" s="23"/>
      <c r="J108" s="23"/>
      <c r="K108" s="23"/>
      <c r="L108" s="23"/>
      <c r="M108" s="23"/>
      <c r="O108" s="23"/>
      <c r="P108" s="23"/>
      <c r="R108" s="23"/>
      <c r="W108" s="23"/>
    </row>
    <row r="109" spans="2:23">
      <c r="M109" s="192"/>
    </row>
    <row r="110" spans="2:23">
      <c r="R110" s="192"/>
    </row>
    <row r="111" spans="2:23" s="192" customFormat="1">
      <c r="B111" s="23"/>
      <c r="C111" s="23"/>
      <c r="D111" s="23"/>
      <c r="E111" s="23"/>
      <c r="F111" s="23"/>
      <c r="G111" s="23"/>
      <c r="H111" s="23"/>
      <c r="I111" s="23"/>
      <c r="J111" s="23"/>
      <c r="K111" s="23"/>
      <c r="L111" s="23"/>
      <c r="M111" s="23"/>
      <c r="O111" s="23"/>
      <c r="P111" s="23"/>
      <c r="W111" s="23"/>
    </row>
    <row r="112" spans="2:23">
      <c r="M112" s="192"/>
    </row>
    <row r="113" spans="2:23">
      <c r="M113" s="192"/>
    </row>
    <row r="114" spans="2:23" s="192" customFormat="1">
      <c r="B114" s="23"/>
      <c r="C114" s="23"/>
      <c r="D114" s="23"/>
      <c r="E114" s="23"/>
      <c r="F114" s="23"/>
      <c r="G114" s="23"/>
      <c r="H114" s="23"/>
      <c r="I114" s="23"/>
      <c r="J114" s="23"/>
      <c r="K114" s="23"/>
      <c r="L114" s="23"/>
      <c r="M114" s="23"/>
      <c r="O114" s="23"/>
      <c r="P114" s="23"/>
      <c r="W114" s="23"/>
    </row>
    <row r="116" spans="2:23" s="192" customFormat="1">
      <c r="B116" s="23"/>
      <c r="C116" s="23"/>
      <c r="D116" s="23"/>
      <c r="E116" s="23"/>
      <c r="F116" s="23"/>
      <c r="G116" s="23"/>
      <c r="H116" s="23"/>
      <c r="I116" s="23"/>
      <c r="J116" s="23"/>
      <c r="K116" s="23"/>
      <c r="L116" s="23"/>
      <c r="M116" s="23"/>
      <c r="O116" s="23"/>
      <c r="P116" s="23"/>
      <c r="R116" s="23"/>
      <c r="W116" s="23"/>
    </row>
    <row r="117" spans="2:23" s="192" customFormat="1">
      <c r="B117" s="23"/>
      <c r="C117" s="23"/>
      <c r="D117" s="23"/>
      <c r="E117" s="23"/>
      <c r="F117" s="23"/>
      <c r="G117" s="23"/>
      <c r="H117" s="23"/>
      <c r="I117" s="23"/>
      <c r="J117" s="23"/>
      <c r="K117" s="23"/>
      <c r="L117" s="23"/>
      <c r="M117" s="23"/>
      <c r="O117" s="23"/>
      <c r="P117" s="23"/>
      <c r="W117" s="23"/>
    </row>
    <row r="118" spans="2:23" s="192" customFormat="1">
      <c r="B118" s="23"/>
      <c r="C118" s="23"/>
      <c r="D118" s="23"/>
      <c r="E118" s="23"/>
      <c r="F118" s="23"/>
      <c r="G118" s="23"/>
      <c r="H118" s="23"/>
      <c r="I118" s="23"/>
      <c r="J118" s="23"/>
      <c r="K118" s="23"/>
      <c r="L118" s="23"/>
      <c r="M118" s="23"/>
      <c r="O118" s="23"/>
      <c r="P118" s="23"/>
      <c r="R118" s="23"/>
      <c r="W118" s="23"/>
    </row>
    <row r="119" spans="2:23" s="192" customFormat="1">
      <c r="B119" s="23"/>
      <c r="C119" s="23"/>
      <c r="D119" s="23"/>
      <c r="E119" s="23"/>
      <c r="F119" s="23"/>
      <c r="G119" s="23"/>
      <c r="H119" s="23"/>
      <c r="I119" s="23"/>
      <c r="J119" s="23"/>
      <c r="K119" s="23"/>
      <c r="L119" s="23"/>
      <c r="M119" s="23"/>
      <c r="O119" s="23"/>
      <c r="P119" s="23"/>
      <c r="W119" s="23"/>
    </row>
    <row r="120" spans="2:23">
      <c r="R120" s="192"/>
    </row>
    <row r="121" spans="2:23">
      <c r="R121" s="192"/>
    </row>
    <row r="122" spans="2:23">
      <c r="R122" s="192"/>
    </row>
    <row r="123" spans="2:23" s="192" customFormat="1">
      <c r="B123" s="23"/>
      <c r="C123" s="23"/>
      <c r="D123" s="23"/>
      <c r="E123" s="23"/>
      <c r="F123" s="23"/>
      <c r="G123" s="23"/>
      <c r="H123" s="23"/>
      <c r="I123" s="23"/>
      <c r="J123" s="23"/>
      <c r="K123" s="23"/>
      <c r="L123" s="23"/>
      <c r="M123" s="23"/>
      <c r="O123" s="23"/>
      <c r="P123" s="23"/>
      <c r="R123" s="23"/>
      <c r="W123" s="23"/>
    </row>
    <row r="124" spans="2:23" s="192" customFormat="1">
      <c r="B124" s="23"/>
      <c r="C124" s="23"/>
      <c r="D124" s="23"/>
      <c r="E124" s="23"/>
      <c r="F124" s="23"/>
      <c r="G124" s="23"/>
      <c r="H124" s="23"/>
      <c r="I124" s="23"/>
      <c r="J124" s="23"/>
      <c r="K124" s="23"/>
      <c r="L124" s="23"/>
      <c r="M124" s="23"/>
      <c r="O124" s="23"/>
      <c r="P124" s="23"/>
      <c r="R124" s="23"/>
      <c r="W124" s="23"/>
    </row>
    <row r="126" spans="2:23">
      <c r="R126" s="192"/>
    </row>
    <row r="127" spans="2:23">
      <c r="R127" s="192"/>
    </row>
    <row r="129" spans="2:23" s="192" customFormat="1">
      <c r="B129" s="23"/>
      <c r="C129" s="23"/>
      <c r="D129" s="23"/>
      <c r="E129" s="23"/>
      <c r="F129" s="23"/>
      <c r="G129" s="23"/>
      <c r="H129" s="23"/>
      <c r="I129" s="23"/>
      <c r="J129" s="23"/>
      <c r="K129" s="23"/>
      <c r="L129" s="23"/>
      <c r="M129" s="23"/>
      <c r="O129" s="23"/>
      <c r="P129" s="23"/>
      <c r="R129" s="23"/>
      <c r="W129" s="23"/>
    </row>
    <row r="132" spans="2:23" s="192" customFormat="1">
      <c r="B132" s="23"/>
      <c r="C132" s="23"/>
      <c r="D132" s="23"/>
      <c r="E132" s="23"/>
      <c r="F132" s="23"/>
      <c r="G132" s="23"/>
      <c r="H132" s="23"/>
      <c r="I132" s="23"/>
      <c r="J132" s="23"/>
      <c r="K132" s="23"/>
      <c r="L132" s="23"/>
      <c r="M132" s="23"/>
      <c r="O132" s="23"/>
      <c r="P132" s="23"/>
      <c r="W132" s="23"/>
    </row>
    <row r="135" spans="2:23">
      <c r="R135" s="192"/>
    </row>
    <row r="136" spans="2:23" s="192" customFormat="1">
      <c r="B136" s="23"/>
      <c r="C136" s="23"/>
      <c r="D136" s="23"/>
      <c r="E136" s="23"/>
      <c r="F136" s="23"/>
      <c r="G136" s="23"/>
      <c r="H136" s="23"/>
      <c r="I136" s="23"/>
      <c r="J136" s="23"/>
      <c r="K136" s="23"/>
      <c r="L136" s="23"/>
      <c r="M136" s="23"/>
      <c r="O136" s="23"/>
      <c r="P136" s="23"/>
      <c r="R136" s="23"/>
      <c r="W136" s="23"/>
    </row>
    <row r="139" spans="2:23" s="192" customFormat="1">
      <c r="B139" s="23"/>
      <c r="C139" s="23"/>
      <c r="D139" s="23"/>
      <c r="E139" s="23"/>
      <c r="F139" s="23"/>
      <c r="G139" s="23"/>
      <c r="H139" s="23"/>
      <c r="I139" s="23"/>
      <c r="J139" s="23"/>
      <c r="K139" s="23"/>
      <c r="L139" s="23"/>
      <c r="M139" s="23"/>
      <c r="O139" s="23"/>
      <c r="P139" s="23"/>
      <c r="W139" s="23"/>
    </row>
    <row r="140" spans="2:23" s="192" customFormat="1">
      <c r="B140" s="23"/>
      <c r="C140" s="23"/>
      <c r="D140" s="23"/>
      <c r="E140" s="23"/>
      <c r="F140" s="23"/>
      <c r="G140" s="23"/>
      <c r="H140" s="23"/>
      <c r="I140" s="23"/>
      <c r="J140" s="23"/>
      <c r="K140" s="23"/>
      <c r="L140" s="23"/>
      <c r="M140" s="23"/>
      <c r="O140" s="23"/>
      <c r="P140" s="23"/>
      <c r="R140" s="23"/>
      <c r="W140" s="23"/>
    </row>
    <row r="142" spans="2:23">
      <c r="R142" s="192"/>
    </row>
    <row r="143" spans="2:23">
      <c r="R143" s="192"/>
    </row>
  </sheetData>
  <mergeCells count="2">
    <mergeCell ref="I3:N4"/>
    <mergeCell ref="B3:F4"/>
  </mergeCells>
  <hyperlinks>
    <hyperlink ref="B2" location="TOC!A1" display="Retour à la table des matières" xr:uid="{00000000-0004-0000-0900-000000000000}"/>
  </hyperlinks>
  <printOptions horizontalCentered="1"/>
  <pageMargins left="0.19685039370078741" right="0.19685039370078741" top="0.47244094488188981" bottom="0.19685039370078741" header="0.31496062992125984" footer="0.11811023622047245"/>
  <pageSetup paperSize="9" scale="85" fitToWidth="0" orientation="landscape" useFirstPageNumber="1" r:id="rId1"/>
  <headerFooter alignWithMargins="0">
    <oddFooter>&amp;C&amp;9&amp;A.&amp;P&amp;R&amp;8FIN/MVE-&amp;F</oddFooter>
  </headerFooter>
  <colBreaks count="1" manualBreakCount="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codeName="Sheet8">
    <tabColor rgb="FF00B050"/>
  </sheetPr>
  <dimension ref="A1:Q46"/>
  <sheetViews>
    <sheetView showGridLines="0" topLeftCell="A3" zoomScale="90" zoomScaleNormal="90" workbookViewId="0">
      <selection activeCell="M6" sqref="M6:M46"/>
    </sheetView>
  </sheetViews>
  <sheetFormatPr baseColWidth="10" defaultColWidth="8.6640625" defaultRowHeight="13.2"/>
  <cols>
    <col min="1" max="1" width="3.109375" style="250" customWidth="1"/>
    <col min="2" max="2" width="8.6640625" style="233"/>
    <col min="3" max="3" width="105.6640625" style="98" customWidth="1"/>
    <col min="4" max="5" width="14.109375" style="250" customWidth="1"/>
    <col min="6" max="6" width="2.44140625" style="250" customWidth="1"/>
    <col min="7" max="12" width="14.109375" style="250" customWidth="1"/>
    <col min="13" max="13" width="59.88671875" style="250" customWidth="1"/>
    <col min="14" max="16384" width="8.6640625" style="250"/>
  </cols>
  <sheetData>
    <row r="1" spans="1:13" ht="14.4">
      <c r="C1" s="394" t="s">
        <v>289</v>
      </c>
    </row>
    <row r="2" spans="1:13" s="273" customFormat="1" ht="17.399999999999999">
      <c r="A2" s="250"/>
      <c r="B2" s="1313" t="s">
        <v>560</v>
      </c>
      <c r="C2" s="1313"/>
      <c r="D2" s="1313"/>
      <c r="E2" s="274"/>
      <c r="F2" s="274"/>
    </row>
    <row r="3" spans="1:13" s="273" customFormat="1" ht="17.399999999999999">
      <c r="A3" s="250"/>
      <c r="B3" s="1313"/>
      <c r="C3" s="1313"/>
      <c r="D3" s="1313"/>
      <c r="E3" s="274"/>
      <c r="F3" s="274"/>
    </row>
    <row r="4" spans="1:13" ht="18" thickBot="1">
      <c r="B4" s="275"/>
      <c r="C4" s="275"/>
      <c r="D4" s="275"/>
      <c r="E4" s="275"/>
      <c r="F4" s="275"/>
    </row>
    <row r="5" spans="1:13" ht="35.1" customHeight="1" thickBot="1">
      <c r="B5" s="287" t="s">
        <v>200</v>
      </c>
      <c r="C5" s="288" t="s">
        <v>74</v>
      </c>
      <c r="D5" s="284" t="s">
        <v>48</v>
      </c>
      <c r="E5" s="284" t="s">
        <v>207</v>
      </c>
      <c r="F5" s="316"/>
      <c r="G5" s="284" t="s">
        <v>24</v>
      </c>
      <c r="H5" s="284" t="s">
        <v>25</v>
      </c>
      <c r="I5" s="284" t="s">
        <v>26</v>
      </c>
      <c r="J5" s="284" t="s">
        <v>27</v>
      </c>
      <c r="K5" s="284" t="s">
        <v>28</v>
      </c>
      <c r="L5" s="285" t="s">
        <v>29</v>
      </c>
      <c r="M5" s="991" t="s">
        <v>827</v>
      </c>
    </row>
    <row r="6" spans="1:13">
      <c r="B6" s="235" t="s">
        <v>183</v>
      </c>
      <c r="C6" s="99" t="s">
        <v>201</v>
      </c>
      <c r="D6" s="251"/>
      <c r="E6" s="251"/>
      <c r="F6" s="327"/>
      <c r="G6" s="252"/>
      <c r="H6" s="252"/>
      <c r="I6" s="252"/>
      <c r="J6" s="252"/>
      <c r="K6" s="252"/>
      <c r="L6" s="253"/>
      <c r="M6" s="1223"/>
    </row>
    <row r="7" spans="1:13">
      <c r="B7" s="235">
        <v>70</v>
      </c>
      <c r="C7" s="99" t="s">
        <v>154</v>
      </c>
      <c r="D7" s="251"/>
      <c r="E7" s="251"/>
      <c r="F7" s="327"/>
      <c r="G7" s="254"/>
      <c r="H7" s="254"/>
      <c r="I7" s="254"/>
      <c r="J7" s="254"/>
      <c r="K7" s="254"/>
      <c r="L7" s="255"/>
      <c r="M7" s="1224"/>
    </row>
    <row r="8" spans="1:13" ht="15" customHeight="1">
      <c r="B8" s="235">
        <v>71</v>
      </c>
      <c r="C8" s="99" t="s">
        <v>174</v>
      </c>
      <c r="D8" s="251"/>
      <c r="E8" s="251"/>
      <c r="F8" s="327"/>
      <c r="G8" s="254"/>
      <c r="H8" s="254"/>
      <c r="I8" s="254"/>
      <c r="J8" s="254"/>
      <c r="K8" s="254"/>
      <c r="L8" s="255"/>
      <c r="M8" s="1224"/>
    </row>
    <row r="9" spans="1:13" ht="15" customHeight="1">
      <c r="B9" s="235">
        <v>72</v>
      </c>
      <c r="C9" s="99" t="s">
        <v>175</v>
      </c>
      <c r="D9" s="251"/>
      <c r="E9" s="251"/>
      <c r="F9" s="327"/>
      <c r="G9" s="254"/>
      <c r="H9" s="254"/>
      <c r="I9" s="254"/>
      <c r="J9" s="254"/>
      <c r="K9" s="254"/>
      <c r="L9" s="255"/>
      <c r="M9" s="1224"/>
    </row>
    <row r="10" spans="1:13">
      <c r="B10" s="235">
        <v>74</v>
      </c>
      <c r="C10" s="99" t="s">
        <v>155</v>
      </c>
      <c r="D10" s="251"/>
      <c r="E10" s="251"/>
      <c r="F10" s="327"/>
      <c r="G10" s="254"/>
      <c r="H10" s="254"/>
      <c r="I10" s="254"/>
      <c r="J10" s="254"/>
      <c r="K10" s="254"/>
      <c r="L10" s="255"/>
      <c r="M10" s="1224"/>
    </row>
    <row r="11" spans="1:13">
      <c r="B11" s="256">
        <v>76</v>
      </c>
      <c r="C11" s="100" t="s">
        <v>156</v>
      </c>
      <c r="D11" s="257"/>
      <c r="E11" s="257"/>
      <c r="F11" s="328"/>
      <c r="G11" s="258"/>
      <c r="H11" s="258"/>
      <c r="I11" s="258"/>
      <c r="J11" s="258"/>
      <c r="K11" s="258"/>
      <c r="L11" s="259"/>
      <c r="M11" s="1224"/>
    </row>
    <row r="12" spans="1:13">
      <c r="B12" s="235" t="s">
        <v>184</v>
      </c>
      <c r="C12" s="101" t="s">
        <v>173</v>
      </c>
      <c r="D12" s="251"/>
      <c r="E12" s="251"/>
      <c r="F12" s="327"/>
      <c r="G12" s="254"/>
      <c r="H12" s="254"/>
      <c r="I12" s="254"/>
      <c r="J12" s="254"/>
      <c r="K12" s="254"/>
      <c r="L12" s="255"/>
      <c r="M12" s="1224"/>
    </row>
    <row r="13" spans="1:13">
      <c r="B13" s="235">
        <v>60</v>
      </c>
      <c r="C13" s="99" t="s">
        <v>157</v>
      </c>
      <c r="D13" s="251"/>
      <c r="E13" s="251"/>
      <c r="F13" s="327"/>
      <c r="G13" s="254"/>
      <c r="H13" s="254"/>
      <c r="I13" s="254"/>
      <c r="J13" s="254"/>
      <c r="K13" s="254"/>
      <c r="L13" s="255"/>
      <c r="M13" s="1224"/>
    </row>
    <row r="14" spans="1:13">
      <c r="B14" s="235" t="s">
        <v>198</v>
      </c>
      <c r="C14" s="102" t="s">
        <v>185</v>
      </c>
      <c r="D14" s="251"/>
      <c r="E14" s="251"/>
      <c r="F14" s="327"/>
      <c r="G14" s="252"/>
      <c r="H14" s="252"/>
      <c r="I14" s="252"/>
      <c r="J14" s="252"/>
      <c r="K14" s="252"/>
      <c r="L14" s="253"/>
      <c r="M14" s="1224"/>
    </row>
    <row r="15" spans="1:13">
      <c r="B15" s="235">
        <v>609</v>
      </c>
      <c r="C15" s="102" t="s">
        <v>172</v>
      </c>
      <c r="D15" s="251"/>
      <c r="E15" s="251"/>
      <c r="F15" s="327"/>
      <c r="G15" s="252"/>
      <c r="H15" s="252"/>
      <c r="I15" s="252"/>
      <c r="J15" s="252"/>
      <c r="K15" s="252"/>
      <c r="L15" s="253"/>
      <c r="M15" s="1224"/>
    </row>
    <row r="16" spans="1:13">
      <c r="B16" s="235">
        <v>61</v>
      </c>
      <c r="C16" s="99" t="s">
        <v>176</v>
      </c>
      <c r="D16" s="251"/>
      <c r="E16" s="251"/>
      <c r="F16" s="327"/>
      <c r="G16" s="254"/>
      <c r="H16" s="254"/>
      <c r="I16" s="254"/>
      <c r="J16" s="254"/>
      <c r="K16" s="254"/>
      <c r="L16" s="255"/>
      <c r="M16" s="1224"/>
    </row>
    <row r="17" spans="2:17">
      <c r="B17" s="235">
        <v>62</v>
      </c>
      <c r="C17" s="99" t="s">
        <v>171</v>
      </c>
      <c r="D17" s="251"/>
      <c r="E17" s="251"/>
      <c r="F17" s="327"/>
      <c r="G17" s="254"/>
      <c r="H17" s="254"/>
      <c r="I17" s="254"/>
      <c r="J17" s="254"/>
      <c r="K17" s="254"/>
      <c r="L17" s="255"/>
      <c r="M17" s="1224"/>
    </row>
    <row r="18" spans="2:17">
      <c r="B18" s="235">
        <v>63</v>
      </c>
      <c r="C18" s="99" t="s">
        <v>202</v>
      </c>
      <c r="D18" s="251"/>
      <c r="E18" s="251"/>
      <c r="F18" s="327"/>
      <c r="G18" s="254"/>
      <c r="H18" s="254"/>
      <c r="I18" s="254"/>
      <c r="J18" s="254"/>
      <c r="K18" s="254"/>
      <c r="L18" s="255"/>
      <c r="M18" s="1224"/>
    </row>
    <row r="19" spans="2:17">
      <c r="B19" s="235" t="s">
        <v>186</v>
      </c>
      <c r="C19" s="99" t="s">
        <v>188</v>
      </c>
      <c r="D19" s="251"/>
      <c r="E19" s="251"/>
      <c r="F19" s="327"/>
      <c r="G19" s="254"/>
      <c r="H19" s="254"/>
      <c r="I19" s="254"/>
      <c r="J19" s="254"/>
      <c r="K19" s="254"/>
      <c r="L19" s="255"/>
      <c r="M19" s="1224"/>
    </row>
    <row r="20" spans="2:17">
      <c r="B20" s="235" t="s">
        <v>187</v>
      </c>
      <c r="C20" s="99" t="s">
        <v>170</v>
      </c>
      <c r="D20" s="251"/>
      <c r="E20" s="251"/>
      <c r="F20" s="327"/>
      <c r="G20" s="254"/>
      <c r="H20" s="254"/>
      <c r="I20" s="254"/>
      <c r="J20" s="254"/>
      <c r="K20" s="254"/>
      <c r="L20" s="255"/>
      <c r="M20" s="1224"/>
    </row>
    <row r="21" spans="2:17">
      <c r="B21" s="235" t="s">
        <v>189</v>
      </c>
      <c r="C21" s="99" t="s">
        <v>169</v>
      </c>
      <c r="D21" s="251"/>
      <c r="E21" s="251"/>
      <c r="F21" s="327"/>
      <c r="G21" s="254"/>
      <c r="H21" s="254"/>
      <c r="I21" s="254"/>
      <c r="J21" s="254"/>
      <c r="K21" s="254"/>
      <c r="L21" s="255"/>
      <c r="M21" s="1224"/>
    </row>
    <row r="22" spans="2:17">
      <c r="B22" s="235">
        <v>649</v>
      </c>
      <c r="C22" s="99" t="s">
        <v>168</v>
      </c>
      <c r="D22" s="251"/>
      <c r="E22" s="251"/>
      <c r="F22" s="327"/>
      <c r="G22" s="254"/>
      <c r="H22" s="254"/>
      <c r="I22" s="254"/>
      <c r="J22" s="254"/>
      <c r="K22" s="254"/>
      <c r="L22" s="255"/>
      <c r="M22" s="1224"/>
    </row>
    <row r="23" spans="2:17">
      <c r="B23" s="256">
        <v>66</v>
      </c>
      <c r="C23" s="100" t="s">
        <v>182</v>
      </c>
      <c r="D23" s="257"/>
      <c r="E23" s="257"/>
      <c r="F23" s="328"/>
      <c r="G23" s="258"/>
      <c r="H23" s="258"/>
      <c r="I23" s="258"/>
      <c r="J23" s="258"/>
      <c r="K23" s="258"/>
      <c r="L23" s="259"/>
      <c r="M23" s="1224"/>
    </row>
    <row r="24" spans="2:17">
      <c r="B24" s="260">
        <v>9901</v>
      </c>
      <c r="C24" s="103" t="s">
        <v>167</v>
      </c>
      <c r="D24" s="261"/>
      <c r="E24" s="261"/>
      <c r="F24" s="329"/>
      <c r="G24" s="262"/>
      <c r="H24" s="262"/>
      <c r="I24" s="262"/>
      <c r="J24" s="262"/>
      <c r="K24" s="262"/>
      <c r="L24" s="263"/>
      <c r="M24" s="1224"/>
    </row>
    <row r="25" spans="2:17">
      <c r="B25" s="260" t="s">
        <v>199</v>
      </c>
      <c r="C25" s="103" t="s">
        <v>177</v>
      </c>
      <c r="D25" s="261"/>
      <c r="E25" s="261"/>
      <c r="F25" s="329"/>
      <c r="G25" s="262"/>
      <c r="H25" s="262"/>
      <c r="I25" s="262"/>
      <c r="J25" s="262"/>
      <c r="K25" s="262"/>
      <c r="L25" s="263"/>
      <c r="M25" s="1224"/>
    </row>
    <row r="26" spans="2:17">
      <c r="B26" s="235">
        <v>75</v>
      </c>
      <c r="C26" s="99" t="s">
        <v>166</v>
      </c>
      <c r="D26" s="251"/>
      <c r="E26" s="251"/>
      <c r="F26" s="327"/>
      <c r="G26" s="254"/>
      <c r="H26" s="254"/>
      <c r="I26" s="254"/>
      <c r="J26" s="254"/>
      <c r="K26" s="254"/>
      <c r="L26" s="255"/>
      <c r="M26" s="1224"/>
    </row>
    <row r="27" spans="2:17">
      <c r="B27" s="235">
        <v>750</v>
      </c>
      <c r="C27" s="102" t="s">
        <v>191</v>
      </c>
      <c r="D27" s="251"/>
      <c r="E27" s="251"/>
      <c r="F27" s="327"/>
      <c r="G27" s="252"/>
      <c r="H27" s="252"/>
      <c r="I27" s="252"/>
      <c r="J27" s="252"/>
      <c r="K27" s="252"/>
      <c r="L27" s="253"/>
      <c r="M27" s="1224"/>
    </row>
    <row r="28" spans="2:17">
      <c r="B28" s="235">
        <v>751</v>
      </c>
      <c r="C28" s="102" t="s">
        <v>190</v>
      </c>
      <c r="D28" s="251"/>
      <c r="E28" s="251"/>
      <c r="F28" s="327"/>
      <c r="G28" s="252"/>
      <c r="H28" s="252"/>
      <c r="I28" s="252"/>
      <c r="J28" s="252"/>
      <c r="K28" s="252"/>
      <c r="L28" s="253"/>
      <c r="M28" s="1224"/>
      <c r="O28" s="1325"/>
      <c r="P28" s="1325"/>
      <c r="Q28" s="1325"/>
    </row>
    <row r="29" spans="2:17">
      <c r="B29" s="235" t="s">
        <v>192</v>
      </c>
      <c r="C29" s="102" t="s">
        <v>165</v>
      </c>
      <c r="D29" s="251"/>
      <c r="E29" s="251"/>
      <c r="F29" s="327"/>
      <c r="G29" s="252"/>
      <c r="H29" s="252"/>
      <c r="I29" s="252"/>
      <c r="J29" s="252"/>
      <c r="K29" s="252"/>
      <c r="L29" s="253"/>
      <c r="M29" s="1224"/>
      <c r="O29" s="1325"/>
      <c r="P29" s="1325"/>
      <c r="Q29" s="1325"/>
    </row>
    <row r="30" spans="2:17">
      <c r="B30" s="256">
        <v>76</v>
      </c>
      <c r="C30" s="100" t="s">
        <v>164</v>
      </c>
      <c r="D30" s="257"/>
      <c r="E30" s="257"/>
      <c r="F30" s="328"/>
      <c r="G30" s="258"/>
      <c r="H30" s="258"/>
      <c r="I30" s="258"/>
      <c r="J30" s="258"/>
      <c r="K30" s="258"/>
      <c r="L30" s="259"/>
      <c r="M30" s="1224"/>
    </row>
    <row r="31" spans="2:17">
      <c r="B31" s="235" t="s">
        <v>193</v>
      </c>
      <c r="C31" s="101" t="s">
        <v>13</v>
      </c>
      <c r="D31" s="251"/>
      <c r="E31" s="251"/>
      <c r="F31" s="327"/>
      <c r="G31" s="252"/>
      <c r="H31" s="252"/>
      <c r="I31" s="252"/>
      <c r="J31" s="252"/>
      <c r="K31" s="252"/>
      <c r="L31" s="253"/>
      <c r="M31" s="1224"/>
    </row>
    <row r="32" spans="2:17">
      <c r="B32" s="235">
        <v>65</v>
      </c>
      <c r="C32" s="99" t="s">
        <v>163</v>
      </c>
      <c r="D32" s="251"/>
      <c r="E32" s="251"/>
      <c r="F32" s="327"/>
      <c r="G32" s="254"/>
      <c r="H32" s="254"/>
      <c r="I32" s="254"/>
      <c r="J32" s="254"/>
      <c r="K32" s="254"/>
      <c r="L32" s="255"/>
      <c r="M32" s="1224"/>
    </row>
    <row r="33" spans="2:13">
      <c r="B33" s="235">
        <v>650</v>
      </c>
      <c r="C33" s="99" t="s">
        <v>203</v>
      </c>
      <c r="D33" s="251"/>
      <c r="E33" s="251"/>
      <c r="F33" s="327"/>
      <c r="G33" s="254"/>
      <c r="H33" s="254"/>
      <c r="I33" s="254"/>
      <c r="J33" s="254"/>
      <c r="K33" s="254"/>
      <c r="L33" s="255"/>
      <c r="M33" s="1224"/>
    </row>
    <row r="34" spans="2:13">
      <c r="B34" s="235">
        <v>651</v>
      </c>
      <c r="C34" s="99" t="s">
        <v>162</v>
      </c>
      <c r="D34" s="251"/>
      <c r="E34" s="251"/>
      <c r="F34" s="327"/>
      <c r="G34" s="254"/>
      <c r="H34" s="254"/>
      <c r="I34" s="254"/>
      <c r="J34" s="254"/>
      <c r="K34" s="254"/>
      <c r="L34" s="255"/>
      <c r="M34" s="1224"/>
    </row>
    <row r="35" spans="2:13">
      <c r="B35" s="235" t="s">
        <v>194</v>
      </c>
      <c r="C35" s="99" t="s">
        <v>178</v>
      </c>
      <c r="D35" s="251"/>
      <c r="E35" s="251"/>
      <c r="F35" s="327"/>
      <c r="G35" s="254"/>
      <c r="H35" s="254"/>
      <c r="I35" s="254"/>
      <c r="J35" s="254"/>
      <c r="K35" s="254"/>
      <c r="L35" s="255"/>
      <c r="M35" s="1224"/>
    </row>
    <row r="36" spans="2:13">
      <c r="B36" s="256">
        <v>66</v>
      </c>
      <c r="C36" s="100" t="s">
        <v>161</v>
      </c>
      <c r="D36" s="257"/>
      <c r="E36" s="257"/>
      <c r="F36" s="328"/>
      <c r="G36" s="258"/>
      <c r="H36" s="258"/>
      <c r="I36" s="258"/>
      <c r="J36" s="258"/>
      <c r="K36" s="258"/>
      <c r="L36" s="259"/>
      <c r="M36" s="1224"/>
    </row>
    <row r="37" spans="2:13">
      <c r="B37" s="235">
        <v>9903</v>
      </c>
      <c r="C37" s="101" t="s">
        <v>160</v>
      </c>
      <c r="D37" s="251"/>
      <c r="E37" s="251"/>
      <c r="F37" s="327"/>
      <c r="G37" s="252"/>
      <c r="H37" s="252"/>
      <c r="I37" s="252"/>
      <c r="J37" s="252"/>
      <c r="K37" s="252"/>
      <c r="L37" s="253"/>
      <c r="M37" s="1224"/>
    </row>
    <row r="38" spans="2:13">
      <c r="B38" s="260">
        <v>780</v>
      </c>
      <c r="C38" s="103" t="s">
        <v>179</v>
      </c>
      <c r="D38" s="261"/>
      <c r="E38" s="261"/>
      <c r="F38" s="329"/>
      <c r="G38" s="264"/>
      <c r="H38" s="264"/>
      <c r="I38" s="264"/>
      <c r="J38" s="264"/>
      <c r="K38" s="264"/>
      <c r="L38" s="265"/>
      <c r="M38" s="1224"/>
    </row>
    <row r="39" spans="2:13">
      <c r="B39" s="260">
        <v>680</v>
      </c>
      <c r="C39" s="103" t="s">
        <v>254</v>
      </c>
      <c r="D39" s="261"/>
      <c r="E39" s="261"/>
      <c r="F39" s="329"/>
      <c r="G39" s="264"/>
      <c r="H39" s="264"/>
      <c r="I39" s="264"/>
      <c r="J39" s="264"/>
      <c r="K39" s="264"/>
      <c r="L39" s="265"/>
      <c r="M39" s="1224"/>
    </row>
    <row r="40" spans="2:13">
      <c r="B40" s="235" t="s">
        <v>195</v>
      </c>
      <c r="C40" s="99" t="s">
        <v>159</v>
      </c>
      <c r="D40" s="251"/>
      <c r="E40" s="251"/>
      <c r="F40" s="327"/>
      <c r="G40" s="254"/>
      <c r="H40" s="254"/>
      <c r="I40" s="254"/>
      <c r="J40" s="254"/>
      <c r="K40" s="254"/>
      <c r="L40" s="255"/>
      <c r="M40" s="1224"/>
    </row>
    <row r="41" spans="2:13">
      <c r="B41" s="235" t="s">
        <v>196</v>
      </c>
      <c r="C41" s="99" t="s">
        <v>204</v>
      </c>
      <c r="D41" s="251"/>
      <c r="E41" s="251"/>
      <c r="F41" s="327"/>
      <c r="G41" s="254"/>
      <c r="H41" s="254"/>
      <c r="I41" s="254"/>
      <c r="J41" s="254"/>
      <c r="K41" s="254"/>
      <c r="L41" s="255"/>
      <c r="M41" s="1224"/>
    </row>
    <row r="42" spans="2:13">
      <c r="B42" s="235">
        <v>77</v>
      </c>
      <c r="C42" s="99" t="s">
        <v>205</v>
      </c>
      <c r="D42" s="251"/>
      <c r="E42" s="251"/>
      <c r="F42" s="327"/>
      <c r="G42" s="254"/>
      <c r="H42" s="254"/>
      <c r="I42" s="254"/>
      <c r="J42" s="254"/>
      <c r="K42" s="254"/>
      <c r="L42" s="255"/>
      <c r="M42" s="1224"/>
    </row>
    <row r="43" spans="2:13">
      <c r="B43" s="260">
        <v>9904</v>
      </c>
      <c r="C43" s="103" t="s">
        <v>158</v>
      </c>
      <c r="D43" s="261"/>
      <c r="E43" s="261"/>
      <c r="F43" s="329"/>
      <c r="G43" s="264"/>
      <c r="H43" s="264"/>
      <c r="I43" s="264"/>
      <c r="J43" s="264"/>
      <c r="K43" s="264"/>
      <c r="L43" s="265"/>
      <c r="M43" s="1224"/>
    </row>
    <row r="44" spans="2:13">
      <c r="B44" s="260">
        <v>789</v>
      </c>
      <c r="C44" s="103" t="s">
        <v>180</v>
      </c>
      <c r="D44" s="261"/>
      <c r="E44" s="261"/>
      <c r="F44" s="329"/>
      <c r="G44" s="264"/>
      <c r="H44" s="264"/>
      <c r="I44" s="264"/>
      <c r="J44" s="264"/>
      <c r="K44" s="264"/>
      <c r="L44" s="265"/>
      <c r="M44" s="1224"/>
    </row>
    <row r="45" spans="2:13">
      <c r="B45" s="260">
        <v>689</v>
      </c>
      <c r="C45" s="103" t="s">
        <v>197</v>
      </c>
      <c r="D45" s="261"/>
      <c r="E45" s="261"/>
      <c r="F45" s="329"/>
      <c r="G45" s="264"/>
      <c r="H45" s="264"/>
      <c r="I45" s="264"/>
      <c r="J45" s="264"/>
      <c r="K45" s="264"/>
      <c r="L45" s="265"/>
      <c r="M45" s="1224"/>
    </row>
    <row r="46" spans="2:13" ht="13.8" thickBot="1">
      <c r="B46" s="266">
        <v>9905</v>
      </c>
      <c r="C46" s="104" t="s">
        <v>181</v>
      </c>
      <c r="D46" s="267"/>
      <c r="E46" s="267"/>
      <c r="F46" s="330"/>
      <c r="G46" s="268"/>
      <c r="H46" s="268"/>
      <c r="I46" s="268"/>
      <c r="J46" s="268"/>
      <c r="K46" s="268"/>
      <c r="L46" s="269"/>
      <c r="M46" s="1225"/>
    </row>
  </sheetData>
  <mergeCells count="2">
    <mergeCell ref="O28:Q29"/>
    <mergeCell ref="B2:D3"/>
  </mergeCells>
  <hyperlinks>
    <hyperlink ref="C1" location="TOC!A1" display="Retour à la table des matières" xr:uid="{00000000-0004-0000-0A00-000000000000}"/>
  </hyperlink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codeName="Sheet10">
    <tabColor rgb="FF00B050"/>
  </sheetPr>
  <dimension ref="A1:AP34"/>
  <sheetViews>
    <sheetView showGridLines="0" topLeftCell="D17" zoomScale="80" zoomScaleNormal="80" workbookViewId="0">
      <selection activeCell="M33" sqref="M7:AP33"/>
    </sheetView>
  </sheetViews>
  <sheetFormatPr baseColWidth="10" defaultColWidth="8.88671875" defaultRowHeight="14.4"/>
  <cols>
    <col min="1" max="1" width="6" customWidth="1"/>
    <col min="2" max="2" width="3.88671875" customWidth="1"/>
    <col min="3" max="3" width="41.6640625" style="41" customWidth="1"/>
    <col min="4" max="4" width="14.5546875" customWidth="1"/>
    <col min="5" max="7" width="14.5546875" style="40" customWidth="1"/>
    <col min="8" max="8" width="14.5546875" customWidth="1"/>
    <col min="9" max="11" width="14.5546875" style="40" customWidth="1"/>
    <col min="12" max="12" width="3.44140625" style="40" customWidth="1"/>
    <col min="13" max="22" width="14.5546875" style="40" customWidth="1"/>
    <col min="23" max="26" width="14.5546875" customWidth="1"/>
    <col min="27" max="27" width="14.5546875" style="40" customWidth="1"/>
    <col min="28" max="31" width="14.5546875" customWidth="1"/>
    <col min="32" max="32" width="14.5546875" style="40" customWidth="1"/>
    <col min="33" max="36" width="14.5546875" customWidth="1"/>
    <col min="37" max="37" width="14.5546875" style="40" customWidth="1"/>
    <col min="38" max="41" width="14.5546875" customWidth="1"/>
    <col min="42" max="42" width="14.5546875" style="40" customWidth="1"/>
  </cols>
  <sheetData>
    <row r="1" spans="1:42">
      <c r="C1" s="394" t="s">
        <v>289</v>
      </c>
    </row>
    <row r="2" spans="1:42" s="293" customFormat="1">
      <c r="A2"/>
      <c r="B2" s="1308" t="s">
        <v>562</v>
      </c>
      <c r="C2" s="1308"/>
      <c r="D2" s="1308"/>
      <c r="E2" s="292"/>
      <c r="F2" s="292"/>
      <c r="G2" s="292"/>
      <c r="I2" s="292"/>
      <c r="J2" s="292"/>
      <c r="K2" s="292"/>
      <c r="L2" s="292"/>
      <c r="M2" s="292"/>
      <c r="N2" s="292"/>
      <c r="O2" s="292"/>
      <c r="P2" s="292"/>
      <c r="Q2" s="292"/>
      <c r="R2" s="292"/>
      <c r="S2" s="292"/>
      <c r="T2" s="292"/>
      <c r="U2" s="292"/>
      <c r="V2" s="292"/>
      <c r="AA2" s="292"/>
      <c r="AF2" s="292"/>
      <c r="AK2" s="292"/>
      <c r="AP2" s="292"/>
    </row>
    <row r="3" spans="1:42" s="293" customFormat="1">
      <c r="A3"/>
      <c r="B3" s="1308"/>
      <c r="C3" s="1308"/>
      <c r="D3" s="1308"/>
      <c r="E3" s="292"/>
      <c r="F3" s="292"/>
      <c r="G3" s="292"/>
      <c r="I3" s="292"/>
      <c r="J3" s="292"/>
      <c r="K3" s="292"/>
      <c r="L3" s="292"/>
      <c r="M3" s="292"/>
      <c r="N3" s="292"/>
      <c r="O3" s="292"/>
      <c r="P3" s="292"/>
      <c r="Q3" s="292"/>
      <c r="R3" s="292"/>
      <c r="S3" s="292"/>
      <c r="T3" s="292"/>
      <c r="U3" s="292"/>
      <c r="V3" s="292"/>
      <c r="AA3" s="292"/>
      <c r="AF3" s="292"/>
      <c r="AK3" s="292"/>
      <c r="AP3" s="292"/>
    </row>
    <row r="4" spans="1:42" ht="18" thickBot="1">
      <c r="B4" s="695"/>
      <c r="C4" s="695"/>
      <c r="D4" s="695"/>
    </row>
    <row r="5" spans="1:42">
      <c r="D5" s="1330" t="s">
        <v>48</v>
      </c>
      <c r="E5" s="1327"/>
      <c r="F5" s="1327"/>
      <c r="G5" s="1329"/>
      <c r="H5" s="1327" t="s">
        <v>207</v>
      </c>
      <c r="I5" s="1327"/>
      <c r="J5" s="1327"/>
      <c r="K5" s="1328"/>
      <c r="L5" s="802"/>
      <c r="M5" s="1326" t="s">
        <v>24</v>
      </c>
      <c r="N5" s="1327"/>
      <c r="O5" s="1327"/>
      <c r="P5" s="1328"/>
      <c r="Q5" s="1161"/>
      <c r="R5" s="1326" t="s">
        <v>25</v>
      </c>
      <c r="S5" s="1327"/>
      <c r="T5" s="1327"/>
      <c r="U5" s="1328"/>
      <c r="V5" s="1161"/>
      <c r="W5" s="1326" t="s">
        <v>26</v>
      </c>
      <c r="X5" s="1327"/>
      <c r="Y5" s="1327"/>
      <c r="Z5" s="1328"/>
      <c r="AA5" s="1161"/>
      <c r="AB5" s="1326" t="s">
        <v>27</v>
      </c>
      <c r="AC5" s="1327"/>
      <c r="AD5" s="1327"/>
      <c r="AE5" s="1328"/>
      <c r="AF5" s="1161"/>
      <c r="AG5" s="1326" t="s">
        <v>28</v>
      </c>
      <c r="AH5" s="1327"/>
      <c r="AI5" s="1327"/>
      <c r="AJ5" s="1328"/>
      <c r="AK5" s="1161"/>
      <c r="AL5" s="1326" t="s">
        <v>29</v>
      </c>
      <c r="AM5" s="1327"/>
      <c r="AN5" s="1327"/>
      <c r="AO5" s="1329"/>
      <c r="AP5" s="1162"/>
    </row>
    <row r="6" spans="1:42" ht="40.200000000000003" thickBot="1">
      <c r="D6" s="803" t="s">
        <v>726</v>
      </c>
      <c r="E6" s="804" t="s">
        <v>727</v>
      </c>
      <c r="F6" s="804" t="s">
        <v>442</v>
      </c>
      <c r="G6" s="805" t="s">
        <v>443</v>
      </c>
      <c r="H6" s="804" t="s">
        <v>726</v>
      </c>
      <c r="I6" s="804" t="s">
        <v>727</v>
      </c>
      <c r="J6" s="804" t="s">
        <v>442</v>
      </c>
      <c r="K6" s="806" t="s">
        <v>443</v>
      </c>
      <c r="L6" s="807"/>
      <c r="M6" s="804" t="s">
        <v>726</v>
      </c>
      <c r="N6" s="804" t="s">
        <v>727</v>
      </c>
      <c r="O6" s="804" t="s">
        <v>442</v>
      </c>
      <c r="P6" s="806" t="s">
        <v>443</v>
      </c>
      <c r="Q6" s="804" t="s">
        <v>7</v>
      </c>
      <c r="R6" s="804" t="s">
        <v>726</v>
      </c>
      <c r="S6" s="804" t="s">
        <v>727</v>
      </c>
      <c r="T6" s="804" t="s">
        <v>442</v>
      </c>
      <c r="U6" s="806" t="s">
        <v>443</v>
      </c>
      <c r="V6" s="1195" t="s">
        <v>7</v>
      </c>
      <c r="W6" s="804" t="s">
        <v>726</v>
      </c>
      <c r="X6" s="804" t="s">
        <v>727</v>
      </c>
      <c r="Y6" s="804" t="s">
        <v>442</v>
      </c>
      <c r="Z6" s="806" t="s">
        <v>443</v>
      </c>
      <c r="AA6" s="1195" t="s">
        <v>7</v>
      </c>
      <c r="AB6" s="804" t="s">
        <v>726</v>
      </c>
      <c r="AC6" s="804" t="s">
        <v>727</v>
      </c>
      <c r="AD6" s="804" t="s">
        <v>442</v>
      </c>
      <c r="AE6" s="806" t="s">
        <v>443</v>
      </c>
      <c r="AF6" s="1195" t="s">
        <v>7</v>
      </c>
      <c r="AG6" s="804" t="s">
        <v>726</v>
      </c>
      <c r="AH6" s="804" t="s">
        <v>727</v>
      </c>
      <c r="AI6" s="804" t="s">
        <v>442</v>
      </c>
      <c r="AJ6" s="806" t="s">
        <v>443</v>
      </c>
      <c r="AK6" s="1195" t="s">
        <v>7</v>
      </c>
      <c r="AL6" s="804" t="s">
        <v>726</v>
      </c>
      <c r="AM6" s="804" t="s">
        <v>727</v>
      </c>
      <c r="AN6" s="804" t="s">
        <v>442</v>
      </c>
      <c r="AO6" s="806" t="s">
        <v>443</v>
      </c>
      <c r="AP6" s="1196" t="s">
        <v>7</v>
      </c>
    </row>
    <row r="7" spans="1:42" s="42" customFormat="1">
      <c r="B7" s="57">
        <v>1</v>
      </c>
      <c r="C7" s="448" t="s">
        <v>49</v>
      </c>
      <c r="D7" s="49"/>
      <c r="E7" s="43"/>
      <c r="F7" s="43"/>
      <c r="G7" s="50"/>
      <c r="H7" s="698"/>
      <c r="I7" s="43"/>
      <c r="J7" s="43"/>
      <c r="K7" s="44"/>
      <c r="L7" s="808"/>
      <c r="M7" s="1192"/>
      <c r="N7" s="1193"/>
      <c r="O7" s="1193"/>
      <c r="P7" s="1194"/>
      <c r="Q7" s="43"/>
      <c r="R7" s="809"/>
      <c r="S7" s="43"/>
      <c r="T7" s="43"/>
      <c r="U7" s="44"/>
      <c r="V7" s="43"/>
      <c r="W7" s="809"/>
      <c r="X7" s="43"/>
      <c r="Y7" s="43"/>
      <c r="Z7" s="44"/>
      <c r="AA7" s="43"/>
      <c r="AB7" s="809"/>
      <c r="AC7" s="43"/>
      <c r="AD7" s="43"/>
      <c r="AE7" s="44"/>
      <c r="AF7" s="43"/>
      <c r="AG7" s="809"/>
      <c r="AH7" s="43"/>
      <c r="AI7" s="43"/>
      <c r="AJ7" s="44"/>
      <c r="AK7" s="43"/>
      <c r="AL7" s="809"/>
      <c r="AM7" s="43"/>
      <c r="AN7" s="43"/>
      <c r="AO7" s="50"/>
      <c r="AP7" s="50"/>
    </row>
    <row r="8" spans="1:42" ht="27.6">
      <c r="B8" s="51"/>
      <c r="C8" s="449" t="s">
        <v>55</v>
      </c>
      <c r="D8" s="514"/>
      <c r="E8" s="535"/>
      <c r="F8" s="535"/>
      <c r="G8" s="810"/>
      <c r="H8" s="341"/>
      <c r="I8" s="535"/>
      <c r="J8" s="535"/>
      <c r="K8" s="538"/>
      <c r="L8" s="331"/>
      <c r="M8" s="811"/>
      <c r="N8" s="812"/>
      <c r="O8" s="812"/>
      <c r="P8" s="813"/>
      <c r="Q8" s="815"/>
      <c r="R8" s="814"/>
      <c r="S8" s="815"/>
      <c r="T8" s="815"/>
      <c r="U8" s="816"/>
      <c r="V8" s="815"/>
      <c r="W8" s="22"/>
      <c r="X8" s="15"/>
      <c r="Y8" s="15"/>
      <c r="Z8" s="817"/>
      <c r="AA8" s="815"/>
      <c r="AB8" s="22"/>
      <c r="AC8" s="15"/>
      <c r="AD8" s="15"/>
      <c r="AE8" s="817"/>
      <c r="AF8" s="815"/>
      <c r="AG8" s="22"/>
      <c r="AH8" s="15"/>
      <c r="AI8" s="15"/>
      <c r="AJ8" s="817"/>
      <c r="AK8" s="815"/>
      <c r="AL8" s="22"/>
      <c r="AM8" s="15"/>
      <c r="AN8" s="15"/>
      <c r="AO8" s="52"/>
      <c r="AP8" s="1197"/>
    </row>
    <row r="9" spans="1:42">
      <c r="B9" s="51"/>
      <c r="C9" s="449" t="s">
        <v>56</v>
      </c>
      <c r="D9" s="514"/>
      <c r="E9" s="536"/>
      <c r="F9" s="536"/>
      <c r="G9" s="818"/>
      <c r="H9" s="341"/>
      <c r="I9" s="536"/>
      <c r="J9" s="536"/>
      <c r="K9" s="539"/>
      <c r="L9" s="332"/>
      <c r="M9" s="819"/>
      <c r="N9" s="820"/>
      <c r="O9" s="820"/>
      <c r="P9" s="821"/>
      <c r="Q9" s="1163"/>
      <c r="R9" s="822"/>
      <c r="S9" s="1163"/>
      <c r="T9" s="1163"/>
      <c r="U9" s="823"/>
      <c r="V9" s="1163"/>
      <c r="W9" s="22"/>
      <c r="X9" s="15"/>
      <c r="Y9" s="15"/>
      <c r="Z9" s="817"/>
      <c r="AA9" s="1163"/>
      <c r="AB9" s="22"/>
      <c r="AC9" s="15"/>
      <c r="AD9" s="15"/>
      <c r="AE9" s="817"/>
      <c r="AF9" s="1163"/>
      <c r="AG9" s="22"/>
      <c r="AH9" s="15"/>
      <c r="AI9" s="15"/>
      <c r="AJ9" s="817"/>
      <c r="AK9" s="1163"/>
      <c r="AL9" s="22"/>
      <c r="AM9" s="15"/>
      <c r="AN9" s="15"/>
      <c r="AO9" s="52"/>
      <c r="AP9" s="1198"/>
    </row>
    <row r="10" spans="1:42">
      <c r="B10" s="51"/>
      <c r="C10" s="450" t="s">
        <v>50</v>
      </c>
      <c r="D10" s="514"/>
      <c r="E10" s="536"/>
      <c r="F10" s="536"/>
      <c r="G10" s="818"/>
      <c r="H10" s="341"/>
      <c r="I10" s="536"/>
      <c r="J10" s="536"/>
      <c r="K10" s="539"/>
      <c r="L10" s="332"/>
      <c r="M10" s="822"/>
      <c r="N10" s="824"/>
      <c r="O10" s="824"/>
      <c r="P10" s="825"/>
      <c r="Q10" s="824"/>
      <c r="R10" s="822"/>
      <c r="S10" s="824"/>
      <c r="T10" s="824"/>
      <c r="U10" s="825"/>
      <c r="V10" s="824"/>
      <c r="W10" s="822"/>
      <c r="X10" s="824"/>
      <c r="Y10" s="824"/>
      <c r="Z10" s="825"/>
      <c r="AA10" s="824"/>
      <c r="AB10" s="22"/>
      <c r="AC10" s="15"/>
      <c r="AD10" s="15"/>
      <c r="AE10" s="817"/>
      <c r="AF10" s="824"/>
      <c r="AG10" s="22"/>
      <c r="AH10" s="15"/>
      <c r="AI10" s="15"/>
      <c r="AJ10" s="817"/>
      <c r="AK10" s="824"/>
      <c r="AL10" s="22"/>
      <c r="AM10" s="15"/>
      <c r="AN10" s="15"/>
      <c r="AO10" s="52"/>
      <c r="AP10" s="1199"/>
    </row>
    <row r="11" spans="1:42">
      <c r="B11" s="51"/>
      <c r="C11" s="451" t="s">
        <v>21</v>
      </c>
      <c r="D11" s="514"/>
      <c r="E11" s="536"/>
      <c r="F11" s="536"/>
      <c r="G11" s="818"/>
      <c r="H11" s="341"/>
      <c r="I11" s="536"/>
      <c r="J11" s="536"/>
      <c r="K11" s="539"/>
      <c r="L11" s="332"/>
      <c r="M11" s="822"/>
      <c r="N11" s="824"/>
      <c r="O11" s="824"/>
      <c r="P11" s="825"/>
      <c r="Q11" s="824"/>
      <c r="R11" s="826"/>
      <c r="S11" s="1163"/>
      <c r="T11" s="1163"/>
      <c r="U11" s="823"/>
      <c r="V11" s="824"/>
      <c r="W11" s="826"/>
      <c r="X11" s="1163"/>
      <c r="Y11" s="1163"/>
      <c r="Z11" s="823"/>
      <c r="AA11" s="824"/>
      <c r="AB11" s="22"/>
      <c r="AC11" s="15"/>
      <c r="AD11" s="15"/>
      <c r="AE11" s="817"/>
      <c r="AF11" s="824"/>
      <c r="AG11" s="22"/>
      <c r="AH11" s="15"/>
      <c r="AI11" s="15"/>
      <c r="AJ11" s="817"/>
      <c r="AK11" s="824"/>
      <c r="AL11" s="22"/>
      <c r="AM11" s="15"/>
      <c r="AN11" s="15"/>
      <c r="AO11" s="52"/>
      <c r="AP11" s="1199"/>
    </row>
    <row r="12" spans="1:42">
      <c r="B12" s="51"/>
      <c r="C12" s="452" t="s">
        <v>807</v>
      </c>
      <c r="D12" s="514"/>
      <c r="E12" s="536"/>
      <c r="F12" s="536"/>
      <c r="G12" s="818"/>
      <c r="H12" s="341"/>
      <c r="I12" s="536"/>
      <c r="J12" s="536"/>
      <c r="K12" s="539"/>
      <c r="L12" s="332"/>
      <c r="M12" s="819"/>
      <c r="N12" s="820"/>
      <c r="O12" s="820"/>
      <c r="P12" s="821"/>
      <c r="Q12" s="1163"/>
      <c r="R12" s="819"/>
      <c r="S12" s="820"/>
      <c r="T12" s="820"/>
      <c r="U12" s="821"/>
      <c r="V12" s="1163"/>
      <c r="W12" s="819"/>
      <c r="X12" s="820"/>
      <c r="Y12" s="820"/>
      <c r="Z12" s="821"/>
      <c r="AA12" s="1163"/>
      <c r="AB12" s="22"/>
      <c r="AC12" s="15"/>
      <c r="AD12" s="15"/>
      <c r="AE12" s="817"/>
      <c r="AF12" s="1163"/>
      <c r="AG12" s="22"/>
      <c r="AH12" s="15"/>
      <c r="AI12" s="15"/>
      <c r="AJ12" s="817"/>
      <c r="AK12" s="1163"/>
      <c r="AL12" s="22"/>
      <c r="AM12" s="15"/>
      <c r="AN12" s="15"/>
      <c r="AO12" s="52"/>
      <c r="AP12" s="1198"/>
    </row>
    <row r="13" spans="1:42">
      <c r="B13" s="51"/>
      <c r="C13" s="452" t="s">
        <v>208</v>
      </c>
      <c r="D13" s="514"/>
      <c r="E13" s="536"/>
      <c r="F13" s="536"/>
      <c r="G13" s="818"/>
      <c r="H13" s="341"/>
      <c r="I13" s="536"/>
      <c r="J13" s="536"/>
      <c r="K13" s="539"/>
      <c r="L13" s="332"/>
      <c r="M13" s="827"/>
      <c r="N13" s="828"/>
      <c r="O13" s="828"/>
      <c r="P13" s="829"/>
      <c r="Q13" s="824"/>
      <c r="R13" s="827"/>
      <c r="S13" s="828"/>
      <c r="T13" s="828"/>
      <c r="U13" s="829"/>
      <c r="V13" s="824"/>
      <c r="W13" s="819"/>
      <c r="X13" s="820"/>
      <c r="Y13" s="820"/>
      <c r="Z13" s="821"/>
      <c r="AA13" s="824"/>
      <c r="AB13" s="22"/>
      <c r="AC13" s="15"/>
      <c r="AD13" s="15"/>
      <c r="AE13" s="817"/>
      <c r="AF13" s="824"/>
      <c r="AG13" s="22"/>
      <c r="AH13" s="15"/>
      <c r="AI13" s="15"/>
      <c r="AJ13" s="817"/>
      <c r="AK13" s="824"/>
      <c r="AL13" s="22"/>
      <c r="AM13" s="15"/>
      <c r="AN13" s="15"/>
      <c r="AO13" s="52"/>
      <c r="AP13" s="1199"/>
    </row>
    <row r="14" spans="1:42">
      <c r="B14" s="51"/>
      <c r="C14" s="451" t="s">
        <v>22</v>
      </c>
      <c r="D14" s="514"/>
      <c r="E14" s="536"/>
      <c r="F14" s="536"/>
      <c r="G14" s="818"/>
      <c r="H14" s="341"/>
      <c r="I14" s="536"/>
      <c r="J14" s="536"/>
      <c r="K14" s="539"/>
      <c r="L14" s="332"/>
      <c r="M14" s="827"/>
      <c r="N14" s="828"/>
      <c r="O14" s="828"/>
      <c r="P14" s="829"/>
      <c r="Q14" s="824"/>
      <c r="R14" s="827"/>
      <c r="S14" s="828"/>
      <c r="T14" s="828"/>
      <c r="U14" s="829"/>
      <c r="V14" s="824"/>
      <c r="W14" s="819"/>
      <c r="X14" s="820"/>
      <c r="Y14" s="820"/>
      <c r="Z14" s="821"/>
      <c r="AA14" s="824"/>
      <c r="AB14" s="22"/>
      <c r="AC14" s="15"/>
      <c r="AD14" s="15"/>
      <c r="AE14" s="817"/>
      <c r="AF14" s="824"/>
      <c r="AG14" s="22"/>
      <c r="AH14" s="15"/>
      <c r="AI14" s="15"/>
      <c r="AJ14" s="817"/>
      <c r="AK14" s="824"/>
      <c r="AL14" s="22"/>
      <c r="AM14" s="15"/>
      <c r="AN14" s="15"/>
      <c r="AO14" s="52"/>
      <c r="AP14" s="1199"/>
    </row>
    <row r="15" spans="1:42">
      <c r="B15" s="51"/>
      <c r="C15" s="451" t="s">
        <v>61</v>
      </c>
      <c r="D15" s="514"/>
      <c r="E15" s="536"/>
      <c r="F15" s="536"/>
      <c r="G15" s="818"/>
      <c r="H15" s="341"/>
      <c r="I15" s="536"/>
      <c r="J15" s="536"/>
      <c r="K15" s="539"/>
      <c r="L15" s="332"/>
      <c r="M15" s="827"/>
      <c r="N15" s="820"/>
      <c r="O15" s="820"/>
      <c r="P15" s="821"/>
      <c r="Q15" s="1163"/>
      <c r="R15" s="827"/>
      <c r="S15" s="828"/>
      <c r="T15" s="828"/>
      <c r="U15" s="829"/>
      <c r="V15" s="1163"/>
      <c r="W15" s="827"/>
      <c r="X15" s="820"/>
      <c r="Y15" s="820"/>
      <c r="Z15" s="821"/>
      <c r="AA15" s="1163"/>
      <c r="AB15" s="22"/>
      <c r="AC15" s="15"/>
      <c r="AD15" s="15"/>
      <c r="AE15" s="817"/>
      <c r="AF15" s="1163"/>
      <c r="AG15" s="22"/>
      <c r="AH15" s="15"/>
      <c r="AI15" s="15"/>
      <c r="AJ15" s="817"/>
      <c r="AK15" s="1163"/>
      <c r="AL15" s="22"/>
      <c r="AM15" s="15"/>
      <c r="AN15" s="15"/>
      <c r="AO15" s="52"/>
      <c r="AP15" s="1198"/>
    </row>
    <row r="16" spans="1:42">
      <c r="B16" s="51"/>
      <c r="C16" s="451" t="s">
        <v>733</v>
      </c>
      <c r="D16" s="514"/>
      <c r="E16" s="536"/>
      <c r="F16" s="536"/>
      <c r="G16" s="818"/>
      <c r="H16" s="341"/>
      <c r="I16" s="536"/>
      <c r="J16" s="536"/>
      <c r="K16" s="539"/>
      <c r="L16" s="332"/>
      <c r="M16" s="819"/>
      <c r="N16" s="820"/>
      <c r="O16" s="820"/>
      <c r="P16" s="821"/>
      <c r="Q16" s="1163"/>
      <c r="R16" s="819"/>
      <c r="S16" s="820"/>
      <c r="T16" s="820"/>
      <c r="U16" s="821"/>
      <c r="V16" s="1163"/>
      <c r="W16" s="819"/>
      <c r="X16" s="820"/>
      <c r="Y16" s="820"/>
      <c r="Z16" s="821"/>
      <c r="AA16" s="1163"/>
      <c r="AB16" s="22"/>
      <c r="AC16" s="15"/>
      <c r="AD16" s="15"/>
      <c r="AE16" s="817"/>
      <c r="AF16" s="1163"/>
      <c r="AG16" s="22"/>
      <c r="AH16" s="15"/>
      <c r="AI16" s="15"/>
      <c r="AJ16" s="817"/>
      <c r="AK16" s="1163"/>
      <c r="AL16" s="22"/>
      <c r="AM16" s="15"/>
      <c r="AN16" s="15"/>
      <c r="AO16" s="52"/>
      <c r="AP16" s="1198"/>
    </row>
    <row r="17" spans="2:42">
      <c r="B17" s="51"/>
      <c r="C17" s="451" t="s">
        <v>206</v>
      </c>
      <c r="D17" s="514"/>
      <c r="E17" s="536"/>
      <c r="F17" s="536"/>
      <c r="G17" s="818"/>
      <c r="H17" s="341"/>
      <c r="I17" s="536"/>
      <c r="J17" s="536"/>
      <c r="K17" s="539"/>
      <c r="L17" s="332"/>
      <c r="M17" s="822"/>
      <c r="N17" s="1163"/>
      <c r="O17" s="1163"/>
      <c r="P17" s="823"/>
      <c r="Q17" s="1163"/>
      <c r="R17" s="822"/>
      <c r="S17" s="1163"/>
      <c r="T17" s="1163"/>
      <c r="U17" s="823"/>
      <c r="V17" s="1163"/>
      <c r="W17" s="830"/>
      <c r="X17" s="60"/>
      <c r="Y17" s="60"/>
      <c r="Z17" s="458"/>
      <c r="AA17" s="1163"/>
      <c r="AB17" s="22"/>
      <c r="AC17" s="15"/>
      <c r="AD17" s="15"/>
      <c r="AE17" s="817"/>
      <c r="AF17" s="1163"/>
      <c r="AG17" s="22"/>
      <c r="AH17" s="15"/>
      <c r="AI17" s="15"/>
      <c r="AJ17" s="817"/>
      <c r="AK17" s="1163"/>
      <c r="AL17" s="22"/>
      <c r="AM17" s="15"/>
      <c r="AN17" s="15"/>
      <c r="AO17" s="52"/>
      <c r="AP17" s="1198"/>
    </row>
    <row r="18" spans="2:42">
      <c r="B18" s="51"/>
      <c r="C18" s="452" t="s">
        <v>60</v>
      </c>
      <c r="D18" s="514"/>
      <c r="E18" s="536"/>
      <c r="F18" s="536"/>
      <c r="G18" s="818"/>
      <c r="H18" s="341"/>
      <c r="I18" s="536"/>
      <c r="J18" s="536"/>
      <c r="K18" s="539"/>
      <c r="L18" s="332"/>
      <c r="M18" s="827"/>
      <c r="N18" s="828"/>
      <c r="O18" s="828"/>
      <c r="P18" s="829"/>
      <c r="Q18" s="824"/>
      <c r="R18" s="827"/>
      <c r="S18" s="828"/>
      <c r="T18" s="828"/>
      <c r="U18" s="829"/>
      <c r="V18" s="824"/>
      <c r="W18" s="456"/>
      <c r="X18" s="61"/>
      <c r="Y18" s="61"/>
      <c r="Z18" s="457"/>
      <c r="AA18" s="824"/>
      <c r="AB18" s="22"/>
      <c r="AC18" s="15"/>
      <c r="AD18" s="15"/>
      <c r="AE18" s="817"/>
      <c r="AF18" s="824"/>
      <c r="AG18" s="22"/>
      <c r="AH18" s="15"/>
      <c r="AI18" s="15"/>
      <c r="AJ18" s="817"/>
      <c r="AK18" s="824"/>
      <c r="AL18" s="22"/>
      <c r="AM18" s="15"/>
      <c r="AN18" s="15"/>
      <c r="AO18" s="52"/>
      <c r="AP18" s="1199"/>
    </row>
    <row r="19" spans="2:42">
      <c r="B19" s="51"/>
      <c r="C19" s="452" t="s">
        <v>23</v>
      </c>
      <c r="D19" s="514"/>
      <c r="E19" s="536"/>
      <c r="F19" s="536"/>
      <c r="G19" s="818"/>
      <c r="H19" s="341"/>
      <c r="I19" s="536"/>
      <c r="J19" s="536"/>
      <c r="K19" s="539"/>
      <c r="L19" s="332"/>
      <c r="M19" s="827"/>
      <c r="N19" s="828"/>
      <c r="O19" s="828"/>
      <c r="P19" s="829"/>
      <c r="Q19" s="824"/>
      <c r="R19" s="827"/>
      <c r="S19" s="828"/>
      <c r="T19" s="828"/>
      <c r="U19" s="829"/>
      <c r="V19" s="824"/>
      <c r="W19" s="456"/>
      <c r="X19" s="61"/>
      <c r="Y19" s="61"/>
      <c r="Z19" s="457"/>
      <c r="AA19" s="824"/>
      <c r="AB19" s="22"/>
      <c r="AC19" s="15"/>
      <c r="AD19" s="15"/>
      <c r="AE19" s="817"/>
      <c r="AF19" s="824"/>
      <c r="AG19" s="22"/>
      <c r="AH19" s="15"/>
      <c r="AI19" s="15"/>
      <c r="AJ19" s="817"/>
      <c r="AK19" s="824"/>
      <c r="AL19" s="22"/>
      <c r="AM19" s="15"/>
      <c r="AN19" s="15"/>
      <c r="AO19" s="52"/>
      <c r="AP19" s="1199"/>
    </row>
    <row r="20" spans="2:42">
      <c r="B20" s="51"/>
      <c r="C20" s="452" t="s">
        <v>734</v>
      </c>
      <c r="D20" s="514"/>
      <c r="E20" s="536"/>
      <c r="F20" s="536"/>
      <c r="G20" s="818"/>
      <c r="H20" s="341"/>
      <c r="I20" s="536"/>
      <c r="J20" s="536"/>
      <c r="K20" s="539"/>
      <c r="L20" s="332"/>
      <c r="M20" s="827"/>
      <c r="N20" s="820"/>
      <c r="O20" s="820"/>
      <c r="P20" s="821"/>
      <c r="Q20" s="1163"/>
      <c r="R20" s="819"/>
      <c r="S20" s="820"/>
      <c r="T20" s="820"/>
      <c r="U20" s="821"/>
      <c r="V20" s="1163"/>
      <c r="W20" s="830"/>
      <c r="X20" s="60"/>
      <c r="Y20" s="60"/>
      <c r="Z20" s="458"/>
      <c r="AA20" s="1163"/>
      <c r="AB20" s="22"/>
      <c r="AC20" s="15"/>
      <c r="AD20" s="15"/>
      <c r="AE20" s="817"/>
      <c r="AF20" s="1163"/>
      <c r="AG20" s="22"/>
      <c r="AH20" s="15"/>
      <c r="AI20" s="15"/>
      <c r="AJ20" s="817"/>
      <c r="AK20" s="1163"/>
      <c r="AL20" s="22"/>
      <c r="AM20" s="15"/>
      <c r="AN20" s="15"/>
      <c r="AO20" s="52"/>
      <c r="AP20" s="1198"/>
    </row>
    <row r="21" spans="2:42">
      <c r="B21" s="51"/>
      <c r="C21" s="449" t="s">
        <v>51</v>
      </c>
      <c r="D21" s="537"/>
      <c r="E21" s="536"/>
      <c r="F21" s="536"/>
      <c r="G21" s="818"/>
      <c r="H21" s="831"/>
      <c r="I21" s="536"/>
      <c r="J21" s="536"/>
      <c r="K21" s="539"/>
      <c r="L21" s="332"/>
      <c r="M21" s="827"/>
      <c r="N21" s="820"/>
      <c r="O21" s="820"/>
      <c r="P21" s="821"/>
      <c r="Q21" s="1163"/>
      <c r="R21" s="827"/>
      <c r="S21" s="820"/>
      <c r="T21" s="820"/>
      <c r="U21" s="821"/>
      <c r="V21" s="1163"/>
      <c r="W21" s="827"/>
      <c r="X21" s="820"/>
      <c r="Y21" s="820"/>
      <c r="Z21" s="821"/>
      <c r="AA21" s="1163"/>
      <c r="AB21" s="22"/>
      <c r="AC21" s="15"/>
      <c r="AD21" s="15"/>
      <c r="AE21" s="817"/>
      <c r="AF21" s="1163"/>
      <c r="AG21" s="22"/>
      <c r="AH21" s="15"/>
      <c r="AI21" s="15"/>
      <c r="AJ21" s="817"/>
      <c r="AK21" s="1163"/>
      <c r="AL21" s="22"/>
      <c r="AM21" s="15"/>
      <c r="AN21" s="15"/>
      <c r="AO21" s="52"/>
      <c r="AP21" s="1198"/>
    </row>
    <row r="22" spans="2:42">
      <c r="B22" s="51"/>
      <c r="C22" s="449" t="s">
        <v>52</v>
      </c>
      <c r="D22" s="537"/>
      <c r="E22" s="536"/>
      <c r="F22" s="536"/>
      <c r="G22" s="818"/>
      <c r="H22" s="831"/>
      <c r="I22" s="536"/>
      <c r="J22" s="536"/>
      <c r="K22" s="539"/>
      <c r="L22" s="332"/>
      <c r="M22" s="827"/>
      <c r="N22" s="820"/>
      <c r="O22" s="820"/>
      <c r="P22" s="821"/>
      <c r="Q22" s="1163"/>
      <c r="R22" s="827"/>
      <c r="S22" s="820"/>
      <c r="T22" s="820"/>
      <c r="U22" s="821"/>
      <c r="V22" s="1163"/>
      <c r="W22" s="827"/>
      <c r="X22" s="820"/>
      <c r="Y22" s="820"/>
      <c r="Z22" s="821"/>
      <c r="AA22" s="1163"/>
      <c r="AB22" s="22"/>
      <c r="AC22" s="15"/>
      <c r="AD22" s="15"/>
      <c r="AE22" s="817"/>
      <c r="AF22" s="1163"/>
      <c r="AG22" s="22"/>
      <c r="AH22" s="15"/>
      <c r="AI22" s="15"/>
      <c r="AJ22" s="817"/>
      <c r="AK22" s="1163"/>
      <c r="AL22" s="22"/>
      <c r="AM22" s="15"/>
      <c r="AN22" s="15"/>
      <c r="AO22" s="52"/>
      <c r="AP22" s="1198"/>
    </row>
    <row r="23" spans="2:42">
      <c r="B23" s="51"/>
      <c r="C23" s="449" t="s">
        <v>53</v>
      </c>
      <c r="D23" s="537"/>
      <c r="E23" s="536"/>
      <c r="F23" s="536"/>
      <c r="G23" s="818"/>
      <c r="H23" s="831"/>
      <c r="I23" s="536"/>
      <c r="J23" s="536"/>
      <c r="K23" s="539"/>
      <c r="L23" s="332"/>
      <c r="M23" s="819"/>
      <c r="N23" s="820"/>
      <c r="O23" s="820"/>
      <c r="P23" s="821"/>
      <c r="Q23" s="1163"/>
      <c r="R23" s="819"/>
      <c r="S23" s="820"/>
      <c r="T23" s="820"/>
      <c r="U23" s="821"/>
      <c r="V23" s="1163"/>
      <c r="W23" s="22"/>
      <c r="X23" s="15"/>
      <c r="Y23" s="15"/>
      <c r="Z23" s="817"/>
      <c r="AA23" s="1163"/>
      <c r="AB23" s="22"/>
      <c r="AC23" s="15"/>
      <c r="AD23" s="15"/>
      <c r="AE23" s="817"/>
      <c r="AF23" s="1163"/>
      <c r="AG23" s="22"/>
      <c r="AH23" s="15"/>
      <c r="AI23" s="15"/>
      <c r="AJ23" s="817"/>
      <c r="AK23" s="1163"/>
      <c r="AL23" s="22"/>
      <c r="AM23" s="15"/>
      <c r="AN23" s="15"/>
      <c r="AO23" s="52"/>
      <c r="AP23" s="1198"/>
    </row>
    <row r="24" spans="2:42">
      <c r="B24" s="51"/>
      <c r="C24" s="449" t="s">
        <v>54</v>
      </c>
      <c r="D24" s="537"/>
      <c r="E24" s="536"/>
      <c r="F24" s="536"/>
      <c r="G24" s="818"/>
      <c r="H24" s="831"/>
      <c r="I24" s="536"/>
      <c r="J24" s="536"/>
      <c r="K24" s="539"/>
      <c r="L24" s="332"/>
      <c r="M24" s="819"/>
      <c r="N24" s="820"/>
      <c r="O24" s="820"/>
      <c r="P24" s="821"/>
      <c r="Q24" s="1163"/>
      <c r="R24" s="819"/>
      <c r="S24" s="820"/>
      <c r="T24" s="820"/>
      <c r="U24" s="821"/>
      <c r="V24" s="1163"/>
      <c r="W24" s="22"/>
      <c r="X24" s="15"/>
      <c r="Y24" s="15"/>
      <c r="Z24" s="817"/>
      <c r="AA24" s="1163"/>
      <c r="AB24" s="22"/>
      <c r="AC24" s="15"/>
      <c r="AD24" s="15"/>
      <c r="AE24" s="817"/>
      <c r="AF24" s="1163"/>
      <c r="AG24" s="22"/>
      <c r="AH24" s="15"/>
      <c r="AI24" s="15"/>
      <c r="AJ24" s="817"/>
      <c r="AK24" s="1163"/>
      <c r="AL24" s="22"/>
      <c r="AM24" s="15"/>
      <c r="AN24" s="15"/>
      <c r="AO24" s="52"/>
      <c r="AP24" s="1198"/>
    </row>
    <row r="25" spans="2:42">
      <c r="B25" s="51"/>
      <c r="C25" s="449" t="s">
        <v>57</v>
      </c>
      <c r="D25" s="514"/>
      <c r="E25" s="536"/>
      <c r="F25" s="536"/>
      <c r="G25" s="818"/>
      <c r="H25" s="341"/>
      <c r="I25" s="536"/>
      <c r="J25" s="536"/>
      <c r="K25" s="539"/>
      <c r="L25" s="332"/>
      <c r="M25" s="822"/>
      <c r="N25" s="824"/>
      <c r="O25" s="824"/>
      <c r="P25" s="825"/>
      <c r="Q25" s="824"/>
      <c r="R25" s="822"/>
      <c r="S25" s="1163"/>
      <c r="T25" s="1163"/>
      <c r="U25" s="823"/>
      <c r="V25" s="824"/>
      <c r="W25" s="22"/>
      <c r="X25" s="15"/>
      <c r="Y25" s="15"/>
      <c r="Z25" s="817"/>
      <c r="AA25" s="824"/>
      <c r="AB25" s="22"/>
      <c r="AC25" s="15"/>
      <c r="AD25" s="15"/>
      <c r="AE25" s="817"/>
      <c r="AF25" s="824"/>
      <c r="AG25" s="22"/>
      <c r="AH25" s="15"/>
      <c r="AI25" s="15"/>
      <c r="AJ25" s="817"/>
      <c r="AK25" s="824"/>
      <c r="AL25" s="22"/>
      <c r="AM25" s="15"/>
      <c r="AN25" s="15"/>
      <c r="AO25" s="52"/>
      <c r="AP25" s="1199"/>
    </row>
    <row r="26" spans="2:42">
      <c r="B26" s="51"/>
      <c r="C26" s="449" t="s">
        <v>445</v>
      </c>
      <c r="D26" s="537"/>
      <c r="E26" s="536"/>
      <c r="F26" s="536"/>
      <c r="G26" s="818"/>
      <c r="H26" s="831"/>
      <c r="I26" s="536"/>
      <c r="J26" s="536"/>
      <c r="K26" s="539"/>
      <c r="L26" s="332"/>
      <c r="M26" s="822"/>
      <c r="N26" s="824"/>
      <c r="O26" s="824"/>
      <c r="P26" s="825"/>
      <c r="Q26" s="824"/>
      <c r="R26" s="822"/>
      <c r="S26" s="824"/>
      <c r="T26" s="824"/>
      <c r="U26" s="825"/>
      <c r="V26" s="824"/>
      <c r="W26" s="22"/>
      <c r="X26" s="15"/>
      <c r="Y26" s="15"/>
      <c r="Z26" s="817"/>
      <c r="AA26" s="824"/>
      <c r="AB26" s="22"/>
      <c r="AC26" s="15"/>
      <c r="AD26" s="15"/>
      <c r="AE26" s="817"/>
      <c r="AF26" s="824"/>
      <c r="AG26" s="22"/>
      <c r="AH26" s="15"/>
      <c r="AI26" s="15"/>
      <c r="AJ26" s="817"/>
      <c r="AK26" s="824"/>
      <c r="AL26" s="22"/>
      <c r="AM26" s="15"/>
      <c r="AN26" s="15"/>
      <c r="AO26" s="52"/>
      <c r="AP26" s="1199"/>
    </row>
    <row r="27" spans="2:42">
      <c r="B27" s="51"/>
      <c r="C27" s="453" t="s">
        <v>58</v>
      </c>
      <c r="D27" s="537"/>
      <c r="E27" s="536"/>
      <c r="F27" s="536"/>
      <c r="G27" s="818"/>
      <c r="H27" s="831"/>
      <c r="I27" s="536"/>
      <c r="J27" s="536"/>
      <c r="K27" s="539"/>
      <c r="L27" s="332"/>
      <c r="M27" s="822"/>
      <c r="N27" s="824"/>
      <c r="O27" s="824"/>
      <c r="P27" s="825"/>
      <c r="Q27" s="824"/>
      <c r="R27" s="822"/>
      <c r="S27" s="824"/>
      <c r="T27" s="824"/>
      <c r="U27" s="825"/>
      <c r="V27" s="824"/>
      <c r="W27" s="22"/>
      <c r="X27" s="15"/>
      <c r="Y27" s="15"/>
      <c r="Z27" s="817"/>
      <c r="AA27" s="824"/>
      <c r="AB27" s="22"/>
      <c r="AC27" s="15"/>
      <c r="AD27" s="15"/>
      <c r="AE27" s="817"/>
      <c r="AF27" s="824"/>
      <c r="AG27" s="22"/>
      <c r="AH27" s="15"/>
      <c r="AI27" s="15"/>
      <c r="AJ27" s="817"/>
      <c r="AK27" s="824"/>
      <c r="AL27" s="22"/>
      <c r="AM27" s="15"/>
      <c r="AN27" s="15"/>
      <c r="AO27" s="52"/>
      <c r="AP27" s="1199"/>
    </row>
    <row r="28" spans="2:42">
      <c r="B28" s="58">
        <v>2</v>
      </c>
      <c r="C28" s="454" t="s">
        <v>59</v>
      </c>
      <c r="D28" s="53"/>
      <c r="E28" s="47"/>
      <c r="F28" s="47"/>
      <c r="G28" s="700"/>
      <c r="H28" s="832"/>
      <c r="I28" s="47"/>
      <c r="J28" s="47"/>
      <c r="K28" s="48"/>
      <c r="L28" s="332"/>
      <c r="M28" s="833"/>
      <c r="N28" s="47"/>
      <c r="O28" s="47"/>
      <c r="P28" s="48"/>
      <c r="Q28" s="47"/>
      <c r="R28" s="833"/>
      <c r="S28" s="47"/>
      <c r="T28" s="47"/>
      <c r="U28" s="48"/>
      <c r="V28" s="47"/>
      <c r="W28" s="834"/>
      <c r="X28" s="835"/>
      <c r="Y28" s="835"/>
      <c r="Z28" s="836"/>
      <c r="AA28" s="47"/>
      <c r="AB28" s="834"/>
      <c r="AC28" s="835"/>
      <c r="AD28" s="835"/>
      <c r="AE28" s="836"/>
      <c r="AF28" s="47"/>
      <c r="AG28" s="834"/>
      <c r="AH28" s="835"/>
      <c r="AI28" s="835"/>
      <c r="AJ28" s="836"/>
      <c r="AK28" s="47"/>
      <c r="AL28" s="834"/>
      <c r="AM28" s="835"/>
      <c r="AN28" s="835"/>
      <c r="AO28" s="837"/>
      <c r="AP28" s="700"/>
    </row>
    <row r="29" spans="2:42" ht="27.6">
      <c r="B29" s="51"/>
      <c r="C29" s="449" t="s">
        <v>55</v>
      </c>
      <c r="D29" s="537"/>
      <c r="E29" s="536"/>
      <c r="F29" s="536"/>
      <c r="G29" s="818"/>
      <c r="H29" s="831"/>
      <c r="I29" s="536"/>
      <c r="J29" s="536"/>
      <c r="K29" s="539"/>
      <c r="L29" s="332"/>
      <c r="M29" s="838"/>
      <c r="N29" s="45"/>
      <c r="O29" s="45"/>
      <c r="P29" s="46"/>
      <c r="Q29" s="45"/>
      <c r="R29" s="838"/>
      <c r="S29" s="45"/>
      <c r="T29" s="45"/>
      <c r="U29" s="46"/>
      <c r="V29" s="45"/>
      <c r="W29" s="22"/>
      <c r="X29" s="15"/>
      <c r="Y29" s="15"/>
      <c r="Z29" s="817"/>
      <c r="AA29" s="45"/>
      <c r="AB29" s="22"/>
      <c r="AC29" s="15"/>
      <c r="AD29" s="15"/>
      <c r="AE29" s="817"/>
      <c r="AF29" s="45"/>
      <c r="AG29" s="22"/>
      <c r="AH29" s="15"/>
      <c r="AI29" s="15"/>
      <c r="AJ29" s="817"/>
      <c r="AK29" s="45"/>
      <c r="AL29" s="22"/>
      <c r="AM29" s="15"/>
      <c r="AN29" s="15"/>
      <c r="AO29" s="52"/>
      <c r="AP29" s="1200"/>
    </row>
    <row r="30" spans="2:42">
      <c r="B30" s="51"/>
      <c r="C30" s="449" t="s">
        <v>51</v>
      </c>
      <c r="D30" s="514"/>
      <c r="E30" s="536"/>
      <c r="F30" s="536"/>
      <c r="G30" s="818"/>
      <c r="H30" s="341"/>
      <c r="I30" s="536"/>
      <c r="J30" s="536"/>
      <c r="K30" s="539"/>
      <c r="L30" s="332"/>
      <c r="M30" s="838"/>
      <c r="N30" s="45"/>
      <c r="O30" s="45"/>
      <c r="P30" s="46"/>
      <c r="Q30" s="45"/>
      <c r="R30" s="838"/>
      <c r="S30" s="45"/>
      <c r="T30" s="45"/>
      <c r="U30" s="46"/>
      <c r="V30" s="45"/>
      <c r="W30" s="22"/>
      <c r="X30" s="15"/>
      <c r="Y30" s="15"/>
      <c r="Z30" s="817"/>
      <c r="AA30" s="45"/>
      <c r="AB30" s="22"/>
      <c r="AC30" s="15"/>
      <c r="AD30" s="15"/>
      <c r="AE30" s="817"/>
      <c r="AF30" s="45"/>
      <c r="AG30" s="22"/>
      <c r="AH30" s="15"/>
      <c r="AI30" s="15"/>
      <c r="AJ30" s="817"/>
      <c r="AK30" s="45"/>
      <c r="AL30" s="22"/>
      <c r="AM30" s="15"/>
      <c r="AN30" s="15"/>
      <c r="AO30" s="52"/>
      <c r="AP30" s="1200"/>
    </row>
    <row r="31" spans="2:42" s="42" customFormat="1">
      <c r="B31" s="1202"/>
      <c r="C31" s="449" t="s">
        <v>52</v>
      </c>
      <c r="D31" s="1202"/>
      <c r="E31" s="1203"/>
      <c r="F31" s="1203"/>
      <c r="G31" s="1204"/>
      <c r="H31" s="1205"/>
      <c r="I31" s="1203"/>
      <c r="J31" s="1203"/>
      <c r="K31" s="1206"/>
      <c r="L31" s="332"/>
      <c r="M31" s="1207"/>
      <c r="N31" s="1203"/>
      <c r="O31" s="1203"/>
      <c r="P31" s="1206"/>
      <c r="Q31" s="1203"/>
      <c r="R31" s="1207"/>
      <c r="S31" s="1203"/>
      <c r="T31" s="1203"/>
      <c r="U31" s="1206"/>
      <c r="V31" s="1203"/>
      <c r="W31" s="1208"/>
      <c r="X31" s="1205"/>
      <c r="Y31" s="1205"/>
      <c r="Z31" s="1209"/>
      <c r="AA31" s="1203"/>
      <c r="AB31" s="1208"/>
      <c r="AC31" s="1205"/>
      <c r="AD31" s="1205"/>
      <c r="AE31" s="1209"/>
      <c r="AF31" s="1203"/>
      <c r="AG31" s="1208"/>
      <c r="AH31" s="1205"/>
      <c r="AI31" s="1205"/>
      <c r="AJ31" s="1209"/>
      <c r="AK31" s="1203"/>
      <c r="AL31" s="1208"/>
      <c r="AM31" s="1205"/>
      <c r="AN31" s="1205"/>
      <c r="AO31" s="1210"/>
      <c r="AP31" s="1204"/>
    </row>
    <row r="32" spans="2:42">
      <c r="B32" s="51"/>
      <c r="C32" s="449" t="s">
        <v>53</v>
      </c>
      <c r="D32" s="514"/>
      <c r="E32" s="536"/>
      <c r="F32" s="536"/>
      <c r="G32" s="818"/>
      <c r="H32" s="341"/>
      <c r="I32" s="536"/>
      <c r="J32" s="536"/>
      <c r="K32" s="539"/>
      <c r="L32" s="332"/>
      <c r="M32" s="838"/>
      <c r="N32" s="45"/>
      <c r="O32" s="45"/>
      <c r="P32" s="46"/>
      <c r="Q32" s="45"/>
      <c r="R32" s="838"/>
      <c r="S32" s="45"/>
      <c r="T32" s="45"/>
      <c r="U32" s="46"/>
      <c r="V32" s="45"/>
      <c r="W32" s="22"/>
      <c r="X32" s="15"/>
      <c r="Y32" s="15"/>
      <c r="Z32" s="817"/>
      <c r="AA32" s="45"/>
      <c r="AB32" s="22"/>
      <c r="AC32" s="15"/>
      <c r="AD32" s="15"/>
      <c r="AE32" s="817"/>
      <c r="AF32" s="45"/>
      <c r="AG32" s="22"/>
      <c r="AH32" s="15"/>
      <c r="AI32" s="15"/>
      <c r="AJ32" s="817"/>
      <c r="AK32" s="45"/>
      <c r="AL32" s="22"/>
      <c r="AM32" s="15"/>
      <c r="AN32" s="15"/>
      <c r="AO32" s="52"/>
      <c r="AP32" s="1200"/>
    </row>
    <row r="33" spans="2:42">
      <c r="B33" s="51"/>
      <c r="C33" s="449" t="s">
        <v>54</v>
      </c>
      <c r="D33" s="514"/>
      <c r="E33" s="536"/>
      <c r="F33" s="536"/>
      <c r="G33" s="818"/>
      <c r="H33" s="341"/>
      <c r="I33" s="536"/>
      <c r="J33" s="536"/>
      <c r="K33" s="539"/>
      <c r="L33" s="332"/>
      <c r="M33" s="838"/>
      <c r="N33" s="45"/>
      <c r="O33" s="45"/>
      <c r="P33" s="46"/>
      <c r="Q33" s="45"/>
      <c r="R33" s="838"/>
      <c r="S33" s="45"/>
      <c r="T33" s="45"/>
      <c r="U33" s="46"/>
      <c r="V33" s="45"/>
      <c r="W33" s="22"/>
      <c r="X33" s="15"/>
      <c r="Y33" s="15"/>
      <c r="Z33" s="817"/>
      <c r="AA33" s="45"/>
      <c r="AB33" s="22"/>
      <c r="AC33" s="15"/>
      <c r="AD33" s="15"/>
      <c r="AE33" s="817"/>
      <c r="AF33" s="45"/>
      <c r="AG33" s="22"/>
      <c r="AH33" s="15"/>
      <c r="AI33" s="15"/>
      <c r="AJ33" s="817"/>
      <c r="AK33" s="45"/>
      <c r="AL33" s="22"/>
      <c r="AM33" s="15"/>
      <c r="AN33" s="15"/>
      <c r="AO33" s="52"/>
      <c r="AP33" s="1200"/>
    </row>
    <row r="34" spans="2:42" ht="15" thickBot="1">
      <c r="B34" s="54"/>
      <c r="C34" s="455" t="s">
        <v>57</v>
      </c>
      <c r="D34" s="515"/>
      <c r="E34" s="540"/>
      <c r="F34" s="540"/>
      <c r="G34" s="839"/>
      <c r="H34" s="516"/>
      <c r="I34" s="540"/>
      <c r="J34" s="540"/>
      <c r="K34" s="541"/>
      <c r="L34" s="333"/>
      <c r="M34" s="840"/>
      <c r="N34" s="55"/>
      <c r="O34" s="55"/>
      <c r="P34" s="56"/>
      <c r="Q34" s="55"/>
      <c r="R34" s="840"/>
      <c r="S34" s="55"/>
      <c r="T34" s="55"/>
      <c r="U34" s="56"/>
      <c r="V34" s="55"/>
      <c r="W34" s="841"/>
      <c r="X34" s="842"/>
      <c r="Y34" s="842"/>
      <c r="Z34" s="843"/>
      <c r="AA34" s="55"/>
      <c r="AB34" s="841"/>
      <c r="AC34" s="842"/>
      <c r="AD34" s="842"/>
      <c r="AE34" s="843"/>
      <c r="AF34" s="55"/>
      <c r="AG34" s="841"/>
      <c r="AH34" s="842"/>
      <c r="AI34" s="842"/>
      <c r="AJ34" s="843"/>
      <c r="AK34" s="55"/>
      <c r="AL34" s="841"/>
      <c r="AM34" s="842"/>
      <c r="AN34" s="842"/>
      <c r="AO34" s="844"/>
      <c r="AP34" s="1201"/>
    </row>
  </sheetData>
  <mergeCells count="9">
    <mergeCell ref="AB5:AE5"/>
    <mergeCell ref="AG5:AJ5"/>
    <mergeCell ref="AL5:AO5"/>
    <mergeCell ref="B2:D3"/>
    <mergeCell ref="D5:G5"/>
    <mergeCell ref="H5:K5"/>
    <mergeCell ref="M5:P5"/>
    <mergeCell ref="R5:U5"/>
    <mergeCell ref="W5:Z5"/>
  </mergeCells>
  <hyperlinks>
    <hyperlink ref="C1" location="TOC!A1" display="Retour à la table des matières" xr:uid="{00000000-0004-0000-0B00-000000000000}"/>
  </hyperlinks>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1">
    <tabColor rgb="FF00B050"/>
  </sheetPr>
  <dimension ref="A1:K28"/>
  <sheetViews>
    <sheetView showGridLines="0" zoomScale="90" zoomScaleNormal="90" workbookViewId="0">
      <selection activeCell="G29" sqref="G29"/>
    </sheetView>
  </sheetViews>
  <sheetFormatPr baseColWidth="10" defaultColWidth="10.88671875" defaultRowHeight="14.4"/>
  <cols>
    <col min="1" max="1" width="7" customWidth="1"/>
    <col min="2" max="2" width="36.5546875" style="220" bestFit="1" customWidth="1"/>
    <col min="3" max="4" width="17.88671875" customWidth="1"/>
    <col min="5" max="5" width="2.109375" customWidth="1"/>
    <col min="6" max="11" width="17.88671875" customWidth="1"/>
  </cols>
  <sheetData>
    <row r="1" spans="1:11">
      <c r="B1" s="394" t="s">
        <v>289</v>
      </c>
    </row>
    <row r="2" spans="1:11" s="293" customFormat="1" ht="15.6" customHeight="1">
      <c r="A2"/>
      <c r="B2" s="1331" t="s">
        <v>563</v>
      </c>
      <c r="C2" s="1331"/>
      <c r="D2" s="1331"/>
      <c r="E2" s="1331"/>
      <c r="F2" s="1331"/>
      <c r="G2" s="1331"/>
      <c r="H2" s="1331"/>
    </row>
    <row r="3" spans="1:11" s="293" customFormat="1" ht="15.6" customHeight="1">
      <c r="A3"/>
      <c r="B3" s="1331"/>
      <c r="C3" s="1331"/>
      <c r="D3" s="1331"/>
      <c r="E3" s="1331"/>
      <c r="F3" s="1331"/>
      <c r="G3" s="1331"/>
      <c r="H3" s="1331"/>
    </row>
    <row r="4" spans="1:11" ht="9.6" customHeight="1" thickBot="1">
      <c r="B4" s="294"/>
      <c r="C4" s="294"/>
      <c r="D4" s="294"/>
      <c r="E4" s="294"/>
    </row>
    <row r="5" spans="1:11">
      <c r="B5" s="223"/>
      <c r="C5" s="295" t="s">
        <v>48</v>
      </c>
      <c r="D5" s="296" t="s">
        <v>207</v>
      </c>
      <c r="E5" s="334"/>
      <c r="F5" s="296" t="s">
        <v>24</v>
      </c>
      <c r="G5" s="296" t="s">
        <v>25</v>
      </c>
      <c r="H5" s="296" t="s">
        <v>26</v>
      </c>
      <c r="I5" s="296" t="s">
        <v>27</v>
      </c>
      <c r="J5" s="296" t="s">
        <v>28</v>
      </c>
      <c r="K5" s="297" t="s">
        <v>29</v>
      </c>
    </row>
    <row r="6" spans="1:11">
      <c r="B6" s="224" t="s">
        <v>211</v>
      </c>
      <c r="C6" s="338"/>
      <c r="D6" s="339"/>
      <c r="E6" s="335"/>
      <c r="F6" s="59" t="e">
        <f>SUM(#REF!)</f>
        <v>#REF!</v>
      </c>
      <c r="G6" s="59"/>
      <c r="H6" s="59"/>
      <c r="I6" s="59"/>
      <c r="J6" s="59"/>
      <c r="K6" s="270"/>
    </row>
    <row r="7" spans="1:11">
      <c r="B7" s="225" t="s">
        <v>212</v>
      </c>
      <c r="C7" s="340"/>
      <c r="D7" s="341"/>
      <c r="E7" s="336"/>
      <c r="F7" s="459" t="e">
        <f>SUM(#REF!)</f>
        <v>#REF!</v>
      </c>
      <c r="G7" s="60"/>
      <c r="H7" s="60"/>
      <c r="I7" s="60"/>
      <c r="J7" s="60"/>
      <c r="K7" s="271"/>
    </row>
    <row r="8" spans="1:11">
      <c r="B8" s="226" t="s">
        <v>213</v>
      </c>
      <c r="C8" s="222"/>
      <c r="D8" s="221"/>
      <c r="E8" s="336"/>
      <c r="F8" s="460" t="e">
        <f>AVERAGE((F6:F7))</f>
        <v>#REF!</v>
      </c>
      <c r="G8" s="221"/>
      <c r="H8" s="221"/>
      <c r="I8" s="221"/>
      <c r="J8" s="221"/>
      <c r="K8" s="227"/>
    </row>
    <row r="9" spans="1:11">
      <c r="B9" s="225"/>
      <c r="C9" s="22"/>
      <c r="D9" s="15"/>
      <c r="E9" s="336"/>
      <c r="F9" s="15"/>
      <c r="G9" s="15"/>
      <c r="H9" s="15"/>
      <c r="I9" s="15"/>
      <c r="J9" s="15"/>
      <c r="K9" s="52"/>
    </row>
    <row r="10" spans="1:11">
      <c r="B10" s="225" t="s">
        <v>250</v>
      </c>
      <c r="C10" s="340"/>
      <c r="D10" s="341"/>
      <c r="E10" s="336"/>
      <c r="F10" s="459" t="e">
        <f>SUMPRODUCT(#REF!,#REF!)</f>
        <v>#REF!</v>
      </c>
      <c r="G10" s="60"/>
      <c r="H10" s="60"/>
      <c r="I10" s="60"/>
      <c r="J10" s="60"/>
      <c r="K10" s="271"/>
    </row>
    <row r="11" spans="1:11">
      <c r="B11" s="225" t="s">
        <v>251</v>
      </c>
      <c r="C11" s="340"/>
      <c r="D11" s="341"/>
      <c r="E11" s="336"/>
      <c r="F11" s="461" t="e">
        <f>SUM(#REF!)</f>
        <v>#REF!</v>
      </c>
      <c r="G11" s="60"/>
      <c r="H11" s="60"/>
      <c r="I11" s="60"/>
      <c r="J11" s="60"/>
      <c r="K11" s="271"/>
    </row>
    <row r="12" spans="1:11">
      <c r="B12" s="226" t="s">
        <v>252</v>
      </c>
      <c r="C12" s="222" t="e">
        <f>C10/C11</f>
        <v>#DIV/0!</v>
      </c>
      <c r="D12" s="221" t="e">
        <f t="shared" ref="D12:K12" si="0">D10/D11</f>
        <v>#DIV/0!</v>
      </c>
      <c r="E12" s="336"/>
      <c r="F12" s="462" t="e">
        <f t="shared" si="0"/>
        <v>#REF!</v>
      </c>
      <c r="G12" s="221" t="e">
        <f t="shared" si="0"/>
        <v>#DIV/0!</v>
      </c>
      <c r="H12" s="221" t="e">
        <f t="shared" si="0"/>
        <v>#DIV/0!</v>
      </c>
      <c r="I12" s="221" t="e">
        <f t="shared" si="0"/>
        <v>#DIV/0!</v>
      </c>
      <c r="J12" s="221" t="e">
        <f t="shared" si="0"/>
        <v>#DIV/0!</v>
      </c>
      <c r="K12" s="227" t="e">
        <f t="shared" si="0"/>
        <v>#DIV/0!</v>
      </c>
    </row>
    <row r="13" spans="1:11">
      <c r="B13" s="225"/>
      <c r="C13" s="22"/>
      <c r="D13" s="15"/>
      <c r="E13" s="336"/>
      <c r="F13" s="15"/>
      <c r="G13" s="15"/>
      <c r="H13" s="15"/>
      <c r="I13" s="15"/>
      <c r="J13" s="15"/>
      <c r="K13" s="52"/>
    </row>
    <row r="14" spans="1:11" ht="15" thickBot="1">
      <c r="B14" s="228" t="s">
        <v>44</v>
      </c>
      <c r="C14" s="229" t="e">
        <f>C8*C12</f>
        <v>#DIV/0!</v>
      </c>
      <c r="D14" s="230" t="e">
        <f t="shared" ref="D14:K14" si="1">D8*D12</f>
        <v>#DIV/0!</v>
      </c>
      <c r="E14" s="337"/>
      <c r="F14" s="463" t="e">
        <f t="shared" si="1"/>
        <v>#REF!</v>
      </c>
      <c r="G14" s="230" t="e">
        <f t="shared" si="1"/>
        <v>#DIV/0!</v>
      </c>
      <c r="H14" s="230" t="e">
        <f t="shared" si="1"/>
        <v>#DIV/0!</v>
      </c>
      <c r="I14" s="230" t="e">
        <f t="shared" si="1"/>
        <v>#DIV/0!</v>
      </c>
      <c r="J14" s="230" t="e">
        <f t="shared" si="1"/>
        <v>#DIV/0!</v>
      </c>
      <c r="K14" s="231" t="e">
        <f t="shared" si="1"/>
        <v>#DIV/0!</v>
      </c>
    </row>
    <row r="15" spans="1:11" ht="15" thickBot="1"/>
    <row r="16" spans="1:11">
      <c r="B16" s="942" t="s">
        <v>808</v>
      </c>
      <c r="C16" s="513"/>
      <c r="D16" s="513"/>
      <c r="E16" s="511"/>
      <c r="F16" s="517"/>
      <c r="G16" s="517"/>
      <c r="H16" s="517"/>
      <c r="I16" s="517"/>
      <c r="J16" s="517"/>
      <c r="K16" s="518"/>
    </row>
    <row r="17" spans="2:11">
      <c r="B17" s="943" t="s">
        <v>809</v>
      </c>
      <c r="C17" s="341"/>
      <c r="D17" s="341"/>
      <c r="E17" s="336"/>
      <c r="F17" s="61"/>
      <c r="G17" s="61"/>
      <c r="H17" s="61"/>
      <c r="I17" s="61"/>
      <c r="J17" s="61"/>
      <c r="K17" s="62"/>
    </row>
    <row r="18" spans="2:11">
      <c r="B18" s="943" t="s">
        <v>810</v>
      </c>
      <c r="C18" s="341"/>
      <c r="D18" s="341"/>
      <c r="E18" s="336"/>
      <c r="F18" s="61"/>
      <c r="G18" s="61"/>
      <c r="H18" s="61"/>
      <c r="I18" s="61"/>
      <c r="J18" s="61"/>
      <c r="K18" s="62"/>
    </row>
    <row r="19" spans="2:11" ht="15" thickBot="1">
      <c r="B19" s="944" t="s">
        <v>811</v>
      </c>
      <c r="C19" s="516"/>
      <c r="D19" s="516"/>
      <c r="E19" s="512"/>
      <c r="F19" s="63"/>
      <c r="G19" s="63"/>
      <c r="H19" s="63"/>
      <c r="I19" s="63"/>
      <c r="J19" s="63"/>
      <c r="K19" s="64"/>
    </row>
    <row r="20" spans="2:11" ht="15" thickBot="1"/>
    <row r="21" spans="2:11">
      <c r="B21" s="942" t="s">
        <v>726</v>
      </c>
      <c r="C21" s="513"/>
      <c r="D21" s="513"/>
      <c r="E21" s="511"/>
      <c r="F21" s="517"/>
      <c r="G21" s="517"/>
      <c r="H21" s="517"/>
      <c r="I21" s="517"/>
      <c r="J21" s="517"/>
      <c r="K21" s="518"/>
    </row>
    <row r="22" spans="2:11">
      <c r="B22" s="943" t="s">
        <v>727</v>
      </c>
      <c r="C22" s="341"/>
      <c r="D22" s="341"/>
      <c r="E22" s="336"/>
      <c r="F22" s="61"/>
      <c r="G22" s="61"/>
      <c r="H22" s="61"/>
      <c r="I22" s="61"/>
      <c r="J22" s="61"/>
      <c r="K22" s="62"/>
    </row>
    <row r="23" spans="2:11">
      <c r="B23" s="943" t="s">
        <v>442</v>
      </c>
      <c r="C23" s="341"/>
      <c r="D23" s="341"/>
      <c r="E23" s="336"/>
      <c r="F23" s="61"/>
      <c r="G23" s="61"/>
      <c r="H23" s="61"/>
      <c r="I23" s="61"/>
      <c r="J23" s="61"/>
      <c r="K23" s="62"/>
    </row>
    <row r="24" spans="2:11" ht="15" thickBot="1">
      <c r="B24" s="944" t="s">
        <v>443</v>
      </c>
      <c r="C24" s="516"/>
      <c r="D24" s="516"/>
      <c r="E24" s="512"/>
      <c r="F24" s="63"/>
      <c r="G24" s="63"/>
      <c r="H24" s="63"/>
      <c r="I24" s="63"/>
      <c r="J24" s="63"/>
      <c r="K24" s="64"/>
    </row>
    <row r="26" spans="2:11" s="15" customFormat="1">
      <c r="B26" s="220"/>
    </row>
    <row r="27" spans="2:11">
      <c r="B27" s="429" t="s">
        <v>435</v>
      </c>
    </row>
    <row r="28" spans="2:11">
      <c r="B28" s="214" t="s">
        <v>444</v>
      </c>
      <c r="C28" s="760" t="s">
        <v>576</v>
      </c>
    </row>
  </sheetData>
  <mergeCells count="1">
    <mergeCell ref="B2:H3"/>
  </mergeCells>
  <conditionalFormatting sqref="C5:F5">
    <cfRule type="cellIs" dxfId="8" priority="4" operator="equal">
      <formula>"HIDE"</formula>
    </cfRule>
  </conditionalFormatting>
  <conditionalFormatting sqref="F5">
    <cfRule type="cellIs" dxfId="7" priority="3" operator="equal">
      <formula>"HIDE"</formula>
    </cfRule>
  </conditionalFormatting>
  <conditionalFormatting sqref="G5:K5">
    <cfRule type="cellIs" dxfId="6" priority="2" operator="equal">
      <formula>"HIDE"</formula>
    </cfRule>
  </conditionalFormatting>
  <conditionalFormatting sqref="G5:K5">
    <cfRule type="cellIs" dxfId="5" priority="1" operator="equal">
      <formula>"HIDE"</formula>
    </cfRule>
  </conditionalFormatting>
  <hyperlinks>
    <hyperlink ref="B1" location="TOC!A1" display="Retour à la table des matières" xr:uid="{00000000-0004-0000-0C00-000000000000}"/>
    <hyperlink ref="C28" location="'T7 - Dette'!A1" display="'T7 - Dette'!A1" xr:uid="{00000000-0004-0000-0C00-000001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00B050"/>
  </sheetPr>
  <dimension ref="A1:S40"/>
  <sheetViews>
    <sheetView showGridLines="0" topLeftCell="A16" zoomScale="80" zoomScaleNormal="80" workbookViewId="0">
      <selection activeCell="B4" sqref="B4"/>
    </sheetView>
  </sheetViews>
  <sheetFormatPr baseColWidth="10" defaultColWidth="10.88671875" defaultRowHeight="14.4"/>
  <cols>
    <col min="1" max="1" width="3.88671875" customWidth="1"/>
    <col min="2" max="2" width="7.5546875" style="220" customWidth="1"/>
    <col min="3" max="4" width="22.44140625" style="220" customWidth="1"/>
    <col min="5" max="19" width="22.44140625" customWidth="1"/>
  </cols>
  <sheetData>
    <row r="1" spans="1:19">
      <c r="B1" s="394" t="s">
        <v>289</v>
      </c>
      <c r="C1" s="394"/>
      <c r="D1" s="394"/>
    </row>
    <row r="2" spans="1:19" s="293" customFormat="1" ht="15.6" customHeight="1">
      <c r="A2"/>
      <c r="B2" s="1331" t="s">
        <v>735</v>
      </c>
      <c r="C2" s="1331"/>
      <c r="D2" s="1331"/>
      <c r="E2" s="1331"/>
      <c r="F2" s="1331"/>
      <c r="G2" s="1331"/>
      <c r="H2" s="1331"/>
      <c r="I2" s="1331"/>
      <c r="J2" s="1331"/>
      <c r="K2" s="1331"/>
      <c r="L2" s="1331"/>
    </row>
    <row r="3" spans="1:19" s="293" customFormat="1" ht="15.6" customHeight="1">
      <c r="A3"/>
      <c r="B3" s="1331"/>
      <c r="C3" s="1331"/>
      <c r="D3" s="1331"/>
      <c r="E3" s="1331"/>
      <c r="F3" s="1331"/>
      <c r="G3" s="1331"/>
      <c r="H3" s="1331"/>
      <c r="I3" s="1331"/>
      <c r="J3" s="1331"/>
      <c r="K3" s="1331"/>
      <c r="L3" s="1331"/>
    </row>
    <row r="4" spans="1:19" ht="9.6" customHeight="1">
      <c r="B4" s="294"/>
      <c r="C4" s="294"/>
      <c r="D4" s="294"/>
      <c r="E4" s="294"/>
      <c r="F4" s="294"/>
      <c r="G4" s="294"/>
      <c r="H4" s="294"/>
    </row>
    <row r="5" spans="1:19" ht="26.4">
      <c r="B5" s="500" t="s">
        <v>536</v>
      </c>
      <c r="C5" s="845" t="s">
        <v>523</v>
      </c>
      <c r="D5" s="845" t="s">
        <v>526</v>
      </c>
      <c r="E5" s="845" t="s">
        <v>524</v>
      </c>
      <c r="F5" s="846" t="s">
        <v>525</v>
      </c>
      <c r="G5" s="847" t="s">
        <v>736</v>
      </c>
      <c r="H5" s="845" t="s">
        <v>737</v>
      </c>
      <c r="I5" s="845" t="s">
        <v>738</v>
      </c>
      <c r="J5" s="845" t="s">
        <v>739</v>
      </c>
      <c r="K5" s="846" t="s">
        <v>535</v>
      </c>
      <c r="L5" s="845" t="s">
        <v>527</v>
      </c>
      <c r="M5" s="845" t="s">
        <v>528</v>
      </c>
      <c r="N5" s="845" t="s">
        <v>529</v>
      </c>
      <c r="O5" s="845" t="s">
        <v>530</v>
      </c>
      <c r="P5" s="845" t="s">
        <v>531</v>
      </c>
      <c r="Q5" s="845" t="s">
        <v>532</v>
      </c>
      <c r="R5" s="845" t="s">
        <v>533</v>
      </c>
      <c r="S5" s="846" t="s">
        <v>534</v>
      </c>
    </row>
    <row r="6" spans="1:19">
      <c r="B6" s="501">
        <v>1</v>
      </c>
      <c r="C6" s="848"/>
      <c r="D6" s="848"/>
      <c r="E6" s="59"/>
      <c r="F6" s="504"/>
      <c r="G6" s="849"/>
      <c r="H6" s="59"/>
      <c r="I6" s="59"/>
      <c r="J6" s="59"/>
      <c r="K6" s="504"/>
      <c r="L6" s="507"/>
      <c r="M6" s="507"/>
      <c r="N6" s="507"/>
      <c r="O6" s="507"/>
      <c r="P6" s="507"/>
      <c r="Q6" s="507"/>
      <c r="R6" s="507"/>
      <c r="S6" s="508"/>
    </row>
    <row r="7" spans="1:19">
      <c r="B7" s="502">
        <v>2</v>
      </c>
      <c r="C7" s="850"/>
      <c r="D7" s="850"/>
      <c r="E7" s="60"/>
      <c r="F7" s="458"/>
      <c r="G7" s="830"/>
      <c r="H7" s="60"/>
      <c r="I7" s="60"/>
      <c r="J7" s="60"/>
      <c r="K7" s="458"/>
      <c r="L7" s="61"/>
      <c r="M7" s="61"/>
      <c r="N7" s="61"/>
      <c r="O7" s="61"/>
      <c r="P7" s="61"/>
      <c r="Q7" s="61"/>
      <c r="R7" s="61"/>
      <c r="S7" s="457"/>
    </row>
    <row r="8" spans="1:19">
      <c r="B8" s="502">
        <v>3</v>
      </c>
      <c r="C8" s="850"/>
      <c r="D8" s="850"/>
      <c r="E8" s="60"/>
      <c r="F8" s="458"/>
      <c r="G8" s="830"/>
      <c r="H8" s="60"/>
      <c r="I8" s="60"/>
      <c r="J8" s="60"/>
      <c r="K8" s="458"/>
      <c r="L8" s="61"/>
      <c r="M8" s="61"/>
      <c r="N8" s="61"/>
      <c r="O8" s="61"/>
      <c r="P8" s="61"/>
      <c r="Q8" s="61"/>
      <c r="R8" s="61"/>
      <c r="S8" s="457"/>
    </row>
    <row r="9" spans="1:19">
      <c r="B9" s="502">
        <v>4</v>
      </c>
      <c r="C9" s="850"/>
      <c r="D9" s="850"/>
      <c r="E9" s="60"/>
      <c r="F9" s="458"/>
      <c r="G9" s="830"/>
      <c r="H9" s="60"/>
      <c r="I9" s="60"/>
      <c r="J9" s="60"/>
      <c r="K9" s="458"/>
      <c r="L9" s="61"/>
      <c r="M9" s="61"/>
      <c r="N9" s="61"/>
      <c r="O9" s="61"/>
      <c r="P9" s="61"/>
      <c r="Q9" s="61"/>
      <c r="R9" s="61"/>
      <c r="S9" s="457"/>
    </row>
    <row r="10" spans="1:19">
      <c r="B10" s="502">
        <v>5</v>
      </c>
      <c r="C10" s="850"/>
      <c r="D10" s="850"/>
      <c r="E10" s="60"/>
      <c r="F10" s="458"/>
      <c r="G10" s="830"/>
      <c r="H10" s="60"/>
      <c r="I10" s="60"/>
      <c r="J10" s="60"/>
      <c r="K10" s="458"/>
      <c r="L10" s="61"/>
      <c r="M10" s="61"/>
      <c r="N10" s="61"/>
      <c r="O10" s="61"/>
      <c r="P10" s="61"/>
      <c r="Q10" s="61"/>
      <c r="R10" s="61"/>
      <c r="S10" s="457"/>
    </row>
    <row r="11" spans="1:19">
      <c r="B11" s="502">
        <v>6</v>
      </c>
      <c r="C11" s="850"/>
      <c r="D11" s="850"/>
      <c r="E11" s="60"/>
      <c r="F11" s="458"/>
      <c r="G11" s="830"/>
      <c r="H11" s="60"/>
      <c r="I11" s="60"/>
      <c r="J11" s="60"/>
      <c r="K11" s="458"/>
      <c r="L11" s="61"/>
      <c r="M11" s="61"/>
      <c r="N11" s="61"/>
      <c r="O11" s="61"/>
      <c r="P11" s="61"/>
      <c r="Q11" s="61"/>
      <c r="R11" s="61"/>
      <c r="S11" s="457"/>
    </row>
    <row r="12" spans="1:19">
      <c r="B12" s="502">
        <v>7</v>
      </c>
      <c r="C12" s="850"/>
      <c r="D12" s="850"/>
      <c r="E12" s="60"/>
      <c r="F12" s="458"/>
      <c r="G12" s="830"/>
      <c r="H12" s="60"/>
      <c r="I12" s="60"/>
      <c r="J12" s="60"/>
      <c r="K12" s="458"/>
      <c r="L12" s="61"/>
      <c r="M12" s="61"/>
      <c r="N12" s="61"/>
      <c r="O12" s="61"/>
      <c r="P12" s="61"/>
      <c r="Q12" s="61"/>
      <c r="R12" s="61"/>
      <c r="S12" s="457"/>
    </row>
    <row r="13" spans="1:19">
      <c r="B13" s="502">
        <v>8</v>
      </c>
      <c r="C13" s="850"/>
      <c r="D13" s="850"/>
      <c r="E13" s="60"/>
      <c r="F13" s="458"/>
      <c r="G13" s="830"/>
      <c r="H13" s="60"/>
      <c r="I13" s="60"/>
      <c r="J13" s="60"/>
      <c r="K13" s="458"/>
      <c r="L13" s="61"/>
      <c r="M13" s="61"/>
      <c r="N13" s="61"/>
      <c r="O13" s="61"/>
      <c r="P13" s="61"/>
      <c r="Q13" s="61"/>
      <c r="R13" s="61"/>
      <c r="S13" s="457"/>
    </row>
    <row r="14" spans="1:19">
      <c r="B14" s="502">
        <v>9</v>
      </c>
      <c r="C14" s="850"/>
      <c r="D14" s="850"/>
      <c r="E14" s="60"/>
      <c r="F14" s="458"/>
      <c r="G14" s="830"/>
      <c r="H14" s="60"/>
      <c r="I14" s="60"/>
      <c r="J14" s="60"/>
      <c r="K14" s="458"/>
      <c r="L14" s="61"/>
      <c r="M14" s="61"/>
      <c r="N14" s="61"/>
      <c r="O14" s="61"/>
      <c r="P14" s="61"/>
      <c r="Q14" s="61"/>
      <c r="R14" s="61"/>
      <c r="S14" s="457"/>
    </row>
    <row r="15" spans="1:19">
      <c r="B15" s="502">
        <v>10</v>
      </c>
      <c r="C15" s="850"/>
      <c r="D15" s="850"/>
      <c r="E15" s="60"/>
      <c r="F15" s="458"/>
      <c r="G15" s="830"/>
      <c r="H15" s="60"/>
      <c r="I15" s="60"/>
      <c r="J15" s="60"/>
      <c r="K15" s="458"/>
      <c r="L15" s="61"/>
      <c r="M15" s="61"/>
      <c r="N15" s="61"/>
      <c r="O15" s="61"/>
      <c r="P15" s="61"/>
      <c r="Q15" s="61"/>
      <c r="R15" s="61"/>
      <c r="S15" s="457"/>
    </row>
    <row r="16" spans="1:19">
      <c r="B16" s="502">
        <v>11</v>
      </c>
      <c r="C16" s="850"/>
      <c r="D16" s="850"/>
      <c r="E16" s="60"/>
      <c r="F16" s="458"/>
      <c r="G16" s="830"/>
      <c r="H16" s="60"/>
      <c r="I16" s="60"/>
      <c r="J16" s="60"/>
      <c r="K16" s="458"/>
      <c r="L16" s="61"/>
      <c r="M16" s="61"/>
      <c r="N16" s="61"/>
      <c r="O16" s="61"/>
      <c r="P16" s="61"/>
      <c r="Q16" s="61"/>
      <c r="R16" s="61"/>
      <c r="S16" s="457"/>
    </row>
    <row r="17" spans="2:19">
      <c r="B17" s="502">
        <v>12</v>
      </c>
      <c r="C17" s="850"/>
      <c r="D17" s="850"/>
      <c r="E17" s="60"/>
      <c r="F17" s="458"/>
      <c r="G17" s="830"/>
      <c r="H17" s="60"/>
      <c r="I17" s="60"/>
      <c r="J17" s="60"/>
      <c r="K17" s="458"/>
      <c r="L17" s="61"/>
      <c r="M17" s="61"/>
      <c r="N17" s="61"/>
      <c r="O17" s="61"/>
      <c r="P17" s="61"/>
      <c r="Q17" s="61"/>
      <c r="R17" s="61"/>
      <c r="S17" s="457"/>
    </row>
    <row r="18" spans="2:19">
      <c r="B18" s="502">
        <v>13</v>
      </c>
      <c r="C18" s="850"/>
      <c r="D18" s="850"/>
      <c r="E18" s="60"/>
      <c r="F18" s="458"/>
      <c r="G18" s="830"/>
      <c r="H18" s="60"/>
      <c r="I18" s="60"/>
      <c r="J18" s="60"/>
      <c r="K18" s="458"/>
      <c r="L18" s="61"/>
      <c r="M18" s="61"/>
      <c r="N18" s="61"/>
      <c r="O18" s="61"/>
      <c r="P18" s="61"/>
      <c r="Q18" s="61"/>
      <c r="R18" s="61"/>
      <c r="S18" s="457"/>
    </row>
    <row r="19" spans="2:19">
      <c r="B19" s="502">
        <v>14</v>
      </c>
      <c r="C19" s="850"/>
      <c r="D19" s="850"/>
      <c r="E19" s="60"/>
      <c r="F19" s="458"/>
      <c r="G19" s="830"/>
      <c r="H19" s="60"/>
      <c r="I19" s="60"/>
      <c r="J19" s="60"/>
      <c r="K19" s="458"/>
      <c r="L19" s="61"/>
      <c r="M19" s="61"/>
      <c r="N19" s="61"/>
      <c r="O19" s="61"/>
      <c r="P19" s="61"/>
      <c r="Q19" s="61"/>
      <c r="R19" s="61"/>
      <c r="S19" s="457"/>
    </row>
    <row r="20" spans="2:19">
      <c r="B20" s="502">
        <v>15</v>
      </c>
      <c r="C20" s="850"/>
      <c r="D20" s="850"/>
      <c r="E20" s="60"/>
      <c r="F20" s="458"/>
      <c r="G20" s="830"/>
      <c r="H20" s="60"/>
      <c r="I20" s="60"/>
      <c r="J20" s="60"/>
      <c r="K20" s="458"/>
      <c r="L20" s="61"/>
      <c r="M20" s="61"/>
      <c r="N20" s="61"/>
      <c r="O20" s="61"/>
      <c r="P20" s="61"/>
      <c r="Q20" s="61"/>
      <c r="R20" s="61"/>
      <c r="S20" s="457"/>
    </row>
    <row r="21" spans="2:19">
      <c r="B21" s="502">
        <v>16</v>
      </c>
      <c r="C21" s="850"/>
      <c r="D21" s="850"/>
      <c r="E21" s="60"/>
      <c r="F21" s="458"/>
      <c r="G21" s="830"/>
      <c r="H21" s="60"/>
      <c r="I21" s="60"/>
      <c r="J21" s="60"/>
      <c r="K21" s="458"/>
      <c r="L21" s="61"/>
      <c r="M21" s="61"/>
      <c r="N21" s="61"/>
      <c r="O21" s="61"/>
      <c r="P21" s="61"/>
      <c r="Q21" s="61"/>
      <c r="R21" s="61"/>
      <c r="S21" s="457"/>
    </row>
    <row r="22" spans="2:19">
      <c r="B22" s="502">
        <v>17</v>
      </c>
      <c r="C22" s="850"/>
      <c r="D22" s="850"/>
      <c r="E22" s="60"/>
      <c r="F22" s="458"/>
      <c r="G22" s="830"/>
      <c r="H22" s="60"/>
      <c r="I22" s="60"/>
      <c r="J22" s="60"/>
      <c r="K22" s="458"/>
      <c r="L22" s="61"/>
      <c r="M22" s="61"/>
      <c r="N22" s="61"/>
      <c r="O22" s="61"/>
      <c r="P22" s="61"/>
      <c r="Q22" s="61"/>
      <c r="R22" s="61"/>
      <c r="S22" s="457"/>
    </row>
    <row r="23" spans="2:19">
      <c r="B23" s="502">
        <v>18</v>
      </c>
      <c r="C23" s="850"/>
      <c r="D23" s="850"/>
      <c r="E23" s="60"/>
      <c r="F23" s="458"/>
      <c r="G23" s="830"/>
      <c r="H23" s="60"/>
      <c r="I23" s="60"/>
      <c r="J23" s="60"/>
      <c r="K23" s="458"/>
      <c r="L23" s="61"/>
      <c r="M23" s="61"/>
      <c r="N23" s="61"/>
      <c r="O23" s="61"/>
      <c r="P23" s="61"/>
      <c r="Q23" s="61"/>
      <c r="R23" s="61"/>
      <c r="S23" s="457"/>
    </row>
    <row r="24" spans="2:19">
      <c r="B24" s="502">
        <v>19</v>
      </c>
      <c r="C24" s="850"/>
      <c r="D24" s="850"/>
      <c r="E24" s="60"/>
      <c r="F24" s="458"/>
      <c r="G24" s="830"/>
      <c r="H24" s="60"/>
      <c r="I24" s="60"/>
      <c r="J24" s="60"/>
      <c r="K24" s="458"/>
      <c r="L24" s="61"/>
      <c r="M24" s="61"/>
      <c r="N24" s="61"/>
      <c r="O24" s="61"/>
      <c r="P24" s="61"/>
      <c r="Q24" s="61"/>
      <c r="R24" s="61"/>
      <c r="S24" s="457"/>
    </row>
    <row r="25" spans="2:19">
      <c r="B25" s="502">
        <v>20</v>
      </c>
      <c r="C25" s="850"/>
      <c r="D25" s="850"/>
      <c r="E25" s="60"/>
      <c r="F25" s="458"/>
      <c r="G25" s="830"/>
      <c r="H25" s="60"/>
      <c r="I25" s="60"/>
      <c r="J25" s="60"/>
      <c r="K25" s="458"/>
      <c r="L25" s="61"/>
      <c r="M25" s="61"/>
      <c r="N25" s="61"/>
      <c r="O25" s="61"/>
      <c r="P25" s="61"/>
      <c r="Q25" s="61"/>
      <c r="R25" s="61"/>
      <c r="S25" s="457"/>
    </row>
    <row r="26" spans="2:19">
      <c r="B26" s="502">
        <v>21</v>
      </c>
      <c r="C26" s="850"/>
      <c r="D26" s="850"/>
      <c r="E26" s="60"/>
      <c r="F26" s="458"/>
      <c r="G26" s="830"/>
      <c r="H26" s="60"/>
      <c r="I26" s="60"/>
      <c r="J26" s="60"/>
      <c r="K26" s="458"/>
      <c r="L26" s="61"/>
      <c r="M26" s="61"/>
      <c r="N26" s="61"/>
      <c r="O26" s="61"/>
      <c r="P26" s="61"/>
      <c r="Q26" s="61"/>
      <c r="R26" s="61"/>
      <c r="S26" s="457"/>
    </row>
    <row r="27" spans="2:19">
      <c r="B27" s="502">
        <v>22</v>
      </c>
      <c r="C27" s="850"/>
      <c r="D27" s="850"/>
      <c r="E27" s="60"/>
      <c r="F27" s="458"/>
      <c r="G27" s="830"/>
      <c r="H27" s="60"/>
      <c r="I27" s="60"/>
      <c r="J27" s="60"/>
      <c r="K27" s="458"/>
      <c r="L27" s="61"/>
      <c r="M27" s="61"/>
      <c r="N27" s="61"/>
      <c r="O27" s="61"/>
      <c r="P27" s="61"/>
      <c r="Q27" s="61"/>
      <c r="R27" s="61"/>
      <c r="S27" s="457"/>
    </row>
    <row r="28" spans="2:19">
      <c r="B28" s="502">
        <v>23</v>
      </c>
      <c r="C28" s="850"/>
      <c r="D28" s="850"/>
      <c r="E28" s="60"/>
      <c r="F28" s="458"/>
      <c r="G28" s="830"/>
      <c r="H28" s="60"/>
      <c r="I28" s="60"/>
      <c r="J28" s="60"/>
      <c r="K28" s="458"/>
      <c r="L28" s="61"/>
      <c r="M28" s="61"/>
      <c r="N28" s="61"/>
      <c r="O28" s="61"/>
      <c r="P28" s="61"/>
      <c r="Q28" s="61"/>
      <c r="R28" s="61"/>
      <c r="S28" s="457"/>
    </row>
    <row r="29" spans="2:19">
      <c r="B29" s="502">
        <v>24</v>
      </c>
      <c r="C29" s="850"/>
      <c r="D29" s="850"/>
      <c r="E29" s="60"/>
      <c r="F29" s="458"/>
      <c r="G29" s="830"/>
      <c r="H29" s="60"/>
      <c r="I29" s="60"/>
      <c r="J29" s="60"/>
      <c r="K29" s="458"/>
      <c r="L29" s="61"/>
      <c r="M29" s="61"/>
      <c r="N29" s="61"/>
      <c r="O29" s="61"/>
      <c r="P29" s="61"/>
      <c r="Q29" s="61"/>
      <c r="R29" s="61"/>
      <c r="S29" s="457"/>
    </row>
    <row r="30" spans="2:19">
      <c r="B30" s="502">
        <v>25</v>
      </c>
      <c r="C30" s="850"/>
      <c r="D30" s="850"/>
      <c r="E30" s="60"/>
      <c r="F30" s="458"/>
      <c r="G30" s="830"/>
      <c r="H30" s="60"/>
      <c r="I30" s="60"/>
      <c r="J30" s="60"/>
      <c r="K30" s="458"/>
      <c r="L30" s="61"/>
      <c r="M30" s="61"/>
      <c r="N30" s="61"/>
      <c r="O30" s="61"/>
      <c r="P30" s="61"/>
      <c r="Q30" s="61"/>
      <c r="R30" s="61"/>
      <c r="S30" s="457"/>
    </row>
    <row r="31" spans="2:19">
      <c r="B31" s="502">
        <v>26</v>
      </c>
      <c r="C31" s="850"/>
      <c r="D31" s="850"/>
      <c r="E31" s="60"/>
      <c r="F31" s="458"/>
      <c r="G31" s="830"/>
      <c r="H31" s="60"/>
      <c r="I31" s="60"/>
      <c r="J31" s="60"/>
      <c r="K31" s="458"/>
      <c r="L31" s="61"/>
      <c r="M31" s="61"/>
      <c r="N31" s="61"/>
      <c r="O31" s="61"/>
      <c r="P31" s="61"/>
      <c r="Q31" s="61"/>
      <c r="R31" s="61"/>
      <c r="S31" s="457"/>
    </row>
    <row r="32" spans="2:19">
      <c r="B32" s="502">
        <v>27</v>
      </c>
      <c r="C32" s="850"/>
      <c r="D32" s="850"/>
      <c r="E32" s="60"/>
      <c r="F32" s="458"/>
      <c r="G32" s="830"/>
      <c r="H32" s="60"/>
      <c r="I32" s="60"/>
      <c r="J32" s="60"/>
      <c r="K32" s="458"/>
      <c r="L32" s="61"/>
      <c r="M32" s="61"/>
      <c r="N32" s="61"/>
      <c r="O32" s="61"/>
      <c r="P32" s="61"/>
      <c r="Q32" s="61"/>
      <c r="R32" s="61"/>
      <c r="S32" s="457"/>
    </row>
    <row r="33" spans="2:19">
      <c r="B33" s="502">
        <v>28</v>
      </c>
      <c r="C33" s="850"/>
      <c r="D33" s="850"/>
      <c r="E33" s="60"/>
      <c r="F33" s="458"/>
      <c r="G33" s="830"/>
      <c r="H33" s="60"/>
      <c r="I33" s="60"/>
      <c r="J33" s="60"/>
      <c r="K33" s="458"/>
      <c r="L33" s="61"/>
      <c r="M33" s="61"/>
      <c r="N33" s="61"/>
      <c r="O33" s="61"/>
      <c r="P33" s="61"/>
      <c r="Q33" s="61"/>
      <c r="R33" s="61"/>
      <c r="S33" s="457"/>
    </row>
    <row r="34" spans="2:19">
      <c r="B34" s="502">
        <v>29</v>
      </c>
      <c r="C34" s="850"/>
      <c r="D34" s="850"/>
      <c r="E34" s="60"/>
      <c r="F34" s="458"/>
      <c r="G34" s="830"/>
      <c r="H34" s="60"/>
      <c r="I34" s="60"/>
      <c r="J34" s="60"/>
      <c r="K34" s="458"/>
      <c r="L34" s="61"/>
      <c r="M34" s="61"/>
      <c r="N34" s="61"/>
      <c r="O34" s="61"/>
      <c r="P34" s="61"/>
      <c r="Q34" s="61"/>
      <c r="R34" s="61"/>
      <c r="S34" s="457"/>
    </row>
    <row r="35" spans="2:19">
      <c r="B35" s="502">
        <v>30</v>
      </c>
      <c r="C35" s="850"/>
      <c r="D35" s="850"/>
      <c r="E35" s="60"/>
      <c r="F35" s="458"/>
      <c r="G35" s="830"/>
      <c r="H35" s="60"/>
      <c r="I35" s="60"/>
      <c r="J35" s="60"/>
      <c r="K35" s="458"/>
      <c r="L35" s="61"/>
      <c r="M35" s="61"/>
      <c r="N35" s="61"/>
      <c r="O35" s="61"/>
      <c r="P35" s="61"/>
      <c r="Q35" s="61"/>
      <c r="R35" s="61"/>
      <c r="S35" s="457"/>
    </row>
    <row r="36" spans="2:19">
      <c r="B36" s="502">
        <v>31</v>
      </c>
      <c r="C36" s="850"/>
      <c r="D36" s="850"/>
      <c r="E36" s="60"/>
      <c r="F36" s="458"/>
      <c r="G36" s="830"/>
      <c r="H36" s="60"/>
      <c r="I36" s="60"/>
      <c r="J36" s="60"/>
      <c r="K36" s="458"/>
      <c r="L36" s="61"/>
      <c r="M36" s="61"/>
      <c r="N36" s="61"/>
      <c r="O36" s="61"/>
      <c r="P36" s="61"/>
      <c r="Q36" s="61"/>
      <c r="R36" s="61"/>
      <c r="S36" s="457"/>
    </row>
    <row r="37" spans="2:19">
      <c r="B37" s="502">
        <v>32</v>
      </c>
      <c r="C37" s="850"/>
      <c r="D37" s="850"/>
      <c r="E37" s="60"/>
      <c r="F37" s="458"/>
      <c r="G37" s="830"/>
      <c r="H37" s="60"/>
      <c r="I37" s="60"/>
      <c r="J37" s="60"/>
      <c r="K37" s="458"/>
      <c r="L37" s="61"/>
      <c r="M37" s="61"/>
      <c r="N37" s="61"/>
      <c r="O37" s="61"/>
      <c r="P37" s="61"/>
      <c r="Q37" s="61"/>
      <c r="R37" s="61"/>
      <c r="S37" s="457"/>
    </row>
    <row r="38" spans="2:19">
      <c r="B38" s="502">
        <v>33</v>
      </c>
      <c r="C38" s="850"/>
      <c r="D38" s="850"/>
      <c r="E38" s="60"/>
      <c r="F38" s="458"/>
      <c r="G38" s="830"/>
      <c r="H38" s="60"/>
      <c r="I38" s="60"/>
      <c r="J38" s="60"/>
      <c r="K38" s="458"/>
      <c r="L38" s="61"/>
      <c r="M38" s="61"/>
      <c r="N38" s="61"/>
      <c r="O38" s="61"/>
      <c r="P38" s="61"/>
      <c r="Q38" s="61"/>
      <c r="R38" s="61"/>
      <c r="S38" s="457"/>
    </row>
    <row r="39" spans="2:19">
      <c r="B39" s="502">
        <v>34</v>
      </c>
      <c r="C39" s="850"/>
      <c r="D39" s="850"/>
      <c r="E39" s="60"/>
      <c r="F39" s="458"/>
      <c r="G39" s="830"/>
      <c r="H39" s="60"/>
      <c r="I39" s="60"/>
      <c r="J39" s="60"/>
      <c r="K39" s="458"/>
      <c r="L39" s="61"/>
      <c r="M39" s="61"/>
      <c r="N39" s="61"/>
      <c r="O39" s="61"/>
      <c r="P39" s="61"/>
      <c r="Q39" s="61"/>
      <c r="R39" s="61"/>
      <c r="S39" s="457"/>
    </row>
    <row r="40" spans="2:19">
      <c r="B40" s="503">
        <v>35</v>
      </c>
      <c r="C40" s="851"/>
      <c r="D40" s="851"/>
      <c r="E40" s="505"/>
      <c r="F40" s="506"/>
      <c r="G40" s="852"/>
      <c r="H40" s="505"/>
      <c r="I40" s="505"/>
      <c r="J40" s="505"/>
      <c r="K40" s="506"/>
      <c r="L40" s="509"/>
      <c r="M40" s="509"/>
      <c r="N40" s="509"/>
      <c r="O40" s="509"/>
      <c r="P40" s="509"/>
      <c r="Q40" s="509"/>
      <c r="R40" s="509"/>
      <c r="S40" s="510"/>
    </row>
  </sheetData>
  <mergeCells count="1">
    <mergeCell ref="B2:L3"/>
  </mergeCells>
  <hyperlinks>
    <hyperlink ref="B1" location="TOC!A1" display="Retour à la table des matières"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ublished="0" codeName="Sheet12">
    <tabColor rgb="FF00B050"/>
  </sheetPr>
  <dimension ref="A1:L66"/>
  <sheetViews>
    <sheetView showGridLines="0" topLeftCell="A2" zoomScale="70" zoomScaleNormal="70" workbookViewId="0">
      <pane xSplit="3" ySplit="5" topLeftCell="E41" activePane="bottomRight" state="frozen"/>
      <selection activeCell="J29" sqref="J29"/>
      <selection pane="topRight" activeCell="J29" sqref="J29"/>
      <selection pane="bottomLeft" activeCell="J29" sqref="J29"/>
      <selection pane="bottomRight" activeCell="V20" sqref="V20"/>
    </sheetView>
  </sheetViews>
  <sheetFormatPr baseColWidth="10" defaultColWidth="8.88671875" defaultRowHeight="13.2"/>
  <cols>
    <col min="1" max="1" width="3.5546875" style="105" customWidth="1"/>
    <col min="2" max="2" width="4.6640625" style="105" customWidth="1"/>
    <col min="3" max="3" width="57.88671875" style="106" customWidth="1"/>
    <col min="4" max="5" width="15.6640625" style="107" customWidth="1"/>
    <col min="6" max="6" width="2" style="107" customWidth="1"/>
    <col min="7" max="12" width="24.33203125" style="107" customWidth="1"/>
    <col min="13" max="16384" width="8.88671875" style="105"/>
  </cols>
  <sheetData>
    <row r="1" spans="1:12" ht="33" customHeight="1"/>
    <row r="2" spans="1:12" s="106" customFormat="1" ht="18.899999999999999" customHeight="1">
      <c r="C2" s="394" t="s">
        <v>289</v>
      </c>
      <c r="D2" s="107"/>
      <c r="E2" s="107"/>
      <c r="F2" s="107"/>
      <c r="G2" s="107"/>
      <c r="H2" s="107"/>
      <c r="I2" s="107"/>
      <c r="J2" s="107"/>
      <c r="K2" s="107"/>
      <c r="L2" s="107"/>
    </row>
    <row r="3" spans="1:12" s="300" customFormat="1" ht="17.100000000000001" customHeight="1">
      <c r="A3" s="106"/>
      <c r="B3" s="1332" t="s">
        <v>565</v>
      </c>
      <c r="C3" s="1332"/>
      <c r="D3" s="1332"/>
      <c r="E3" s="299"/>
      <c r="F3" s="299"/>
      <c r="G3" s="299"/>
      <c r="H3" s="299"/>
      <c r="I3" s="299"/>
      <c r="J3" s="299"/>
      <c r="K3" s="299"/>
      <c r="L3" s="299"/>
    </row>
    <row r="4" spans="1:12" s="300" customFormat="1" ht="17.100000000000001" customHeight="1">
      <c r="A4" s="106"/>
      <c r="B4" s="1332"/>
      <c r="C4" s="1332"/>
      <c r="D4" s="1332"/>
      <c r="E4" s="301"/>
      <c r="F4" s="301"/>
      <c r="G4" s="301"/>
      <c r="H4" s="301"/>
      <c r="I4" s="301"/>
      <c r="J4" s="301"/>
      <c r="K4" s="301"/>
      <c r="L4" s="301"/>
    </row>
    <row r="5" spans="1:12" ht="17.100000000000001" customHeight="1" thickBot="1">
      <c r="B5" s="298"/>
      <c r="C5" s="298"/>
      <c r="D5" s="298"/>
      <c r="E5" s="108"/>
      <c r="F5" s="108"/>
      <c r="G5" s="108"/>
      <c r="H5" s="108"/>
      <c r="I5" s="108"/>
      <c r="J5" s="108"/>
      <c r="K5" s="108"/>
      <c r="L5" s="108"/>
    </row>
    <row r="6" spans="1:12" s="106" customFormat="1" ht="27" customHeight="1">
      <c r="B6" s="138"/>
      <c r="C6" s="139" t="str">
        <f>[1]T2_T3_T4!D5</f>
        <v xml:space="preserve">montants en euro </v>
      </c>
      <c r="D6" s="295" t="s">
        <v>48</v>
      </c>
      <c r="E6" s="295" t="s">
        <v>207</v>
      </c>
      <c r="F6" s="345"/>
      <c r="G6" s="296" t="s">
        <v>24</v>
      </c>
      <c r="H6" s="296" t="s">
        <v>25</v>
      </c>
      <c r="I6" s="296" t="s">
        <v>26</v>
      </c>
      <c r="J6" s="296" t="s">
        <v>27</v>
      </c>
      <c r="K6" s="296" t="s">
        <v>28</v>
      </c>
      <c r="L6" s="297" t="s">
        <v>29</v>
      </c>
    </row>
    <row r="7" spans="1:12" s="106" customFormat="1" ht="18" customHeight="1">
      <c r="B7" s="140" t="s">
        <v>247</v>
      </c>
      <c r="C7" s="109"/>
      <c r="D7" s="344"/>
      <c r="E7" s="131"/>
      <c r="F7" s="346"/>
      <c r="G7" s="110"/>
      <c r="H7" s="110"/>
      <c r="I7" s="110"/>
      <c r="J7" s="110"/>
      <c r="K7" s="110"/>
      <c r="L7" s="141"/>
    </row>
    <row r="8" spans="1:12" ht="15.9" customHeight="1">
      <c r="B8" s="142"/>
      <c r="C8" s="111" t="s">
        <v>214</v>
      </c>
      <c r="D8" s="166"/>
      <c r="E8" s="132"/>
      <c r="F8" s="347"/>
      <c r="G8" s="137"/>
      <c r="H8" s="137"/>
      <c r="I8" s="137"/>
      <c r="J8" s="137"/>
      <c r="K8" s="137"/>
      <c r="L8" s="143"/>
    </row>
    <row r="9" spans="1:12" ht="15.9" customHeight="1">
      <c r="B9" s="142"/>
      <c r="C9" s="1191" t="s">
        <v>854</v>
      </c>
      <c r="D9" s="166"/>
      <c r="E9" s="132"/>
      <c r="F9" s="347"/>
      <c r="G9" s="137"/>
      <c r="H9" s="137"/>
      <c r="I9" s="137"/>
      <c r="J9" s="137"/>
      <c r="K9" s="137"/>
      <c r="L9" s="143"/>
    </row>
    <row r="10" spans="1:12" ht="15.9" customHeight="1">
      <c r="B10" s="142"/>
      <c r="C10" s="1191" t="s">
        <v>855</v>
      </c>
      <c r="D10" s="166"/>
      <c r="E10" s="132"/>
      <c r="F10" s="347"/>
      <c r="G10" s="137"/>
      <c r="H10" s="137"/>
      <c r="I10" s="137"/>
      <c r="J10" s="137"/>
      <c r="K10" s="137"/>
      <c r="L10" s="143"/>
    </row>
    <row r="11" spans="1:12" ht="14.1" customHeight="1">
      <c r="B11" s="142"/>
      <c r="C11" s="112" t="s">
        <v>215</v>
      </c>
      <c r="D11" s="166"/>
      <c r="E11" s="132"/>
      <c r="F11" s="347"/>
      <c r="G11" s="137"/>
      <c r="H11" s="137"/>
      <c r="I11" s="137"/>
      <c r="J11" s="137"/>
      <c r="K11" s="137"/>
      <c r="L11" s="143"/>
    </row>
    <row r="12" spans="1:12" ht="14.1" customHeight="1">
      <c r="B12" s="142"/>
      <c r="C12" s="112" t="s">
        <v>216</v>
      </c>
      <c r="D12" s="166"/>
      <c r="E12" s="132"/>
      <c r="F12" s="347"/>
      <c r="G12" s="137"/>
      <c r="H12" s="137"/>
      <c r="I12" s="137"/>
      <c r="J12" s="137"/>
      <c r="K12" s="137"/>
      <c r="L12" s="143"/>
    </row>
    <row r="13" spans="1:12" ht="14.1" customHeight="1">
      <c r="B13" s="142"/>
      <c r="C13" s="112" t="s">
        <v>217</v>
      </c>
      <c r="D13" s="167"/>
      <c r="E13" s="133"/>
      <c r="F13" s="348"/>
      <c r="G13" s="137"/>
      <c r="H13" s="137"/>
      <c r="I13" s="137"/>
      <c r="J13" s="137"/>
      <c r="K13" s="137"/>
      <c r="L13" s="143"/>
    </row>
    <row r="14" spans="1:12" ht="14.1" customHeight="1">
      <c r="B14" s="142"/>
      <c r="C14" s="113" t="s">
        <v>218</v>
      </c>
      <c r="D14" s="166"/>
      <c r="E14" s="132"/>
      <c r="F14" s="347"/>
      <c r="G14" s="137"/>
      <c r="H14" s="137"/>
      <c r="I14" s="137"/>
      <c r="J14" s="137"/>
      <c r="K14" s="137"/>
      <c r="L14" s="143"/>
    </row>
    <row r="15" spans="1:12" ht="14.1" customHeight="1">
      <c r="B15" s="142"/>
      <c r="C15" s="113" t="s">
        <v>219</v>
      </c>
      <c r="D15" s="168"/>
      <c r="E15" s="135"/>
      <c r="F15" s="349"/>
      <c r="G15" s="137"/>
      <c r="H15" s="137"/>
      <c r="I15" s="137"/>
      <c r="J15" s="137"/>
      <c r="K15" s="137"/>
      <c r="L15" s="143"/>
    </row>
    <row r="16" spans="1:12" ht="18" customHeight="1">
      <c r="B16" s="142"/>
      <c r="C16" s="144" t="s">
        <v>220</v>
      </c>
      <c r="D16" s="169"/>
      <c r="E16" s="136"/>
      <c r="F16" s="350"/>
      <c r="G16" s="114"/>
      <c r="H16" s="114"/>
      <c r="I16" s="114"/>
      <c r="J16" s="114"/>
      <c r="K16" s="114"/>
      <c r="L16" s="145"/>
    </row>
    <row r="17" spans="2:12" ht="15.9" customHeight="1">
      <c r="B17" s="142"/>
      <c r="C17" s="112" t="s">
        <v>221</v>
      </c>
      <c r="D17" s="166"/>
      <c r="E17" s="132"/>
      <c r="F17" s="347"/>
      <c r="G17" s="128"/>
      <c r="H17" s="128"/>
      <c r="I17" s="128"/>
      <c r="J17" s="128"/>
      <c r="K17" s="128"/>
      <c r="L17" s="146"/>
    </row>
    <row r="18" spans="2:12" ht="14.1" customHeight="1">
      <c r="B18" s="147"/>
      <c r="C18" s="112" t="s">
        <v>222</v>
      </c>
      <c r="D18" s="166"/>
      <c r="E18" s="132"/>
      <c r="F18" s="347"/>
      <c r="G18" s="128"/>
      <c r="H18" s="128"/>
      <c r="I18" s="128"/>
      <c r="J18" s="128"/>
      <c r="K18" s="128"/>
      <c r="L18" s="146"/>
    </row>
    <row r="19" spans="2:12" ht="14.1" customHeight="1">
      <c r="B19" s="147"/>
      <c r="C19" s="112" t="s">
        <v>223</v>
      </c>
      <c r="D19" s="166"/>
      <c r="E19" s="132"/>
      <c r="F19" s="347"/>
      <c r="G19" s="128"/>
      <c r="H19" s="128"/>
      <c r="I19" s="128"/>
      <c r="J19" s="128"/>
      <c r="K19" s="128"/>
      <c r="L19" s="146"/>
    </row>
    <row r="20" spans="2:12" ht="14.1" customHeight="1">
      <c r="B20" s="147"/>
      <c r="C20" s="112" t="s">
        <v>224</v>
      </c>
      <c r="D20" s="166"/>
      <c r="E20" s="132"/>
      <c r="F20" s="347"/>
      <c r="G20" s="128"/>
      <c r="H20" s="128"/>
      <c r="I20" s="128"/>
      <c r="J20" s="128"/>
      <c r="K20" s="128"/>
      <c r="L20" s="146"/>
    </row>
    <row r="21" spans="2:12" ht="14.1" customHeight="1">
      <c r="B21" s="147"/>
      <c r="C21" s="113" t="s">
        <v>225</v>
      </c>
      <c r="D21" s="166"/>
      <c r="E21" s="132"/>
      <c r="F21" s="347"/>
      <c r="G21" s="128"/>
      <c r="H21" s="128"/>
      <c r="I21" s="128"/>
      <c r="J21" s="128"/>
      <c r="K21" s="128"/>
      <c r="L21" s="146"/>
    </row>
    <row r="22" spans="2:12" ht="14.1" customHeight="1">
      <c r="B22" s="147"/>
      <c r="C22" s="113" t="s">
        <v>226</v>
      </c>
      <c r="D22" s="170"/>
      <c r="E22" s="134"/>
      <c r="F22" s="351"/>
      <c r="G22" s="130"/>
      <c r="H22" s="130"/>
      <c r="I22" s="130"/>
      <c r="J22" s="130"/>
      <c r="K22" s="130"/>
      <c r="L22" s="148"/>
    </row>
    <row r="23" spans="2:12" ht="6.9" customHeight="1">
      <c r="B23" s="149"/>
      <c r="C23" s="116"/>
      <c r="D23" s="171"/>
      <c r="E23" s="115"/>
      <c r="F23" s="352"/>
      <c r="G23" s="115"/>
      <c r="H23" s="115"/>
      <c r="I23" s="115"/>
      <c r="J23" s="115"/>
      <c r="K23" s="115"/>
      <c r="L23" s="150"/>
    </row>
    <row r="24" spans="2:12" ht="17.100000000000001" customHeight="1">
      <c r="B24" s="147"/>
      <c r="C24" s="151" t="s">
        <v>227</v>
      </c>
      <c r="D24" s="172">
        <f>SUM(D8:D22)</f>
        <v>0</v>
      </c>
      <c r="E24" s="127"/>
      <c r="F24" s="353"/>
      <c r="G24" s="127">
        <f t="shared" ref="G24:L24" si="0">SUM(G8:G22)</f>
        <v>0</v>
      </c>
      <c r="H24" s="127">
        <f t="shared" si="0"/>
        <v>0</v>
      </c>
      <c r="I24" s="127">
        <f t="shared" si="0"/>
        <v>0</v>
      </c>
      <c r="J24" s="127">
        <f t="shared" si="0"/>
        <v>0</v>
      </c>
      <c r="K24" s="127">
        <f t="shared" si="0"/>
        <v>0</v>
      </c>
      <c r="L24" s="152">
        <f t="shared" si="0"/>
        <v>0</v>
      </c>
    </row>
    <row r="25" spans="2:12" s="106" customFormat="1" ht="21" customHeight="1">
      <c r="B25" s="140" t="s">
        <v>248</v>
      </c>
      <c r="C25" s="109"/>
      <c r="D25" s="173"/>
      <c r="E25" s="110"/>
      <c r="F25" s="346"/>
      <c r="G25" s="110"/>
      <c r="H25" s="110"/>
      <c r="I25" s="110"/>
      <c r="J25" s="110"/>
      <c r="K25" s="110"/>
      <c r="L25" s="141"/>
    </row>
    <row r="26" spans="2:12" ht="15.9" customHeight="1">
      <c r="B26" s="147"/>
      <c r="C26" s="117" t="s">
        <v>228</v>
      </c>
      <c r="D26" s="166"/>
      <c r="E26" s="132"/>
      <c r="F26" s="347"/>
      <c r="G26" s="128"/>
      <c r="H26" s="128"/>
      <c r="I26" s="128"/>
      <c r="J26" s="128"/>
      <c r="K26" s="128"/>
      <c r="L26" s="146"/>
    </row>
    <row r="27" spans="2:12" ht="14.1" customHeight="1">
      <c r="B27" s="147"/>
      <c r="C27" s="117" t="s">
        <v>229</v>
      </c>
      <c r="D27" s="166"/>
      <c r="E27" s="132"/>
      <c r="F27" s="347"/>
      <c r="G27" s="128"/>
      <c r="H27" s="128"/>
      <c r="I27" s="128"/>
      <c r="J27" s="128"/>
      <c r="K27" s="128"/>
      <c r="L27" s="146"/>
    </row>
    <row r="28" spans="2:12" ht="14.1" customHeight="1">
      <c r="B28" s="147"/>
      <c r="C28" s="117" t="s">
        <v>230</v>
      </c>
      <c r="D28" s="166"/>
      <c r="E28" s="132"/>
      <c r="F28" s="347"/>
      <c r="G28" s="128"/>
      <c r="H28" s="128"/>
      <c r="I28" s="128"/>
      <c r="J28" s="128"/>
      <c r="K28" s="128"/>
      <c r="L28" s="146"/>
    </row>
    <row r="29" spans="2:12" ht="14.1" customHeight="1">
      <c r="B29" s="147"/>
      <c r="C29" s="117" t="s">
        <v>231</v>
      </c>
      <c r="D29" s="167"/>
      <c r="E29" s="133"/>
      <c r="F29" s="348"/>
      <c r="G29" s="129"/>
      <c r="H29" s="129"/>
      <c r="I29" s="129"/>
      <c r="J29" s="129"/>
      <c r="K29" s="129"/>
      <c r="L29" s="153"/>
    </row>
    <row r="30" spans="2:12" ht="14.1" customHeight="1">
      <c r="B30" s="147"/>
      <c r="C30" s="117" t="s">
        <v>232</v>
      </c>
      <c r="D30" s="167"/>
      <c r="E30" s="133"/>
      <c r="F30" s="348"/>
      <c r="G30" s="129"/>
      <c r="H30" s="129"/>
      <c r="I30" s="129"/>
      <c r="J30" s="129"/>
      <c r="K30" s="129"/>
      <c r="L30" s="153"/>
    </row>
    <row r="31" spans="2:12" ht="14.1" customHeight="1">
      <c r="B31" s="147"/>
      <c r="C31" s="117" t="s">
        <v>233</v>
      </c>
      <c r="D31" s="170"/>
      <c r="E31" s="134"/>
      <c r="F31" s="351"/>
      <c r="G31" s="130"/>
      <c r="H31" s="130"/>
      <c r="I31" s="130"/>
      <c r="J31" s="130"/>
      <c r="K31" s="130"/>
      <c r="L31" s="148"/>
    </row>
    <row r="32" spans="2:12" ht="6.9" customHeight="1">
      <c r="B32" s="149"/>
      <c r="C32" s="116"/>
      <c r="D32" s="171"/>
      <c r="E32" s="115"/>
      <c r="F32" s="352"/>
      <c r="G32" s="115"/>
      <c r="H32" s="115"/>
      <c r="I32" s="115"/>
      <c r="J32" s="115"/>
      <c r="K32" s="115"/>
      <c r="L32" s="150"/>
    </row>
    <row r="33" spans="2:12" ht="17.100000000000001" customHeight="1">
      <c r="B33" s="147"/>
      <c r="C33" s="151" t="s">
        <v>234</v>
      </c>
      <c r="D33" s="172">
        <f>SUM(D26:D31)</f>
        <v>0</v>
      </c>
      <c r="E33" s="127"/>
      <c r="F33" s="353"/>
      <c r="G33" s="127">
        <f t="shared" ref="G33:L33" si="1">SUM(G26:G31)</f>
        <v>0</v>
      </c>
      <c r="H33" s="127">
        <f t="shared" si="1"/>
        <v>0</v>
      </c>
      <c r="I33" s="127">
        <f t="shared" si="1"/>
        <v>0</v>
      </c>
      <c r="J33" s="127">
        <f t="shared" si="1"/>
        <v>0</v>
      </c>
      <c r="K33" s="127">
        <f t="shared" si="1"/>
        <v>0</v>
      </c>
      <c r="L33" s="152">
        <f t="shared" si="1"/>
        <v>0</v>
      </c>
    </row>
    <row r="34" spans="2:12" s="106" customFormat="1" ht="21" customHeight="1">
      <c r="B34" s="140" t="s">
        <v>249</v>
      </c>
      <c r="C34" s="109"/>
      <c r="D34" s="173"/>
      <c r="E34" s="110"/>
      <c r="F34" s="346"/>
      <c r="G34" s="110"/>
      <c r="H34" s="110"/>
      <c r="I34" s="110"/>
      <c r="J34" s="110"/>
      <c r="K34" s="110"/>
      <c r="L34" s="141"/>
    </row>
    <row r="35" spans="2:12" ht="15.9" customHeight="1">
      <c r="B35" s="147"/>
      <c r="C35" s="117" t="s">
        <v>235</v>
      </c>
      <c r="D35" s="166"/>
      <c r="E35" s="132"/>
      <c r="F35" s="347"/>
      <c r="G35" s="128"/>
      <c r="H35" s="128"/>
      <c r="I35" s="128"/>
      <c r="J35" s="128"/>
      <c r="K35" s="128"/>
      <c r="L35" s="146"/>
    </row>
    <row r="36" spans="2:12" ht="14.1" customHeight="1">
      <c r="B36" s="142"/>
      <c r="C36" s="118" t="s">
        <v>236</v>
      </c>
      <c r="D36" s="170"/>
      <c r="E36" s="134"/>
      <c r="F36" s="351"/>
      <c r="G36" s="130"/>
      <c r="H36" s="130"/>
      <c r="I36" s="130"/>
      <c r="J36" s="130"/>
      <c r="K36" s="130"/>
      <c r="L36" s="148"/>
    </row>
    <row r="37" spans="2:12" ht="14.1" customHeight="1">
      <c r="B37" s="142"/>
      <c r="C37" s="118" t="s">
        <v>237</v>
      </c>
      <c r="D37" s="170"/>
      <c r="E37" s="134"/>
      <c r="F37" s="351"/>
      <c r="G37" s="130"/>
      <c r="H37" s="130"/>
      <c r="I37" s="130"/>
      <c r="J37" s="130"/>
      <c r="K37" s="130"/>
      <c r="L37" s="148"/>
    </row>
    <row r="38" spans="2:12" ht="14.1" customHeight="1">
      <c r="B38" s="142"/>
      <c r="C38" s="118" t="s">
        <v>238</v>
      </c>
      <c r="D38" s="170"/>
      <c r="E38" s="134"/>
      <c r="F38" s="351"/>
      <c r="G38" s="130"/>
      <c r="H38" s="130"/>
      <c r="I38" s="130"/>
      <c r="J38" s="130"/>
      <c r="K38" s="130"/>
      <c r="L38" s="148"/>
    </row>
    <row r="39" spans="2:12" ht="14.1" customHeight="1">
      <c r="B39" s="147"/>
      <c r="C39" s="117" t="s">
        <v>239</v>
      </c>
      <c r="D39" s="166"/>
      <c r="E39" s="132"/>
      <c r="F39" s="347"/>
      <c r="G39" s="128"/>
      <c r="H39" s="128"/>
      <c r="I39" s="128"/>
      <c r="J39" s="128"/>
      <c r="K39" s="128"/>
      <c r="L39" s="146"/>
    </row>
    <row r="40" spans="2:12" ht="14.1" customHeight="1">
      <c r="B40" s="147"/>
      <c r="C40" s="119" t="s">
        <v>240</v>
      </c>
      <c r="D40" s="170"/>
      <c r="E40" s="134"/>
      <c r="F40" s="351"/>
      <c r="G40" s="130"/>
      <c r="H40" s="130"/>
      <c r="I40" s="130"/>
      <c r="J40" s="130"/>
      <c r="K40" s="130"/>
      <c r="L40" s="148"/>
    </row>
    <row r="41" spans="2:12" ht="14.1" customHeight="1">
      <c r="B41" s="147"/>
      <c r="C41" s="119" t="s">
        <v>241</v>
      </c>
      <c r="D41" s="166"/>
      <c r="E41" s="132"/>
      <c r="F41" s="347"/>
      <c r="G41" s="128"/>
      <c r="H41" s="128"/>
      <c r="I41" s="128"/>
      <c r="J41" s="128"/>
      <c r="K41" s="128"/>
      <c r="L41" s="146"/>
    </row>
    <row r="42" spans="2:12" ht="6.9" customHeight="1">
      <c r="B42" s="149"/>
      <c r="C42" s="116"/>
      <c r="D42" s="171"/>
      <c r="E42" s="115"/>
      <c r="F42" s="352"/>
      <c r="G42" s="115"/>
      <c r="H42" s="115"/>
      <c r="I42" s="115"/>
      <c r="J42" s="115"/>
      <c r="K42" s="115"/>
      <c r="L42" s="150"/>
    </row>
    <row r="43" spans="2:12" ht="17.100000000000001" customHeight="1">
      <c r="B43" s="147"/>
      <c r="C43" s="151" t="s">
        <v>242</v>
      </c>
      <c r="D43" s="172">
        <f>SUM(D35:D41)</f>
        <v>0</v>
      </c>
      <c r="E43" s="127"/>
      <c r="F43" s="353"/>
      <c r="G43" s="127">
        <f t="shared" ref="G43:L43" si="2">SUM(G35:G41)</f>
        <v>0</v>
      </c>
      <c r="H43" s="127">
        <f t="shared" si="2"/>
        <v>0</v>
      </c>
      <c r="I43" s="127">
        <f t="shared" si="2"/>
        <v>0</v>
      </c>
      <c r="J43" s="127">
        <f t="shared" si="2"/>
        <v>0</v>
      </c>
      <c r="K43" s="127">
        <f t="shared" si="2"/>
        <v>0</v>
      </c>
      <c r="L43" s="152">
        <f t="shared" si="2"/>
        <v>0</v>
      </c>
    </row>
    <row r="44" spans="2:12" ht="6.9" customHeight="1">
      <c r="B44" s="154"/>
      <c r="C44" s="120"/>
      <c r="D44" s="174"/>
      <c r="E44" s="121"/>
      <c r="F44" s="354"/>
      <c r="G44" s="121"/>
      <c r="H44" s="121"/>
      <c r="I44" s="121"/>
      <c r="J44" s="121"/>
      <c r="K44" s="121"/>
      <c r="L44" s="155"/>
    </row>
    <row r="45" spans="2:12" ht="18.899999999999999" customHeight="1">
      <c r="B45" s="156"/>
      <c r="C45" s="157" t="s">
        <v>243</v>
      </c>
      <c r="D45" s="179">
        <f>ROUND(D24+D33+D43,2)</f>
        <v>0</v>
      </c>
      <c r="E45" s="180"/>
      <c r="F45" s="353"/>
      <c r="G45" s="180">
        <f t="shared" ref="G45:L45" si="3">ROUND(G24+G33+G43,2)</f>
        <v>0</v>
      </c>
      <c r="H45" s="180">
        <f t="shared" si="3"/>
        <v>0</v>
      </c>
      <c r="I45" s="180">
        <f t="shared" si="3"/>
        <v>0</v>
      </c>
      <c r="J45" s="180">
        <f t="shared" si="3"/>
        <v>0</v>
      </c>
      <c r="K45" s="180">
        <f t="shared" si="3"/>
        <v>0</v>
      </c>
      <c r="L45" s="181">
        <f t="shared" si="3"/>
        <v>0</v>
      </c>
    </row>
    <row r="46" spans="2:12" s="106" customFormat="1" ht="17.100000000000001" customHeight="1">
      <c r="B46" s="147"/>
      <c r="C46" s="117" t="s">
        <v>244</v>
      </c>
      <c r="D46" s="166"/>
      <c r="E46" s="132"/>
      <c r="F46" s="347"/>
      <c r="G46" s="128"/>
      <c r="H46" s="128"/>
      <c r="I46" s="128"/>
      <c r="J46" s="128"/>
      <c r="K46" s="128"/>
      <c r="L46" s="146"/>
    </row>
    <row r="47" spans="2:12" s="106" customFormat="1" ht="14.1" customHeight="1">
      <c r="B47" s="147"/>
      <c r="C47" s="117" t="s">
        <v>245</v>
      </c>
      <c r="D47" s="166"/>
      <c r="E47" s="132"/>
      <c r="F47" s="347"/>
      <c r="G47" s="128"/>
      <c r="H47" s="128"/>
      <c r="I47" s="128"/>
      <c r="J47" s="128"/>
      <c r="K47" s="128"/>
      <c r="L47" s="146"/>
    </row>
    <row r="48" spans="2:12" ht="6.9" customHeight="1">
      <c r="B48" s="147"/>
      <c r="C48" s="122"/>
      <c r="D48" s="175"/>
      <c r="E48" s="123"/>
      <c r="F48" s="355"/>
      <c r="G48" s="123"/>
      <c r="H48" s="123"/>
      <c r="I48" s="123"/>
      <c r="J48" s="123"/>
      <c r="K48" s="123"/>
      <c r="L48" s="158"/>
    </row>
    <row r="49" spans="2:12" ht="17.100000000000001" customHeight="1">
      <c r="B49" s="147"/>
      <c r="C49" s="124" t="s">
        <v>246</v>
      </c>
      <c r="D49" s="172">
        <f>ROUND(D46-D47,2)</f>
        <v>0</v>
      </c>
      <c r="E49" s="127"/>
      <c r="F49" s="353"/>
      <c r="G49" s="127">
        <f t="shared" ref="G49:L49" si="4">ROUND(G46-G47,2)</f>
        <v>0</v>
      </c>
      <c r="H49" s="127">
        <f t="shared" si="4"/>
        <v>0</v>
      </c>
      <c r="I49" s="127">
        <f t="shared" si="4"/>
        <v>0</v>
      </c>
      <c r="J49" s="127">
        <f t="shared" si="4"/>
        <v>0</v>
      </c>
      <c r="K49" s="127">
        <f t="shared" si="4"/>
        <v>0</v>
      </c>
      <c r="L49" s="152">
        <f t="shared" si="4"/>
        <v>0</v>
      </c>
    </row>
    <row r="50" spans="2:12">
      <c r="B50" s="149"/>
      <c r="C50" s="116"/>
      <c r="D50" s="176"/>
      <c r="F50" s="356"/>
      <c r="L50" s="159"/>
    </row>
    <row r="51" spans="2:12" ht="12.75" customHeight="1">
      <c r="B51" s="160"/>
      <c r="C51" s="125" t="s">
        <v>856</v>
      </c>
      <c r="D51" s="177"/>
      <c r="E51" s="126"/>
      <c r="F51" s="357"/>
      <c r="G51" s="126">
        <f t="shared" ref="G51:L51" si="5">G9-G45</f>
        <v>0</v>
      </c>
      <c r="H51" s="126">
        <f t="shared" si="5"/>
        <v>0</v>
      </c>
      <c r="I51" s="126">
        <f t="shared" si="5"/>
        <v>0</v>
      </c>
      <c r="J51" s="126">
        <f t="shared" si="5"/>
        <v>0</v>
      </c>
      <c r="K51" s="126">
        <f t="shared" si="5"/>
        <v>0</v>
      </c>
      <c r="L51" s="126">
        <f t="shared" si="5"/>
        <v>0</v>
      </c>
    </row>
    <row r="52" spans="2:12" ht="12.75" customHeight="1">
      <c r="B52" s="160"/>
      <c r="C52" s="125" t="s">
        <v>209</v>
      </c>
      <c r="D52" s="177" t="str">
        <f>IF(ROUND(D45+D49,2)=0,"OK","NOK")</f>
        <v>OK</v>
      </c>
      <c r="E52" s="126"/>
      <c r="F52" s="357"/>
      <c r="G52" s="126" t="str">
        <f t="shared" ref="G52:L52" si="6">IF(ROUND(G45+G49,2)=0,"OK","NOK")</f>
        <v>OK</v>
      </c>
      <c r="H52" s="126" t="str">
        <f t="shared" si="6"/>
        <v>OK</v>
      </c>
      <c r="I52" s="126" t="str">
        <f t="shared" si="6"/>
        <v>OK</v>
      </c>
      <c r="J52" s="126" t="str">
        <f t="shared" si="6"/>
        <v>OK</v>
      </c>
      <c r="K52" s="126" t="str">
        <f t="shared" si="6"/>
        <v>OK</v>
      </c>
      <c r="L52" s="161" t="str">
        <f t="shared" si="6"/>
        <v>OK</v>
      </c>
    </row>
    <row r="53" spans="2:12" ht="13.8" thickBot="1">
      <c r="B53" s="162"/>
      <c r="C53" s="163" t="s">
        <v>210</v>
      </c>
      <c r="D53" s="178">
        <f>D49+D45</f>
        <v>0</v>
      </c>
      <c r="E53" s="164"/>
      <c r="F53" s="358"/>
      <c r="G53" s="164">
        <f t="shared" ref="G53:L53" si="7">G49+G45</f>
        <v>0</v>
      </c>
      <c r="H53" s="164">
        <f t="shared" si="7"/>
        <v>0</v>
      </c>
      <c r="I53" s="164">
        <f t="shared" si="7"/>
        <v>0</v>
      </c>
      <c r="J53" s="164">
        <f t="shared" si="7"/>
        <v>0</v>
      </c>
      <c r="K53" s="164">
        <f t="shared" si="7"/>
        <v>0</v>
      </c>
      <c r="L53" s="165">
        <f t="shared" si="7"/>
        <v>0</v>
      </c>
    </row>
    <row r="54" spans="2:12" ht="13.8" thickBot="1"/>
    <row r="55" spans="2:12">
      <c r="B55" s="138"/>
      <c r="C55" s="519" t="s">
        <v>538</v>
      </c>
      <c r="D55" s="521"/>
      <c r="E55" s="521"/>
      <c r="F55" s="524"/>
      <c r="G55" s="527"/>
      <c r="H55" s="527"/>
      <c r="I55" s="527"/>
      <c r="J55" s="527"/>
      <c r="K55" s="527"/>
      <c r="L55" s="528"/>
    </row>
    <row r="56" spans="2:12">
      <c r="B56" s="147"/>
      <c r="C56" s="853" t="s">
        <v>736</v>
      </c>
      <c r="D56" s="522"/>
      <c r="E56" s="522"/>
      <c r="F56" s="525"/>
      <c r="G56" s="529"/>
      <c r="H56" s="529"/>
      <c r="I56" s="529"/>
      <c r="J56" s="529"/>
      <c r="K56" s="529"/>
      <c r="L56" s="530"/>
    </row>
    <row r="57" spans="2:12">
      <c r="B57" s="147"/>
      <c r="C57" s="854" t="s">
        <v>737</v>
      </c>
      <c r="D57" s="522"/>
      <c r="E57" s="522"/>
      <c r="F57" s="525"/>
      <c r="G57" s="529"/>
      <c r="H57" s="529"/>
      <c r="I57" s="529"/>
      <c r="J57" s="529"/>
      <c r="K57" s="529"/>
      <c r="L57" s="530"/>
    </row>
    <row r="58" spans="2:12">
      <c r="B58" s="147"/>
      <c r="C58" s="854" t="s">
        <v>738</v>
      </c>
      <c r="D58" s="522"/>
      <c r="E58" s="522"/>
      <c r="F58" s="525"/>
      <c r="G58" s="529"/>
      <c r="H58" s="529"/>
      <c r="I58" s="529"/>
      <c r="J58" s="529"/>
      <c r="K58" s="529"/>
      <c r="L58" s="530"/>
    </row>
    <row r="59" spans="2:12">
      <c r="B59" s="147"/>
      <c r="C59" s="854" t="s">
        <v>739</v>
      </c>
      <c r="D59" s="522"/>
      <c r="E59" s="522"/>
      <c r="F59" s="525"/>
      <c r="G59" s="529"/>
      <c r="H59" s="529"/>
      <c r="I59" s="529"/>
      <c r="J59" s="529"/>
      <c r="K59" s="529"/>
      <c r="L59" s="530"/>
    </row>
    <row r="60" spans="2:12">
      <c r="B60" s="147"/>
      <c r="C60" s="854" t="s">
        <v>740</v>
      </c>
      <c r="D60" s="522"/>
      <c r="E60" s="522"/>
      <c r="F60" s="525"/>
      <c r="G60" s="529"/>
      <c r="H60" s="529"/>
      <c r="I60" s="529"/>
      <c r="J60" s="529"/>
      <c r="K60" s="529"/>
      <c r="L60" s="530"/>
    </row>
    <row r="61" spans="2:12">
      <c r="B61" s="147"/>
      <c r="C61" s="220"/>
      <c r="D61" s="522"/>
      <c r="E61" s="522"/>
      <c r="F61" s="525"/>
      <c r="G61" s="529"/>
      <c r="H61" s="529"/>
      <c r="I61" s="529"/>
      <c r="J61" s="529"/>
      <c r="K61" s="529"/>
      <c r="L61" s="530"/>
    </row>
    <row r="62" spans="2:12">
      <c r="B62" s="147"/>
      <c r="C62" s="853" t="s">
        <v>741</v>
      </c>
      <c r="D62" s="522"/>
      <c r="E62" s="522"/>
      <c r="F62" s="525"/>
      <c r="G62" s="529"/>
      <c r="H62" s="529"/>
      <c r="I62" s="529"/>
      <c r="J62" s="529"/>
      <c r="K62" s="529"/>
      <c r="L62" s="530"/>
    </row>
    <row r="63" spans="2:12">
      <c r="B63" s="147"/>
      <c r="C63" s="854" t="s">
        <v>742</v>
      </c>
      <c r="D63" s="522"/>
      <c r="E63" s="522"/>
      <c r="F63" s="525"/>
      <c r="G63" s="529"/>
      <c r="H63" s="529"/>
      <c r="I63" s="529"/>
      <c r="J63" s="529"/>
      <c r="K63" s="529"/>
      <c r="L63" s="530"/>
    </row>
    <row r="64" spans="2:12">
      <c r="B64" s="147"/>
      <c r="C64" s="854" t="s">
        <v>743</v>
      </c>
      <c r="D64" s="522"/>
      <c r="E64" s="522"/>
      <c r="F64" s="525"/>
      <c r="G64" s="529"/>
      <c r="H64" s="529"/>
      <c r="I64" s="529"/>
      <c r="J64" s="529"/>
      <c r="K64" s="529"/>
      <c r="L64" s="530"/>
    </row>
    <row r="65" spans="2:12">
      <c r="B65" s="147"/>
      <c r="C65" s="854" t="s">
        <v>744</v>
      </c>
      <c r="D65" s="522"/>
      <c r="E65" s="522"/>
      <c r="F65" s="525"/>
      <c r="G65" s="529"/>
      <c r="H65" s="529"/>
      <c r="I65" s="529"/>
      <c r="J65" s="529"/>
      <c r="K65" s="529"/>
      <c r="L65" s="530"/>
    </row>
    <row r="66" spans="2:12" ht="13.8" thickBot="1">
      <c r="B66" s="520"/>
      <c r="C66" s="855" t="s">
        <v>537</v>
      </c>
      <c r="D66" s="523"/>
      <c r="E66" s="523"/>
      <c r="F66" s="526"/>
      <c r="G66" s="531"/>
      <c r="H66" s="531"/>
      <c r="I66" s="531"/>
      <c r="J66" s="531"/>
      <c r="K66" s="531"/>
      <c r="L66" s="532"/>
    </row>
  </sheetData>
  <mergeCells count="1">
    <mergeCell ref="B3:D4"/>
  </mergeCells>
  <conditionalFormatting sqref="D6 G6">
    <cfRule type="cellIs" dxfId="4" priority="5" operator="equal">
      <formula>"HIDE"</formula>
    </cfRule>
  </conditionalFormatting>
  <conditionalFormatting sqref="G6">
    <cfRule type="cellIs" dxfId="3" priority="4" operator="equal">
      <formula>"HIDE"</formula>
    </cfRule>
  </conditionalFormatting>
  <conditionalFormatting sqref="H6:L6">
    <cfRule type="cellIs" dxfId="2" priority="3" operator="equal">
      <formula>"HIDE"</formula>
    </cfRule>
  </conditionalFormatting>
  <conditionalFormatting sqref="H6:L6">
    <cfRule type="cellIs" dxfId="1" priority="2" operator="equal">
      <formula>"HIDE"</formula>
    </cfRule>
  </conditionalFormatting>
  <conditionalFormatting sqref="E6:F6">
    <cfRule type="cellIs" dxfId="0" priority="1" operator="equal">
      <formula>"HIDE"</formula>
    </cfRule>
  </conditionalFormatting>
  <hyperlinks>
    <hyperlink ref="C2" location="TOC!A1" display="Retour à la table des matières" xr:uid="{00000000-0004-0000-0E00-000000000000}"/>
  </hyperlinks>
  <printOptions horizontalCentered="1"/>
  <pageMargins left="0.19685039370078741" right="0.19685039370078741" top="0.47244094488188981" bottom="0.19685039370078741" header="0.31496062992125984" footer="0.11811023622047245"/>
  <pageSetup paperSize="9" scale="85" orientation="landscape" useFirstPageNumber="1" verticalDpi="4294967292" r:id="rId1"/>
  <headerFooter alignWithMargins="0">
    <oddFooter>&amp;C&amp;9&amp;A&amp;R&amp;8FIN/MVE-&amp;F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3">
    <tabColor rgb="FF00B050"/>
  </sheetPr>
  <dimension ref="A1:AH18"/>
  <sheetViews>
    <sheetView showGridLines="0" zoomScale="80" zoomScaleNormal="80" workbookViewId="0">
      <selection activeCell="L34" sqref="L34"/>
    </sheetView>
  </sheetViews>
  <sheetFormatPr baseColWidth="10" defaultColWidth="10.88671875" defaultRowHeight="13.8"/>
  <cols>
    <col min="1" max="1" width="3.109375" style="205" customWidth="1"/>
    <col min="2" max="3" width="19.109375" style="205" customWidth="1"/>
    <col min="4" max="10" width="12.5546875" style="205" customWidth="1"/>
    <col min="11" max="11" width="2.109375" style="205" customWidth="1"/>
    <col min="12" max="29" width="12.5546875" style="205" customWidth="1"/>
    <col min="30" max="16384" width="10.88671875" style="205"/>
  </cols>
  <sheetData>
    <row r="1" spans="1:34" ht="14.4">
      <c r="B1" s="394" t="s">
        <v>289</v>
      </c>
      <c r="C1" s="394"/>
    </row>
    <row r="2" spans="1:34" s="276" customFormat="1">
      <c r="A2" s="205"/>
      <c r="B2" s="1308" t="s">
        <v>567</v>
      </c>
      <c r="C2" s="1308"/>
      <c r="D2" s="1308"/>
      <c r="E2" s="1308"/>
    </row>
    <row r="3" spans="1:34" s="276" customFormat="1">
      <c r="A3" s="205"/>
      <c r="B3" s="1308"/>
      <c r="C3" s="1308"/>
      <c r="D3" s="1308"/>
      <c r="E3" s="1308"/>
    </row>
    <row r="4" spans="1:34" ht="14.4" thickBot="1"/>
    <row r="5" spans="1:34" ht="14.4" customHeight="1">
      <c r="B5" s="497"/>
      <c r="C5" s="498"/>
      <c r="D5" s="1333" t="s">
        <v>48</v>
      </c>
      <c r="E5" s="1333"/>
      <c r="F5" s="1333"/>
      <c r="G5" s="1333"/>
      <c r="H5" s="1333" t="s">
        <v>207</v>
      </c>
      <c r="I5" s="1333"/>
      <c r="J5" s="1333"/>
      <c r="K5" s="309"/>
      <c r="L5" s="1333" t="s">
        <v>24</v>
      </c>
      <c r="M5" s="1333"/>
      <c r="N5" s="1333"/>
      <c r="O5" s="1333" t="s">
        <v>25</v>
      </c>
      <c r="P5" s="1333"/>
      <c r="Q5" s="1333"/>
      <c r="R5" s="1333" t="s">
        <v>26</v>
      </c>
      <c r="S5" s="1333"/>
      <c r="T5" s="1333"/>
      <c r="U5" s="1333" t="s">
        <v>27</v>
      </c>
      <c r="V5" s="1333"/>
      <c r="W5" s="1333"/>
      <c r="X5" s="1333" t="s">
        <v>28</v>
      </c>
      <c r="Y5" s="1333"/>
      <c r="Z5" s="1333"/>
      <c r="AA5" s="1333" t="s">
        <v>29</v>
      </c>
      <c r="AB5" s="1333"/>
      <c r="AC5" s="1334"/>
    </row>
    <row r="6" spans="1:34" ht="52.8">
      <c r="B6" s="303"/>
      <c r="C6" s="499" t="s">
        <v>520</v>
      </c>
      <c r="D6" s="302" t="s">
        <v>255</v>
      </c>
      <c r="E6" s="302" t="s">
        <v>256</v>
      </c>
      <c r="F6" s="302" t="s">
        <v>257</v>
      </c>
      <c r="G6" s="302" t="s">
        <v>258</v>
      </c>
      <c r="H6" s="302" t="s">
        <v>256</v>
      </c>
      <c r="I6" s="302" t="s">
        <v>257</v>
      </c>
      <c r="J6" s="302" t="s">
        <v>258</v>
      </c>
      <c r="K6" s="310"/>
      <c r="L6" s="302" t="s">
        <v>256</v>
      </c>
      <c r="M6" s="302" t="s">
        <v>257</v>
      </c>
      <c r="N6" s="302" t="s">
        <v>258</v>
      </c>
      <c r="O6" s="302" t="s">
        <v>256</v>
      </c>
      <c r="P6" s="302" t="s">
        <v>257</v>
      </c>
      <c r="Q6" s="302" t="s">
        <v>258</v>
      </c>
      <c r="R6" s="302" t="s">
        <v>256</v>
      </c>
      <c r="S6" s="302" t="s">
        <v>257</v>
      </c>
      <c r="T6" s="302" t="s">
        <v>258</v>
      </c>
      <c r="U6" s="302" t="s">
        <v>256</v>
      </c>
      <c r="V6" s="302" t="s">
        <v>257</v>
      </c>
      <c r="W6" s="302" t="s">
        <v>258</v>
      </c>
      <c r="X6" s="302" t="s">
        <v>256</v>
      </c>
      <c r="Y6" s="302" t="s">
        <v>257</v>
      </c>
      <c r="Z6" s="302" t="s">
        <v>258</v>
      </c>
      <c r="AA6" s="302" t="s">
        <v>256</v>
      </c>
      <c r="AB6" s="302" t="s">
        <v>257</v>
      </c>
      <c r="AC6" s="304" t="s">
        <v>258</v>
      </c>
    </row>
    <row r="7" spans="1:34" ht="17.399999999999999" customHeight="1">
      <c r="B7" s="307" t="s">
        <v>259</v>
      </c>
      <c r="C7" s="495" t="s">
        <v>521</v>
      </c>
      <c r="D7" s="1008"/>
      <c r="E7" s="1008"/>
      <c r="F7" s="1008"/>
      <c r="G7" s="1009">
        <f>SUM(D7:F7)</f>
        <v>0</v>
      </c>
      <c r="H7" s="1008"/>
      <c r="I7" s="1008"/>
      <c r="J7" s="1009">
        <f>SUM(G7:I7)</f>
        <v>0</v>
      </c>
      <c r="K7" s="1010"/>
      <c r="L7" s="1011"/>
      <c r="M7" s="1011"/>
      <c r="N7" s="1009">
        <f t="shared" ref="N7:N17" si="0">SUM(J7:M7)</f>
        <v>0</v>
      </c>
      <c r="O7" s="1011"/>
      <c r="P7" s="1011"/>
      <c r="Q7" s="1009">
        <f>SUM(N7:P7)</f>
        <v>0</v>
      </c>
      <c r="R7" s="1011"/>
      <c r="S7" s="1011"/>
      <c r="T7" s="1009">
        <f>SUM(Q7:S7)</f>
        <v>0</v>
      </c>
      <c r="U7" s="1011"/>
      <c r="V7" s="1011"/>
      <c r="W7" s="1009">
        <f>SUM(T7:V7)</f>
        <v>0</v>
      </c>
      <c r="X7" s="1011"/>
      <c r="Y7" s="1011"/>
      <c r="Z7" s="1009">
        <f>SUM(W7:Y7)</f>
        <v>0</v>
      </c>
      <c r="AA7" s="1011"/>
      <c r="AB7" s="1011"/>
      <c r="AC7" s="1012">
        <f>SUM(Z7:AB7)</f>
        <v>0</v>
      </c>
    </row>
    <row r="8" spans="1:34" ht="17.399999999999999" customHeight="1">
      <c r="B8" s="305" t="s">
        <v>260</v>
      </c>
      <c r="C8" s="382" t="s">
        <v>521</v>
      </c>
      <c r="D8" s="1013"/>
      <c r="E8" s="1013"/>
      <c r="F8" s="1013"/>
      <c r="G8" s="1014">
        <f t="shared" ref="G8:G17" si="1">SUM(D8:F8)</f>
        <v>0</v>
      </c>
      <c r="H8" s="1013"/>
      <c r="I8" s="1013"/>
      <c r="J8" s="1014">
        <f t="shared" ref="J8:J17" si="2">SUM(G8:I8)</f>
        <v>0</v>
      </c>
      <c r="K8" s="1015"/>
      <c r="L8" s="1016"/>
      <c r="M8" s="1016"/>
      <c r="N8" s="1014">
        <f t="shared" si="0"/>
        <v>0</v>
      </c>
      <c r="O8" s="1016"/>
      <c r="P8" s="1016"/>
      <c r="Q8" s="1014">
        <f t="shared" ref="Q8:Q17" si="3">SUM(N8:P8)</f>
        <v>0</v>
      </c>
      <c r="R8" s="1016"/>
      <c r="S8" s="1016"/>
      <c r="T8" s="1014">
        <f t="shared" ref="T8:T17" si="4">SUM(Q8:S8)</f>
        <v>0</v>
      </c>
      <c r="U8" s="1016"/>
      <c r="V8" s="1016"/>
      <c r="W8" s="1014">
        <f t="shared" ref="W8:W17" si="5">SUM(T8:V8)</f>
        <v>0</v>
      </c>
      <c r="X8" s="1016"/>
      <c r="Y8" s="1016"/>
      <c r="Z8" s="1014">
        <f t="shared" ref="Z8:Z17" si="6">SUM(W8:Y8)</f>
        <v>0</v>
      </c>
      <c r="AA8" s="1016"/>
      <c r="AB8" s="1016"/>
      <c r="AC8" s="1017">
        <f t="shared" ref="AC8:AC17" si="7">SUM(Z8:AB8)</f>
        <v>0</v>
      </c>
    </row>
    <row r="9" spans="1:34" ht="17.399999999999999" customHeight="1">
      <c r="B9" s="305" t="s">
        <v>261</v>
      </c>
      <c r="C9" s="382" t="s">
        <v>522</v>
      </c>
      <c r="D9" s="1013"/>
      <c r="E9" s="1013"/>
      <c r="F9" s="1013"/>
      <c r="G9" s="1014">
        <f t="shared" si="1"/>
        <v>0</v>
      </c>
      <c r="H9" s="1013"/>
      <c r="I9" s="1013"/>
      <c r="J9" s="1014">
        <f t="shared" si="2"/>
        <v>0</v>
      </c>
      <c r="K9" s="1015"/>
      <c r="L9" s="1016"/>
      <c r="M9" s="1016"/>
      <c r="N9" s="1014">
        <f t="shared" si="0"/>
        <v>0</v>
      </c>
      <c r="O9" s="1016"/>
      <c r="P9" s="1016"/>
      <c r="Q9" s="1014">
        <f t="shared" si="3"/>
        <v>0</v>
      </c>
      <c r="R9" s="1016"/>
      <c r="S9" s="1016"/>
      <c r="T9" s="1014">
        <f t="shared" si="4"/>
        <v>0</v>
      </c>
      <c r="U9" s="1016"/>
      <c r="V9" s="1016"/>
      <c r="W9" s="1014">
        <f t="shared" si="5"/>
        <v>0</v>
      </c>
      <c r="X9" s="1016"/>
      <c r="Y9" s="1016"/>
      <c r="Z9" s="1014">
        <f t="shared" si="6"/>
        <v>0</v>
      </c>
      <c r="AA9" s="1016"/>
      <c r="AB9" s="1016"/>
      <c r="AC9" s="1017">
        <f t="shared" si="7"/>
        <v>0</v>
      </c>
    </row>
    <row r="10" spans="1:34" ht="17.399999999999999" customHeight="1">
      <c r="B10" s="305" t="s">
        <v>262</v>
      </c>
      <c r="C10" s="382" t="s">
        <v>521</v>
      </c>
      <c r="D10" s="1013"/>
      <c r="E10" s="1013"/>
      <c r="F10" s="1013"/>
      <c r="G10" s="1014">
        <f t="shared" si="1"/>
        <v>0</v>
      </c>
      <c r="H10" s="1013"/>
      <c r="I10" s="1013"/>
      <c r="J10" s="1014">
        <f t="shared" si="2"/>
        <v>0</v>
      </c>
      <c r="K10" s="1015"/>
      <c r="L10" s="1016"/>
      <c r="M10" s="1016"/>
      <c r="N10" s="1014">
        <f t="shared" si="0"/>
        <v>0</v>
      </c>
      <c r="O10" s="1016"/>
      <c r="P10" s="1016"/>
      <c r="Q10" s="1014">
        <f t="shared" si="3"/>
        <v>0</v>
      </c>
      <c r="R10" s="1016"/>
      <c r="S10" s="1016"/>
      <c r="T10" s="1014">
        <f t="shared" si="4"/>
        <v>0</v>
      </c>
      <c r="U10" s="1016"/>
      <c r="V10" s="1016"/>
      <c r="W10" s="1014">
        <f t="shared" si="5"/>
        <v>0</v>
      </c>
      <c r="X10" s="1016"/>
      <c r="Y10" s="1016"/>
      <c r="Z10" s="1014">
        <f t="shared" si="6"/>
        <v>0</v>
      </c>
      <c r="AA10" s="1016"/>
      <c r="AB10" s="1016"/>
      <c r="AC10" s="1017">
        <f t="shared" si="7"/>
        <v>0</v>
      </c>
    </row>
    <row r="11" spans="1:34" ht="17.399999999999999" customHeight="1">
      <c r="B11" s="305" t="s">
        <v>263</v>
      </c>
      <c r="C11" s="382" t="s">
        <v>522</v>
      </c>
      <c r="D11" s="1013"/>
      <c r="E11" s="1013"/>
      <c r="F11" s="1013"/>
      <c r="G11" s="1014">
        <f t="shared" si="1"/>
        <v>0</v>
      </c>
      <c r="H11" s="1013"/>
      <c r="I11" s="1013"/>
      <c r="J11" s="1014">
        <f t="shared" si="2"/>
        <v>0</v>
      </c>
      <c r="K11" s="1015"/>
      <c r="L11" s="1016"/>
      <c r="M11" s="1016"/>
      <c r="N11" s="1014">
        <f t="shared" si="0"/>
        <v>0</v>
      </c>
      <c r="O11" s="1016"/>
      <c r="P11" s="1016"/>
      <c r="Q11" s="1014">
        <f t="shared" si="3"/>
        <v>0</v>
      </c>
      <c r="R11" s="1016"/>
      <c r="S11" s="1016"/>
      <c r="T11" s="1014">
        <f t="shared" si="4"/>
        <v>0</v>
      </c>
      <c r="U11" s="1016"/>
      <c r="V11" s="1016"/>
      <c r="W11" s="1014">
        <f t="shared" si="5"/>
        <v>0</v>
      </c>
      <c r="X11" s="1016"/>
      <c r="Y11" s="1016"/>
      <c r="Z11" s="1014">
        <f t="shared" si="6"/>
        <v>0</v>
      </c>
      <c r="AA11" s="1016"/>
      <c r="AB11" s="1016"/>
      <c r="AC11" s="1017">
        <f t="shared" si="7"/>
        <v>0</v>
      </c>
    </row>
    <row r="12" spans="1:34" ht="17.399999999999999" customHeight="1">
      <c r="B12" s="305" t="s">
        <v>264</v>
      </c>
      <c r="C12" s="382" t="s">
        <v>521</v>
      </c>
      <c r="D12" s="1013"/>
      <c r="E12" s="1013"/>
      <c r="F12" s="1013"/>
      <c r="G12" s="1014">
        <f t="shared" si="1"/>
        <v>0</v>
      </c>
      <c r="H12" s="1013"/>
      <c r="I12" s="1013"/>
      <c r="J12" s="1014">
        <f t="shared" si="2"/>
        <v>0</v>
      </c>
      <c r="K12" s="1015"/>
      <c r="L12" s="1016"/>
      <c r="M12" s="1016"/>
      <c r="N12" s="1014">
        <f t="shared" si="0"/>
        <v>0</v>
      </c>
      <c r="O12" s="1016"/>
      <c r="P12" s="1016"/>
      <c r="Q12" s="1014">
        <f t="shared" si="3"/>
        <v>0</v>
      </c>
      <c r="R12" s="1016"/>
      <c r="S12" s="1016"/>
      <c r="T12" s="1014">
        <f t="shared" si="4"/>
        <v>0</v>
      </c>
      <c r="U12" s="1016"/>
      <c r="V12" s="1016"/>
      <c r="W12" s="1014">
        <f t="shared" si="5"/>
        <v>0</v>
      </c>
      <c r="X12" s="1016"/>
      <c r="Y12" s="1016"/>
      <c r="Z12" s="1014">
        <f t="shared" si="6"/>
        <v>0</v>
      </c>
      <c r="AA12" s="1016"/>
      <c r="AB12" s="1016"/>
      <c r="AC12" s="1017">
        <f t="shared" si="7"/>
        <v>0</v>
      </c>
    </row>
    <row r="13" spans="1:34" ht="17.399999999999999" customHeight="1">
      <c r="B13" s="305" t="s">
        <v>265</v>
      </c>
      <c r="C13" s="382" t="s">
        <v>521</v>
      </c>
      <c r="D13" s="1013"/>
      <c r="E13" s="1013"/>
      <c r="F13" s="1013"/>
      <c r="G13" s="1014">
        <f t="shared" si="1"/>
        <v>0</v>
      </c>
      <c r="H13" s="1013"/>
      <c r="I13" s="1013"/>
      <c r="J13" s="1014">
        <f t="shared" si="2"/>
        <v>0</v>
      </c>
      <c r="K13" s="1015"/>
      <c r="L13" s="1016"/>
      <c r="M13" s="1016"/>
      <c r="N13" s="1014">
        <f t="shared" si="0"/>
        <v>0</v>
      </c>
      <c r="O13" s="1016"/>
      <c r="P13" s="1016"/>
      <c r="Q13" s="1014">
        <f t="shared" si="3"/>
        <v>0</v>
      </c>
      <c r="R13" s="1016"/>
      <c r="S13" s="1016"/>
      <c r="T13" s="1014">
        <f t="shared" si="4"/>
        <v>0</v>
      </c>
      <c r="U13" s="1016"/>
      <c r="V13" s="1016"/>
      <c r="W13" s="1014">
        <f t="shared" si="5"/>
        <v>0</v>
      </c>
      <c r="X13" s="1016"/>
      <c r="Y13" s="1016"/>
      <c r="Z13" s="1014">
        <f t="shared" si="6"/>
        <v>0</v>
      </c>
      <c r="AA13" s="1016"/>
      <c r="AB13" s="1016"/>
      <c r="AC13" s="1017">
        <f t="shared" si="7"/>
        <v>0</v>
      </c>
    </row>
    <row r="14" spans="1:34" ht="17.399999999999999" customHeight="1">
      <c r="B14" s="305" t="s">
        <v>266</v>
      </c>
      <c r="C14" s="382" t="s">
        <v>522</v>
      </c>
      <c r="D14" s="1013"/>
      <c r="E14" s="1013"/>
      <c r="F14" s="1013"/>
      <c r="G14" s="1014">
        <f t="shared" si="1"/>
        <v>0</v>
      </c>
      <c r="H14" s="1013"/>
      <c r="I14" s="1013"/>
      <c r="J14" s="1014">
        <f t="shared" si="2"/>
        <v>0</v>
      </c>
      <c r="K14" s="1015"/>
      <c r="L14" s="1016"/>
      <c r="M14" s="1016"/>
      <c r="N14" s="1014">
        <f t="shared" si="0"/>
        <v>0</v>
      </c>
      <c r="O14" s="1016"/>
      <c r="P14" s="1016"/>
      <c r="Q14" s="1014">
        <f t="shared" si="3"/>
        <v>0</v>
      </c>
      <c r="R14" s="1016"/>
      <c r="S14" s="1016"/>
      <c r="T14" s="1014">
        <f t="shared" si="4"/>
        <v>0</v>
      </c>
      <c r="U14" s="1016"/>
      <c r="V14" s="1016"/>
      <c r="W14" s="1014">
        <f t="shared" si="5"/>
        <v>0</v>
      </c>
      <c r="X14" s="1016"/>
      <c r="Y14" s="1016"/>
      <c r="Z14" s="1014">
        <f t="shared" si="6"/>
        <v>0</v>
      </c>
      <c r="AA14" s="1016"/>
      <c r="AB14" s="1016"/>
      <c r="AC14" s="1017">
        <f t="shared" si="7"/>
        <v>0</v>
      </c>
    </row>
    <row r="15" spans="1:34" ht="17.399999999999999" customHeight="1">
      <c r="B15" s="305" t="s">
        <v>267</v>
      </c>
      <c r="C15" s="382" t="s">
        <v>522</v>
      </c>
      <c r="D15" s="1013"/>
      <c r="E15" s="1013"/>
      <c r="F15" s="1013"/>
      <c r="G15" s="1014">
        <f t="shared" si="1"/>
        <v>0</v>
      </c>
      <c r="H15" s="1013"/>
      <c r="I15" s="1013"/>
      <c r="J15" s="1014">
        <f t="shared" si="2"/>
        <v>0</v>
      </c>
      <c r="K15" s="1015"/>
      <c r="L15" s="1016"/>
      <c r="M15" s="1016"/>
      <c r="N15" s="1014">
        <f t="shared" si="0"/>
        <v>0</v>
      </c>
      <c r="O15" s="1016"/>
      <c r="P15" s="1016"/>
      <c r="Q15" s="1014">
        <f t="shared" si="3"/>
        <v>0</v>
      </c>
      <c r="R15" s="1016"/>
      <c r="S15" s="1016"/>
      <c r="T15" s="1014">
        <f t="shared" si="4"/>
        <v>0</v>
      </c>
      <c r="U15" s="1016"/>
      <c r="V15" s="1016"/>
      <c r="W15" s="1014">
        <f t="shared" si="5"/>
        <v>0</v>
      </c>
      <c r="X15" s="1016"/>
      <c r="Y15" s="1016"/>
      <c r="Z15" s="1014">
        <f t="shared" si="6"/>
        <v>0</v>
      </c>
      <c r="AA15" s="1016"/>
      <c r="AB15" s="1016"/>
      <c r="AC15" s="1017">
        <f t="shared" si="7"/>
        <v>0</v>
      </c>
    </row>
    <row r="16" spans="1:34" s="467" customFormat="1" ht="13.2">
      <c r="A16" s="471" t="s">
        <v>595</v>
      </c>
      <c r="B16" s="233"/>
      <c r="C16" s="549"/>
      <c r="D16" s="214"/>
      <c r="E16" s="214"/>
      <c r="F16" s="214"/>
      <c r="G16" s="214"/>
      <c r="H16" s="214"/>
      <c r="I16" s="214"/>
      <c r="J16" s="214"/>
      <c r="K16" s="214"/>
      <c r="L16" s="214"/>
      <c r="M16" s="214"/>
      <c r="N16" s="214"/>
      <c r="O16" s="214"/>
      <c r="P16" s="214"/>
      <c r="Q16" s="214"/>
      <c r="R16" s="214"/>
      <c r="S16" s="214"/>
      <c r="T16" s="214"/>
      <c r="U16" s="214"/>
      <c r="V16" s="214"/>
      <c r="W16" s="465"/>
      <c r="X16" s="465"/>
      <c r="Y16" s="465"/>
      <c r="Z16" s="465"/>
      <c r="AA16" s="465"/>
      <c r="AB16" s="465"/>
      <c r="AC16" s="465"/>
      <c r="AD16" s="465"/>
      <c r="AE16" s="465"/>
      <c r="AF16" s="465"/>
      <c r="AG16" s="465"/>
      <c r="AH16" s="570"/>
    </row>
    <row r="17" spans="2:29" ht="17.399999999999999" customHeight="1" thickBot="1">
      <c r="B17" s="306" t="s">
        <v>564</v>
      </c>
      <c r="C17" s="496" t="s">
        <v>522</v>
      </c>
      <c r="D17" s="1018"/>
      <c r="E17" s="1018"/>
      <c r="F17" s="1018"/>
      <c r="G17" s="1019">
        <f t="shared" si="1"/>
        <v>0</v>
      </c>
      <c r="H17" s="1018"/>
      <c r="I17" s="1018"/>
      <c r="J17" s="1019">
        <f t="shared" si="2"/>
        <v>0</v>
      </c>
      <c r="K17" s="1020"/>
      <c r="L17" s="1021"/>
      <c r="M17" s="1021"/>
      <c r="N17" s="1019">
        <f t="shared" si="0"/>
        <v>0</v>
      </c>
      <c r="O17" s="1021"/>
      <c r="P17" s="1021"/>
      <c r="Q17" s="1019">
        <f t="shared" si="3"/>
        <v>0</v>
      </c>
      <c r="R17" s="1021"/>
      <c r="S17" s="1021"/>
      <c r="T17" s="1019">
        <f t="shared" si="4"/>
        <v>0</v>
      </c>
      <c r="U17" s="1021"/>
      <c r="V17" s="1021"/>
      <c r="W17" s="1019">
        <f t="shared" si="5"/>
        <v>0</v>
      </c>
      <c r="X17" s="1021"/>
      <c r="Y17" s="1021"/>
      <c r="Z17" s="1019">
        <f t="shared" si="6"/>
        <v>0</v>
      </c>
      <c r="AA17" s="1021"/>
      <c r="AB17" s="1021"/>
      <c r="AC17" s="1022">
        <f t="shared" si="7"/>
        <v>0</v>
      </c>
    </row>
    <row r="18" spans="2:29" s="426" customFormat="1">
      <c r="B18" s="427" t="s">
        <v>7</v>
      </c>
      <c r="C18" s="427"/>
      <c r="D18" s="427">
        <f>SUM(D7:D17)</f>
        <v>0</v>
      </c>
      <c r="E18" s="427">
        <f t="shared" ref="E18:AC18" si="8">SUM(E7:E17)</f>
        <v>0</v>
      </c>
      <c r="F18" s="427">
        <f t="shared" si="8"/>
        <v>0</v>
      </c>
      <c r="G18" s="427">
        <f t="shared" si="8"/>
        <v>0</v>
      </c>
      <c r="H18" s="427">
        <f t="shared" si="8"/>
        <v>0</v>
      </c>
      <c r="I18" s="427">
        <f t="shared" si="8"/>
        <v>0</v>
      </c>
      <c r="J18" s="427">
        <f t="shared" si="8"/>
        <v>0</v>
      </c>
      <c r="K18" s="427">
        <f t="shared" si="8"/>
        <v>0</v>
      </c>
      <c r="L18" s="427">
        <f t="shared" si="8"/>
        <v>0</v>
      </c>
      <c r="M18" s="427">
        <f t="shared" si="8"/>
        <v>0</v>
      </c>
      <c r="N18" s="427">
        <f t="shared" si="8"/>
        <v>0</v>
      </c>
      <c r="O18" s="427">
        <f t="shared" si="8"/>
        <v>0</v>
      </c>
      <c r="P18" s="427">
        <f t="shared" si="8"/>
        <v>0</v>
      </c>
      <c r="Q18" s="427">
        <f t="shared" si="8"/>
        <v>0</v>
      </c>
      <c r="R18" s="427">
        <f t="shared" si="8"/>
        <v>0</v>
      </c>
      <c r="S18" s="427">
        <f t="shared" si="8"/>
        <v>0</v>
      </c>
      <c r="T18" s="427">
        <f t="shared" si="8"/>
        <v>0</v>
      </c>
      <c r="U18" s="427">
        <f t="shared" si="8"/>
        <v>0</v>
      </c>
      <c r="V18" s="427">
        <f t="shared" si="8"/>
        <v>0</v>
      </c>
      <c r="W18" s="427">
        <f t="shared" si="8"/>
        <v>0</v>
      </c>
      <c r="X18" s="427">
        <f t="shared" si="8"/>
        <v>0</v>
      </c>
      <c r="Y18" s="427">
        <f t="shared" si="8"/>
        <v>0</v>
      </c>
      <c r="Z18" s="427">
        <f t="shared" si="8"/>
        <v>0</v>
      </c>
      <c r="AA18" s="427">
        <f t="shared" si="8"/>
        <v>0</v>
      </c>
      <c r="AB18" s="427">
        <f t="shared" si="8"/>
        <v>0</v>
      </c>
      <c r="AC18" s="427">
        <f t="shared" si="8"/>
        <v>0</v>
      </c>
    </row>
  </sheetData>
  <mergeCells count="9">
    <mergeCell ref="X5:Z5"/>
    <mergeCell ref="AA5:AC5"/>
    <mergeCell ref="B2:E3"/>
    <mergeCell ref="D5:G5"/>
    <mergeCell ref="H5:J5"/>
    <mergeCell ref="L5:N5"/>
    <mergeCell ref="O5:Q5"/>
    <mergeCell ref="R5:T5"/>
    <mergeCell ref="U5:W5"/>
  </mergeCells>
  <dataValidations disablePrompts="1" count="1">
    <dataValidation type="list" allowBlank="1" showInputMessage="1" showErrorMessage="1" sqref="C7:C17" xr:uid="{00000000-0002-0000-0F00-000000000000}">
      <formula1>"Récurrente, Exceptionnelle"</formula1>
    </dataValidation>
  </dataValidations>
  <hyperlinks>
    <hyperlink ref="B1" location="TOC!A1" display="Retour à la table des matières" xr:uid="{00000000-0004-0000-0F00-000000000000}"/>
  </hyperlink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CD956-1131-462C-A585-1E39696BC5DE}">
  <sheetPr published="0" codeName="Sheet19">
    <tabColor rgb="FF00B050"/>
  </sheetPr>
  <dimension ref="A1:L126"/>
  <sheetViews>
    <sheetView showGridLines="0" topLeftCell="A2" zoomScaleNormal="100" workbookViewId="0">
      <pane xSplit="3" ySplit="6" topLeftCell="D41" activePane="bottomRight" state="frozen"/>
      <selection activeCell="J29" sqref="J29"/>
      <selection pane="topRight" activeCell="J29" sqref="J29"/>
      <selection pane="bottomLeft" activeCell="J29" sqref="J29"/>
      <selection pane="bottomRight" activeCell="G29" sqref="G29"/>
    </sheetView>
  </sheetViews>
  <sheetFormatPr baseColWidth="10" defaultColWidth="8.88671875" defaultRowHeight="13.2"/>
  <cols>
    <col min="1" max="1" width="4" style="359" customWidth="1"/>
    <col min="2" max="2" width="35.6640625" style="359" customWidth="1"/>
    <col min="3" max="3" width="34.88671875" style="359" bestFit="1" customWidth="1"/>
    <col min="4" max="4" width="15.6640625" style="360" customWidth="1"/>
    <col min="5" max="5" width="15.6640625" style="359" customWidth="1"/>
    <col min="6" max="6" width="1.5546875" style="359" customWidth="1"/>
    <col min="7" max="12" width="24.88671875" style="359" customWidth="1"/>
    <col min="13" max="13" width="27.109375" style="359" customWidth="1"/>
    <col min="14" max="16384" width="8.88671875" style="359"/>
  </cols>
  <sheetData>
    <row r="1" spans="1:12" ht="33" customHeight="1"/>
    <row r="2" spans="1:12" ht="11.4" customHeight="1">
      <c r="B2" s="394" t="s">
        <v>289</v>
      </c>
    </row>
    <row r="3" spans="1:12" s="380" customFormat="1" ht="16.5" customHeight="1">
      <c r="A3" s="381"/>
      <c r="B3" s="1335" t="s">
        <v>568</v>
      </c>
      <c r="C3" s="1335"/>
      <c r="D3" s="1335"/>
    </row>
    <row r="4" spans="1:12" s="380" customFormat="1" ht="16.5" customHeight="1">
      <c r="A4" s="381"/>
      <c r="B4" s="1335"/>
      <c r="C4" s="1335"/>
      <c r="D4" s="1335"/>
    </row>
    <row r="5" spans="1:12" s="381" customFormat="1" ht="16.5" customHeight="1" thickBot="1">
      <c r="B5" s="733"/>
      <c r="C5" s="733"/>
      <c r="D5" s="733"/>
    </row>
    <row r="6" spans="1:12" ht="14.4" customHeight="1" thickBot="1">
      <c r="B6" s="361"/>
      <c r="C6" s="361"/>
      <c r="D6" s="735" t="s">
        <v>48</v>
      </c>
      <c r="E6" s="736" t="s">
        <v>207</v>
      </c>
      <c r="F6" s="1031"/>
      <c r="G6" s="737" t="s">
        <v>24</v>
      </c>
      <c r="H6" s="736" t="s">
        <v>25</v>
      </c>
      <c r="I6" s="736" t="s">
        <v>26</v>
      </c>
      <c r="J6" s="736" t="s">
        <v>27</v>
      </c>
      <c r="K6" s="736" t="s">
        <v>28</v>
      </c>
      <c r="L6" s="738" t="s">
        <v>29</v>
      </c>
    </row>
    <row r="7" spans="1:12" ht="50.25" customHeight="1">
      <c r="B7" s="1032" t="s">
        <v>77</v>
      </c>
      <c r="C7" s="1033"/>
      <c r="D7" s="725"/>
      <c r="E7" s="734"/>
      <c r="F7" s="366"/>
      <c r="G7" s="739"/>
      <c r="H7" s="734"/>
      <c r="I7" s="734"/>
      <c r="J7" s="734"/>
      <c r="K7" s="734"/>
      <c r="L7" s="740"/>
    </row>
    <row r="8" spans="1:12" s="361" customFormat="1" ht="17.100000000000001" customHeight="1">
      <c r="A8" s="359"/>
      <c r="B8" s="1034" t="s">
        <v>268</v>
      </c>
      <c r="C8" s="1035"/>
      <c r="D8" s="1036"/>
      <c r="E8" s="1036"/>
      <c r="F8" s="1037"/>
      <c r="G8" s="726"/>
      <c r="H8" s="1036"/>
      <c r="I8" s="1036"/>
      <c r="J8" s="1036"/>
      <c r="K8" s="1036"/>
      <c r="L8" s="367"/>
    </row>
    <row r="9" spans="1:12" ht="18.899999999999999" hidden="1" customHeight="1">
      <c r="B9" s="1109" t="s">
        <v>269</v>
      </c>
      <c r="C9" s="1110"/>
      <c r="D9" s="1111"/>
      <c r="E9" s="1111"/>
      <c r="F9" s="1112"/>
      <c r="G9" s="1023"/>
      <c r="H9" s="1111"/>
      <c r="I9" s="1111"/>
      <c r="J9" s="1111"/>
      <c r="K9" s="1111"/>
      <c r="L9" s="1024"/>
    </row>
    <row r="10" spans="1:12" ht="18.899999999999999" hidden="1" customHeight="1">
      <c r="B10" s="1113" t="s">
        <v>615</v>
      </c>
      <c r="C10" s="1110"/>
      <c r="D10" s="1111"/>
      <c r="E10" s="1111"/>
      <c r="F10" s="1112"/>
      <c r="G10" s="1023"/>
      <c r="H10" s="1111"/>
      <c r="I10" s="1111"/>
      <c r="J10" s="1111"/>
      <c r="K10" s="1111"/>
      <c r="L10" s="1024"/>
    </row>
    <row r="11" spans="1:12" s="361" customFormat="1" ht="18.899999999999999" hidden="1" customHeight="1">
      <c r="B11" s="1114" t="s">
        <v>270</v>
      </c>
      <c r="C11" s="1115"/>
      <c r="D11" s="1116"/>
      <c r="E11" s="1116"/>
      <c r="F11" s="1117"/>
      <c r="G11" s="1025"/>
      <c r="H11" s="1118"/>
      <c r="I11" s="1118"/>
      <c r="J11" s="1118"/>
      <c r="K11" s="1118"/>
      <c r="L11" s="1026"/>
    </row>
    <row r="12" spans="1:12" s="361" customFormat="1" ht="15" hidden="1" customHeight="1">
      <c r="B12" s="1114" t="s">
        <v>271</v>
      </c>
      <c r="C12" s="1115"/>
      <c r="D12" s="1116"/>
      <c r="E12" s="1116"/>
      <c r="F12" s="1117"/>
      <c r="G12" s="1025"/>
      <c r="H12" s="1118"/>
      <c r="I12" s="1118"/>
      <c r="J12" s="1118"/>
      <c r="K12" s="1118"/>
      <c r="L12" s="1026"/>
    </row>
    <row r="13" spans="1:12" s="361" customFormat="1" ht="15" hidden="1" customHeight="1">
      <c r="B13" s="1114" t="s">
        <v>272</v>
      </c>
      <c r="C13" s="1115"/>
      <c r="D13" s="1116"/>
      <c r="E13" s="1116"/>
      <c r="F13" s="1117"/>
      <c r="G13" s="1025"/>
      <c r="H13" s="1118"/>
      <c r="I13" s="1118"/>
      <c r="J13" s="1118"/>
      <c r="K13" s="1118"/>
      <c r="L13" s="1026"/>
    </row>
    <row r="14" spans="1:12" ht="20.399999999999999" hidden="1" customHeight="1">
      <c r="A14" s="361"/>
      <c r="B14" s="1114" t="s">
        <v>273</v>
      </c>
      <c r="C14" s="1115"/>
      <c r="D14" s="1116"/>
      <c r="E14" s="1116"/>
      <c r="F14" s="1117"/>
      <c r="G14" s="1025"/>
      <c r="H14" s="1118"/>
      <c r="I14" s="1118"/>
      <c r="J14" s="1118"/>
      <c r="K14" s="1118"/>
      <c r="L14" s="1026"/>
    </row>
    <row r="15" spans="1:12" s="361" customFormat="1" ht="20.399999999999999" hidden="1" customHeight="1">
      <c r="A15" s="359"/>
      <c r="B15" s="1119" t="s">
        <v>616</v>
      </c>
      <c r="C15" s="1120"/>
      <c r="D15" s="1027">
        <f t="shared" ref="D15:E15" si="0">SUM(D11:D14)</f>
        <v>0</v>
      </c>
      <c r="E15" s="1027">
        <f t="shared" si="0"/>
        <v>0</v>
      </c>
      <c r="F15" s="1028"/>
      <c r="G15" s="1029">
        <f t="shared" ref="G15:L15" si="1">SUM(G11:G14)</f>
        <v>0</v>
      </c>
      <c r="H15" s="1027">
        <f t="shared" si="1"/>
        <v>0</v>
      </c>
      <c r="I15" s="1027">
        <f t="shared" si="1"/>
        <v>0</v>
      </c>
      <c r="J15" s="1027">
        <f t="shared" si="1"/>
        <v>0</v>
      </c>
      <c r="K15" s="1027">
        <f t="shared" si="1"/>
        <v>0</v>
      </c>
      <c r="L15" s="1030">
        <f t="shared" si="1"/>
        <v>0</v>
      </c>
    </row>
    <row r="16" spans="1:12" ht="20.399999999999999" hidden="1" customHeight="1">
      <c r="B16" s="1113" t="s">
        <v>617</v>
      </c>
      <c r="C16" s="1110"/>
      <c r="D16" s="1111"/>
      <c r="E16" s="1111"/>
      <c r="F16" s="1112"/>
      <c r="G16" s="1023"/>
      <c r="H16" s="1111"/>
      <c r="I16" s="1111"/>
      <c r="J16" s="1111"/>
      <c r="K16" s="1111"/>
      <c r="L16" s="1024"/>
    </row>
    <row r="17" spans="1:12" s="361" customFormat="1" ht="20.399999999999999" hidden="1" customHeight="1">
      <c r="B17" s="1121" t="s">
        <v>270</v>
      </c>
      <c r="C17" s="1115"/>
      <c r="D17" s="1116"/>
      <c r="E17" s="1116"/>
      <c r="F17" s="1117"/>
      <c r="G17" s="1025"/>
      <c r="H17" s="1118"/>
      <c r="I17" s="1118"/>
      <c r="J17" s="1118"/>
      <c r="K17" s="1118"/>
      <c r="L17" s="1026"/>
    </row>
    <row r="18" spans="1:12" s="361" customFormat="1" ht="20.399999999999999" hidden="1" customHeight="1">
      <c r="B18" s="1121" t="s">
        <v>271</v>
      </c>
      <c r="C18" s="1115"/>
      <c r="D18" s="1116"/>
      <c r="E18" s="1116"/>
      <c r="F18" s="1117"/>
      <c r="G18" s="1025"/>
      <c r="H18" s="1118"/>
      <c r="I18" s="1118"/>
      <c r="J18" s="1118"/>
      <c r="K18" s="1118"/>
      <c r="L18" s="1026"/>
    </row>
    <row r="19" spans="1:12" s="361" customFormat="1" ht="20.399999999999999" hidden="1" customHeight="1">
      <c r="B19" s="1121" t="s">
        <v>272</v>
      </c>
      <c r="C19" s="1115"/>
      <c r="D19" s="1116"/>
      <c r="E19" s="1116"/>
      <c r="F19" s="1117"/>
      <c r="G19" s="1025"/>
      <c r="H19" s="1118"/>
      <c r="I19" s="1118"/>
      <c r="J19" s="1118"/>
      <c r="K19" s="1118"/>
      <c r="L19" s="1026"/>
    </row>
    <row r="20" spans="1:12" ht="20.399999999999999" hidden="1" customHeight="1">
      <c r="A20" s="361"/>
      <c r="B20" s="1121" t="s">
        <v>273</v>
      </c>
      <c r="C20" s="1115"/>
      <c r="D20" s="1116"/>
      <c r="E20" s="1116"/>
      <c r="F20" s="1117"/>
      <c r="G20" s="1025"/>
      <c r="H20" s="1118"/>
      <c r="I20" s="1118"/>
      <c r="J20" s="1118"/>
      <c r="K20" s="1118"/>
      <c r="L20" s="1026"/>
    </row>
    <row r="21" spans="1:12" s="361" customFormat="1" ht="20.399999999999999" hidden="1" customHeight="1">
      <c r="A21" s="359"/>
      <c r="B21" s="1119" t="s">
        <v>618</v>
      </c>
      <c r="C21" s="1120"/>
      <c r="D21" s="1027">
        <f t="shared" ref="D21:E21" si="2">SUM(D17:D20)</f>
        <v>0</v>
      </c>
      <c r="E21" s="1027">
        <f t="shared" si="2"/>
        <v>0</v>
      </c>
      <c r="F21" s="1028"/>
      <c r="G21" s="1029">
        <f t="shared" ref="G21:L21" si="3">SUM(G17:G20)</f>
        <v>0</v>
      </c>
      <c r="H21" s="1027">
        <f t="shared" si="3"/>
        <v>0</v>
      </c>
      <c r="I21" s="1027">
        <f t="shared" si="3"/>
        <v>0</v>
      </c>
      <c r="J21" s="1027">
        <f t="shared" si="3"/>
        <v>0</v>
      </c>
      <c r="K21" s="1027">
        <f t="shared" si="3"/>
        <v>0</v>
      </c>
      <c r="L21" s="1030">
        <f t="shared" si="3"/>
        <v>0</v>
      </c>
    </row>
    <row r="22" spans="1:12" s="361" customFormat="1" ht="20.399999999999999" hidden="1" customHeight="1">
      <c r="A22" s="359"/>
      <c r="B22" s="1122" t="s">
        <v>619</v>
      </c>
      <c r="C22" s="1120"/>
      <c r="D22" s="1027">
        <f>SUM(D21,D15)</f>
        <v>0</v>
      </c>
      <c r="E22" s="1027">
        <f>SUM(E21,E15)</f>
        <v>0</v>
      </c>
      <c r="F22" s="1028"/>
      <c r="G22" s="1029">
        <f t="shared" ref="G22:L22" si="4">SUM(G21,G15)</f>
        <v>0</v>
      </c>
      <c r="H22" s="1027">
        <f t="shared" si="4"/>
        <v>0</v>
      </c>
      <c r="I22" s="1027">
        <f t="shared" si="4"/>
        <v>0</v>
      </c>
      <c r="J22" s="1027">
        <f t="shared" si="4"/>
        <v>0</v>
      </c>
      <c r="K22" s="1027">
        <f t="shared" si="4"/>
        <v>0</v>
      </c>
      <c r="L22" s="1030">
        <f t="shared" si="4"/>
        <v>0</v>
      </c>
    </row>
    <row r="23" spans="1:12" s="361" customFormat="1" ht="20.399999999999999" hidden="1" customHeight="1">
      <c r="B23" s="1123" t="s">
        <v>274</v>
      </c>
      <c r="C23" s="1124"/>
      <c r="D23" s="1125">
        <v>45</v>
      </c>
      <c r="E23" s="1125">
        <v>45</v>
      </c>
      <c r="F23" s="1126"/>
      <c r="G23" s="1127">
        <v>45</v>
      </c>
      <c r="H23" s="1128">
        <v>45</v>
      </c>
      <c r="I23" s="1128">
        <v>45</v>
      </c>
      <c r="J23" s="1128">
        <v>45</v>
      </c>
      <c r="K23" s="1128">
        <v>45</v>
      </c>
      <c r="L23" s="1129">
        <v>45</v>
      </c>
    </row>
    <row r="24" spans="1:12" s="361" customFormat="1" ht="20.399999999999999" hidden="1" customHeight="1">
      <c r="B24" s="1123" t="s">
        <v>275</v>
      </c>
      <c r="C24" s="1124"/>
      <c r="D24" s="1130">
        <f>D15/D23</f>
        <v>0</v>
      </c>
      <c r="E24" s="1130">
        <f>E15/E23</f>
        <v>0</v>
      </c>
      <c r="F24" s="1131" t="s">
        <v>602</v>
      </c>
      <c r="G24" s="1132">
        <f t="shared" ref="G24:L24" si="5">G15/G23</f>
        <v>0</v>
      </c>
      <c r="H24" s="1130">
        <f t="shared" si="5"/>
        <v>0</v>
      </c>
      <c r="I24" s="1130">
        <f t="shared" si="5"/>
        <v>0</v>
      </c>
      <c r="J24" s="1130">
        <f t="shared" si="5"/>
        <v>0</v>
      </c>
      <c r="K24" s="1130">
        <f t="shared" si="5"/>
        <v>0</v>
      </c>
      <c r="L24" s="1133">
        <f t="shared" si="5"/>
        <v>0</v>
      </c>
    </row>
    <row r="25" spans="1:12" s="361" customFormat="1" ht="20.399999999999999" hidden="1" customHeight="1" thickBot="1">
      <c r="B25" s="1134" t="s">
        <v>276</v>
      </c>
      <c r="C25" s="1135"/>
      <c r="D25" s="1136">
        <f>D24/1500</f>
        <v>0</v>
      </c>
      <c r="E25" s="1136">
        <f>E24/1500</f>
        <v>0</v>
      </c>
      <c r="F25" s="1137"/>
      <c r="G25" s="1138">
        <f t="shared" ref="G25:L25" si="6">G24/1500</f>
        <v>0</v>
      </c>
      <c r="H25" s="1136">
        <f t="shared" si="6"/>
        <v>0</v>
      </c>
      <c r="I25" s="1136">
        <f t="shared" si="6"/>
        <v>0</v>
      </c>
      <c r="J25" s="1136">
        <f t="shared" si="6"/>
        <v>0</v>
      </c>
      <c r="K25" s="1136">
        <f t="shared" si="6"/>
        <v>0</v>
      </c>
      <c r="L25" s="1139">
        <f t="shared" si="6"/>
        <v>0</v>
      </c>
    </row>
    <row r="26" spans="1:12" ht="20.399999999999999" customHeight="1">
      <c r="B26" s="1038" t="s">
        <v>277</v>
      </c>
      <c r="C26" s="1039"/>
      <c r="D26" s="1040"/>
      <c r="E26" s="1040"/>
      <c r="F26" s="1041"/>
      <c r="G26" s="1042"/>
      <c r="H26" s="1040"/>
      <c r="I26" s="1040"/>
      <c r="J26" s="1040"/>
      <c r="K26" s="1040"/>
      <c r="L26" s="1043"/>
    </row>
    <row r="27" spans="1:12" ht="20.399999999999999" customHeight="1">
      <c r="B27" s="1044" t="s">
        <v>615</v>
      </c>
      <c r="C27" s="1039"/>
      <c r="D27" s="1040"/>
      <c r="E27" s="1040"/>
      <c r="F27" s="1041"/>
      <c r="G27" s="1042"/>
      <c r="H27" s="1040"/>
      <c r="I27" s="1040"/>
      <c r="J27" s="1040"/>
      <c r="K27" s="1040"/>
      <c r="L27" s="1043"/>
    </row>
    <row r="28" spans="1:12" s="361" customFormat="1" ht="20.399999999999999" customHeight="1">
      <c r="B28" s="1052" t="s">
        <v>270</v>
      </c>
      <c r="C28" s="1046"/>
      <c r="D28" s="1047"/>
      <c r="E28" s="1047"/>
      <c r="F28" s="1048"/>
      <c r="G28" s="727"/>
      <c r="H28" s="1049"/>
      <c r="I28" s="1049"/>
      <c r="J28" s="1049"/>
      <c r="K28" s="1049"/>
      <c r="L28" s="373"/>
    </row>
    <row r="29" spans="1:12" s="361" customFormat="1" ht="20.399999999999999" customHeight="1">
      <c r="B29" s="1052" t="s">
        <v>271</v>
      </c>
      <c r="C29" s="1046"/>
      <c r="D29" s="1047"/>
      <c r="E29" s="1047"/>
      <c r="F29" s="1048"/>
      <c r="G29" s="727"/>
      <c r="H29" s="1049"/>
      <c r="I29" s="1049"/>
      <c r="J29" s="1049"/>
      <c r="K29" s="1049"/>
      <c r="L29" s="373"/>
    </row>
    <row r="30" spans="1:12" s="361" customFormat="1" ht="20.399999999999999" customHeight="1">
      <c r="B30" s="1052" t="s">
        <v>272</v>
      </c>
      <c r="C30" s="1046"/>
      <c r="D30" s="1047"/>
      <c r="E30" s="1047"/>
      <c r="F30" s="1048"/>
      <c r="G30" s="727"/>
      <c r="H30" s="1049"/>
      <c r="I30" s="1049"/>
      <c r="J30" s="1049"/>
      <c r="K30" s="1049"/>
      <c r="L30" s="373"/>
    </row>
    <row r="31" spans="1:12" ht="20.399999999999999" customHeight="1">
      <c r="A31" s="361"/>
      <c r="B31" s="1052" t="s">
        <v>273</v>
      </c>
      <c r="C31" s="1046"/>
      <c r="D31" s="1047"/>
      <c r="E31" s="1047"/>
      <c r="F31" s="1048"/>
      <c r="G31" s="727"/>
      <c r="H31" s="1049"/>
      <c r="I31" s="1049"/>
      <c r="J31" s="1049"/>
      <c r="K31" s="1049"/>
      <c r="L31" s="373"/>
    </row>
    <row r="32" spans="1:12" s="361" customFormat="1" ht="20.399999999999999" customHeight="1">
      <c r="A32" s="359"/>
      <c r="B32" s="1050" t="s">
        <v>616</v>
      </c>
      <c r="C32" s="1051"/>
      <c r="D32" s="362">
        <f t="shared" ref="D32:E32" si="7">SUM(D28:D31)</f>
        <v>0</v>
      </c>
      <c r="E32" s="362">
        <f t="shared" si="7"/>
        <v>0</v>
      </c>
      <c r="F32" s="363"/>
      <c r="G32" s="728">
        <f t="shared" ref="G32:L32" si="8">SUM(G28:G31)</f>
        <v>0</v>
      </c>
      <c r="H32" s="362">
        <f t="shared" si="8"/>
        <v>0</v>
      </c>
      <c r="I32" s="362">
        <f t="shared" si="8"/>
        <v>0</v>
      </c>
      <c r="J32" s="362">
        <f t="shared" si="8"/>
        <v>0</v>
      </c>
      <c r="K32" s="362">
        <f t="shared" si="8"/>
        <v>0</v>
      </c>
      <c r="L32" s="368">
        <f t="shared" si="8"/>
        <v>0</v>
      </c>
    </row>
    <row r="33" spans="1:12" ht="20.399999999999999" customHeight="1">
      <c r="B33" s="1044" t="s">
        <v>617</v>
      </c>
      <c r="C33" s="1039"/>
      <c r="D33" s="1040"/>
      <c r="E33" s="1040"/>
      <c r="F33" s="1041"/>
      <c r="G33" s="1042"/>
      <c r="H33" s="1040"/>
      <c r="I33" s="1040"/>
      <c r="J33" s="1040"/>
      <c r="K33" s="1040"/>
      <c r="L33" s="1043"/>
    </row>
    <row r="34" spans="1:12" s="361" customFormat="1" ht="20.399999999999999" customHeight="1">
      <c r="B34" s="1052" t="s">
        <v>270</v>
      </c>
      <c r="C34" s="1046"/>
      <c r="D34" s="1047"/>
      <c r="E34" s="1047"/>
      <c r="F34" s="1048"/>
      <c r="G34" s="727"/>
      <c r="H34" s="1049"/>
      <c r="I34" s="1049"/>
      <c r="J34" s="1049"/>
      <c r="K34" s="1049"/>
      <c r="L34" s="373"/>
    </row>
    <row r="35" spans="1:12" s="361" customFormat="1" ht="20.399999999999999" customHeight="1">
      <c r="B35" s="1052" t="s">
        <v>271</v>
      </c>
      <c r="C35" s="1046"/>
      <c r="D35" s="1047"/>
      <c r="E35" s="1047"/>
      <c r="F35" s="1048"/>
      <c r="G35" s="727"/>
      <c r="H35" s="1049"/>
      <c r="I35" s="1049"/>
      <c r="J35" s="1049"/>
      <c r="K35" s="1049"/>
      <c r="L35" s="373"/>
    </row>
    <row r="36" spans="1:12" s="361" customFormat="1" ht="20.399999999999999" customHeight="1">
      <c r="B36" s="1052" t="s">
        <v>272</v>
      </c>
      <c r="C36" s="1046"/>
      <c r="D36" s="1047"/>
      <c r="E36" s="1047"/>
      <c r="F36" s="1048"/>
      <c r="G36" s="727"/>
      <c r="H36" s="1049"/>
      <c r="I36" s="1049"/>
      <c r="J36" s="1049"/>
      <c r="K36" s="1049"/>
      <c r="L36" s="373"/>
    </row>
    <row r="37" spans="1:12" ht="20.399999999999999" customHeight="1">
      <c r="A37" s="361"/>
      <c r="B37" s="1052" t="s">
        <v>273</v>
      </c>
      <c r="C37" s="1046"/>
      <c r="D37" s="1047"/>
      <c r="E37" s="1047"/>
      <c r="F37" s="1048"/>
      <c r="G37" s="727"/>
      <c r="H37" s="1049"/>
      <c r="I37" s="1049"/>
      <c r="J37" s="1049"/>
      <c r="K37" s="1049"/>
      <c r="L37" s="373"/>
    </row>
    <row r="38" spans="1:12" s="361" customFormat="1" ht="20.399999999999999" customHeight="1">
      <c r="A38" s="359"/>
      <c r="B38" s="1050" t="s">
        <v>618</v>
      </c>
      <c r="C38" s="1051"/>
      <c r="D38" s="362">
        <f t="shared" ref="D38:E38" si="9">SUM(D34:D37)</f>
        <v>0</v>
      </c>
      <c r="E38" s="362">
        <f t="shared" si="9"/>
        <v>0</v>
      </c>
      <c r="F38" s="363"/>
      <c r="G38" s="728">
        <f t="shared" ref="G38:L38" si="10">SUM(G34:G37)</f>
        <v>0</v>
      </c>
      <c r="H38" s="362">
        <f t="shared" si="10"/>
        <v>0</v>
      </c>
      <c r="I38" s="362">
        <f t="shared" si="10"/>
        <v>0</v>
      </c>
      <c r="J38" s="362">
        <f t="shared" si="10"/>
        <v>0</v>
      </c>
      <c r="K38" s="362">
        <f t="shared" si="10"/>
        <v>0</v>
      </c>
      <c r="L38" s="368">
        <f t="shared" si="10"/>
        <v>0</v>
      </c>
    </row>
    <row r="39" spans="1:12" s="361" customFormat="1" ht="20.399999999999999" customHeight="1">
      <c r="A39" s="359"/>
      <c r="B39" s="1053" t="s">
        <v>619</v>
      </c>
      <c r="C39" s="1051"/>
      <c r="D39" s="362">
        <f>SUM(D38,D32)</f>
        <v>0</v>
      </c>
      <c r="E39" s="362">
        <f>SUM(E38,E32)</f>
        <v>0</v>
      </c>
      <c r="F39" s="363"/>
      <c r="G39" s="728">
        <f t="shared" ref="G39:L39" si="11">SUM(G38,G32)</f>
        <v>0</v>
      </c>
      <c r="H39" s="362">
        <f t="shared" si="11"/>
        <v>0</v>
      </c>
      <c r="I39" s="362">
        <f t="shared" si="11"/>
        <v>0</v>
      </c>
      <c r="J39" s="362">
        <f t="shared" si="11"/>
        <v>0</v>
      </c>
      <c r="K39" s="362">
        <f t="shared" si="11"/>
        <v>0</v>
      </c>
      <c r="L39" s="368">
        <f t="shared" si="11"/>
        <v>0</v>
      </c>
    </row>
    <row r="40" spans="1:12" s="361" customFormat="1" ht="20.399999999999999" customHeight="1">
      <c r="B40" s="1054" t="s">
        <v>274</v>
      </c>
      <c r="C40" s="1055"/>
      <c r="D40" s="1056"/>
      <c r="E40" s="1056"/>
      <c r="F40" s="1057"/>
      <c r="G40" s="1058"/>
      <c r="H40" s="1059"/>
      <c r="I40" s="1059"/>
      <c r="J40" s="1059"/>
      <c r="K40" s="1059"/>
      <c r="L40" s="1060"/>
    </row>
    <row r="41" spans="1:12" s="361" customFormat="1" ht="20.399999999999999" customHeight="1">
      <c r="B41" s="1054" t="s">
        <v>275</v>
      </c>
      <c r="C41" s="1055"/>
      <c r="D41" s="1066"/>
      <c r="E41" s="1066"/>
      <c r="F41" s="1062"/>
      <c r="G41" s="1067"/>
      <c r="H41" s="1068"/>
      <c r="I41" s="1068"/>
      <c r="J41" s="1068"/>
      <c r="K41" s="1068"/>
      <c r="L41" s="1069"/>
    </row>
    <row r="42" spans="1:12" s="361" customFormat="1" ht="20.399999999999999" customHeight="1" thickBot="1">
      <c r="B42" s="1063" t="s">
        <v>276</v>
      </c>
      <c r="C42" s="1064"/>
      <c r="D42" s="1070"/>
      <c r="E42" s="1070"/>
      <c r="F42" s="1065"/>
      <c r="G42" s="1071"/>
      <c r="H42" s="1072"/>
      <c r="I42" s="1072"/>
      <c r="J42" s="1072"/>
      <c r="K42" s="1072"/>
      <c r="L42" s="1073"/>
    </row>
    <row r="43" spans="1:12" ht="20.399999999999999" customHeight="1" thickTop="1">
      <c r="B43" s="1038" t="s">
        <v>278</v>
      </c>
      <c r="C43" s="1039"/>
      <c r="D43" s="1040"/>
      <c r="E43" s="1040"/>
      <c r="F43" s="1041"/>
      <c r="G43" s="1042"/>
      <c r="H43" s="1040"/>
      <c r="I43" s="1040"/>
      <c r="J43" s="1040"/>
      <c r="K43" s="1040"/>
      <c r="L43" s="1043"/>
    </row>
    <row r="44" spans="1:12" s="361" customFormat="1" ht="20.399999999999999" customHeight="1">
      <c r="B44" s="1045" t="s">
        <v>270</v>
      </c>
      <c r="C44" s="1046"/>
      <c r="D44" s="1074"/>
      <c r="E44" s="1074"/>
      <c r="F44" s="1075"/>
      <c r="G44" s="727"/>
      <c r="H44" s="1049"/>
      <c r="I44" s="1049"/>
      <c r="J44" s="1049"/>
      <c r="K44" s="1049"/>
      <c r="L44" s="373"/>
    </row>
    <row r="45" spans="1:12" ht="20.399999999999999" customHeight="1">
      <c r="A45" s="361"/>
      <c r="B45" s="1045" t="s">
        <v>271</v>
      </c>
      <c r="C45" s="1046"/>
      <c r="D45" s="1074"/>
      <c r="E45" s="1074"/>
      <c r="F45" s="1075"/>
      <c r="G45" s="727"/>
      <c r="H45" s="1049"/>
      <c r="I45" s="1049"/>
      <c r="J45" s="1049"/>
      <c r="K45" s="1049"/>
      <c r="L45" s="373"/>
    </row>
    <row r="46" spans="1:12" s="361" customFormat="1" ht="20.399999999999999" customHeight="1">
      <c r="B46" s="1045" t="s">
        <v>272</v>
      </c>
      <c r="C46" s="1046"/>
      <c r="D46" s="1074"/>
      <c r="E46" s="1074"/>
      <c r="F46" s="1075"/>
      <c r="G46" s="727"/>
      <c r="H46" s="1049"/>
      <c r="I46" s="1049"/>
      <c r="J46" s="1049"/>
      <c r="K46" s="1049"/>
      <c r="L46" s="373"/>
    </row>
    <row r="47" spans="1:12" s="361" customFormat="1" ht="20.399999999999999" customHeight="1">
      <c r="B47" s="1045" t="s">
        <v>273</v>
      </c>
      <c r="C47" s="1046"/>
      <c r="D47" s="1074"/>
      <c r="E47" s="1074"/>
      <c r="F47" s="1075"/>
      <c r="G47" s="727"/>
      <c r="H47" s="1049"/>
      <c r="I47" s="1049"/>
      <c r="J47" s="1049"/>
      <c r="K47" s="1049"/>
      <c r="L47" s="373"/>
    </row>
    <row r="48" spans="1:12" s="361" customFormat="1" ht="20.399999999999999" customHeight="1">
      <c r="A48" s="359"/>
      <c r="B48" s="1076" t="s">
        <v>279</v>
      </c>
      <c r="C48" s="1051"/>
      <c r="D48" s="362">
        <f t="shared" ref="D48:E48" si="12">SUM(D44:D47)</f>
        <v>0</v>
      </c>
      <c r="E48" s="362">
        <f t="shared" si="12"/>
        <v>0</v>
      </c>
      <c r="F48" s="363"/>
      <c r="G48" s="728">
        <f t="shared" ref="G48:L48" si="13">SUM(G44:G47)</f>
        <v>0</v>
      </c>
      <c r="H48" s="362">
        <f t="shared" si="13"/>
        <v>0</v>
      </c>
      <c r="I48" s="362">
        <f t="shared" si="13"/>
        <v>0</v>
      </c>
      <c r="J48" s="362">
        <f t="shared" si="13"/>
        <v>0</v>
      </c>
      <c r="K48" s="362">
        <f t="shared" si="13"/>
        <v>0</v>
      </c>
      <c r="L48" s="368">
        <f t="shared" si="13"/>
        <v>0</v>
      </c>
    </row>
    <row r="49" spans="1:12" s="361" customFormat="1" ht="20.399999999999999" customHeight="1">
      <c r="B49" s="1054" t="s">
        <v>274</v>
      </c>
      <c r="C49" s="1055"/>
      <c r="D49" s="1077"/>
      <c r="E49" s="1077"/>
      <c r="F49" s="1078"/>
      <c r="G49" s="1079"/>
      <c r="H49" s="1077"/>
      <c r="I49" s="1077"/>
      <c r="J49" s="1077"/>
      <c r="K49" s="1077"/>
      <c r="L49" s="1080"/>
    </row>
    <row r="50" spans="1:12" s="361" customFormat="1" ht="20.399999999999999" customHeight="1" thickBot="1">
      <c r="A50" s="359"/>
      <c r="B50" s="1076" t="s">
        <v>280</v>
      </c>
      <c r="C50" s="1039"/>
      <c r="D50" s="370"/>
      <c r="E50" s="370"/>
      <c r="F50" s="364"/>
      <c r="G50" s="729"/>
      <c r="H50" s="369"/>
      <c r="I50" s="369"/>
      <c r="J50" s="369"/>
      <c r="K50" s="369"/>
      <c r="L50" s="371"/>
    </row>
    <row r="51" spans="1:12" s="361" customFormat="1" ht="20.399999999999999" customHeight="1" thickTop="1">
      <c r="B51" s="1081" t="s">
        <v>30</v>
      </c>
      <c r="C51" s="1082"/>
      <c r="D51" s="374">
        <f t="shared" ref="D51:E51" si="14">D48+D50</f>
        <v>0</v>
      </c>
      <c r="E51" s="374">
        <f t="shared" si="14"/>
        <v>0</v>
      </c>
      <c r="F51" s="375"/>
      <c r="G51" s="730">
        <f t="shared" ref="G51:L51" si="15">G48+G50</f>
        <v>0</v>
      </c>
      <c r="H51" s="374">
        <f t="shared" si="15"/>
        <v>0</v>
      </c>
      <c r="I51" s="374">
        <f t="shared" si="15"/>
        <v>0</v>
      </c>
      <c r="J51" s="374">
        <f t="shared" si="15"/>
        <v>0</v>
      </c>
      <c r="K51" s="374">
        <f t="shared" si="15"/>
        <v>0</v>
      </c>
      <c r="L51" s="376">
        <f t="shared" si="15"/>
        <v>0</v>
      </c>
    </row>
    <row r="52" spans="1:12" s="361" customFormat="1" ht="20.399999999999999" customHeight="1">
      <c r="B52" s="1034" t="s">
        <v>281</v>
      </c>
      <c r="C52" s="1083"/>
      <c r="D52" s="1084"/>
      <c r="E52" s="1084"/>
      <c r="F52" s="1085"/>
      <c r="G52" s="1086"/>
      <c r="H52" s="1084"/>
      <c r="I52" s="1084"/>
      <c r="J52" s="1084"/>
      <c r="K52" s="1084"/>
      <c r="L52" s="1087"/>
    </row>
    <row r="53" spans="1:12" s="361" customFormat="1" ht="20.399999999999999" customHeight="1">
      <c r="B53" s="1088" t="s">
        <v>62</v>
      </c>
      <c r="D53" s="1061"/>
      <c r="E53" s="1061"/>
      <c r="F53" s="1062"/>
      <c r="G53" s="1067"/>
      <c r="H53" s="1068"/>
      <c r="I53" s="1068"/>
      <c r="J53" s="1068"/>
      <c r="K53" s="1068"/>
      <c r="L53" s="1069"/>
    </row>
    <row r="54" spans="1:12" s="361" customFormat="1" ht="20.399999999999999" customHeight="1">
      <c r="B54" s="1088"/>
      <c r="C54" s="1089" t="s">
        <v>612</v>
      </c>
      <c r="D54" s="1066"/>
      <c r="E54" s="1066"/>
      <c r="F54" s="1062"/>
      <c r="G54" s="1067"/>
      <c r="H54" s="1068"/>
      <c r="I54" s="1068"/>
      <c r="J54" s="1068"/>
      <c r="K54" s="1068"/>
      <c r="L54" s="1069"/>
    </row>
    <row r="55" spans="1:12" s="361" customFormat="1" ht="20.399999999999999" customHeight="1">
      <c r="B55" s="1088"/>
      <c r="C55" s="1090" t="s">
        <v>613</v>
      </c>
      <c r="D55" s="1091"/>
      <c r="E55" s="1091"/>
      <c r="F55" s="1092"/>
      <c r="G55" s="1093"/>
      <c r="H55" s="1094"/>
      <c r="I55" s="1094"/>
      <c r="J55" s="1094"/>
      <c r="K55" s="1094"/>
      <c r="L55" s="1095"/>
    </row>
    <row r="56" spans="1:12" s="361" customFormat="1" ht="20.399999999999999" customHeight="1">
      <c r="B56" s="1088"/>
      <c r="C56" s="1090" t="s">
        <v>614</v>
      </c>
      <c r="D56" s="1091"/>
      <c r="E56" s="1091"/>
      <c r="F56" s="1092"/>
      <c r="G56" s="1093"/>
      <c r="H56" s="1094"/>
      <c r="I56" s="1094"/>
      <c r="J56" s="1094"/>
      <c r="K56" s="1094"/>
      <c r="L56" s="1095"/>
    </row>
    <row r="57" spans="1:12" s="361" customFormat="1" ht="20.399999999999999" customHeight="1">
      <c r="B57" s="1088"/>
      <c r="C57" s="1089" t="s">
        <v>724</v>
      </c>
      <c r="D57" s="1066"/>
      <c r="E57" s="1066"/>
      <c r="F57" s="1062"/>
      <c r="G57" s="1067"/>
      <c r="H57" s="1068"/>
      <c r="I57" s="1068"/>
      <c r="J57" s="1068"/>
      <c r="K57" s="1068"/>
      <c r="L57" s="1069"/>
    </row>
    <row r="58" spans="1:12" s="361" customFormat="1" ht="20.399999999999999" customHeight="1">
      <c r="B58" s="1088"/>
      <c r="C58" s="1089" t="s">
        <v>725</v>
      </c>
      <c r="D58" s="1066"/>
      <c r="E58" s="1066"/>
      <c r="F58" s="1062"/>
      <c r="G58" s="1067"/>
      <c r="H58" s="1068"/>
      <c r="I58" s="1068"/>
      <c r="J58" s="1068"/>
      <c r="K58" s="1068"/>
      <c r="L58" s="1069"/>
    </row>
    <row r="59" spans="1:12" s="361" customFormat="1" ht="20.399999999999999" customHeight="1">
      <c r="B59" s="1088"/>
      <c r="C59" s="1140" t="s">
        <v>745</v>
      </c>
      <c r="D59" s="1141"/>
      <c r="E59" s="1141"/>
      <c r="F59" s="1142"/>
      <c r="G59" s="1143"/>
      <c r="H59" s="1144"/>
      <c r="I59" s="1144"/>
      <c r="J59" s="1144"/>
      <c r="K59" s="1144"/>
      <c r="L59" s="1145"/>
    </row>
    <row r="60" spans="1:12" s="361" customFormat="1" ht="20.399999999999999" customHeight="1">
      <c r="B60" s="1088" t="s">
        <v>283</v>
      </c>
      <c r="D60" s="1130"/>
      <c r="E60" s="1130"/>
      <c r="F60" s="1131"/>
      <c r="G60" s="1132"/>
      <c r="H60" s="1130"/>
      <c r="I60" s="1130"/>
      <c r="J60" s="1130"/>
      <c r="K60" s="1130"/>
      <c r="L60" s="1133"/>
    </row>
    <row r="61" spans="1:12" s="361" customFormat="1" ht="20.399999999999999" customHeight="1">
      <c r="B61" s="1088"/>
      <c r="C61" s="1089" t="s">
        <v>612</v>
      </c>
      <c r="D61" s="1146"/>
      <c r="E61" s="1146"/>
      <c r="F61" s="1131"/>
      <c r="G61" s="1147"/>
      <c r="H61" s="1148"/>
      <c r="I61" s="1148"/>
      <c r="J61" s="1148"/>
      <c r="K61" s="1148"/>
      <c r="L61" s="1149"/>
    </row>
    <row r="62" spans="1:12" s="361" customFormat="1" ht="20.399999999999999" customHeight="1">
      <c r="B62" s="1088"/>
      <c r="C62" s="1090" t="s">
        <v>613</v>
      </c>
      <c r="D62" s="1150"/>
      <c r="E62" s="1150"/>
      <c r="F62" s="1151"/>
      <c r="G62" s="1152"/>
      <c r="H62" s="1153"/>
      <c r="I62" s="1153"/>
      <c r="J62" s="1153"/>
      <c r="K62" s="1153"/>
      <c r="L62" s="1154"/>
    </row>
    <row r="63" spans="1:12" s="361" customFormat="1" ht="20.399999999999999" customHeight="1">
      <c r="B63" s="1088"/>
      <c r="C63" s="1090" t="s">
        <v>614</v>
      </c>
      <c r="D63" s="1150"/>
      <c r="E63" s="1150"/>
      <c r="F63" s="1151"/>
      <c r="G63" s="1152"/>
      <c r="H63" s="1153"/>
      <c r="I63" s="1153"/>
      <c r="J63" s="1153"/>
      <c r="K63" s="1153"/>
      <c r="L63" s="1154"/>
    </row>
    <row r="64" spans="1:12" s="361" customFormat="1" ht="20.399999999999999" customHeight="1">
      <c r="B64" s="1088"/>
      <c r="C64" s="1089" t="s">
        <v>724</v>
      </c>
      <c r="D64" s="1146"/>
      <c r="E64" s="1146"/>
      <c r="F64" s="1131"/>
      <c r="G64" s="1147"/>
      <c r="H64" s="1148"/>
      <c r="I64" s="1148"/>
      <c r="J64" s="1148"/>
      <c r="K64" s="1148"/>
      <c r="L64" s="1149"/>
    </row>
    <row r="65" spans="1:12" s="361" customFormat="1" ht="20.399999999999999" customHeight="1">
      <c r="B65" s="1088"/>
      <c r="C65" s="1089" t="s">
        <v>725</v>
      </c>
      <c r="D65" s="1146"/>
      <c r="E65" s="1146"/>
      <c r="F65" s="1131"/>
      <c r="G65" s="1147"/>
      <c r="H65" s="1148"/>
      <c r="I65" s="1148"/>
      <c r="J65" s="1148"/>
      <c r="K65" s="1148"/>
      <c r="L65" s="1149"/>
    </row>
    <row r="66" spans="1:12" s="361" customFormat="1" ht="20.399999999999999" customHeight="1">
      <c r="B66" s="1088"/>
      <c r="C66" s="1140" t="s">
        <v>745</v>
      </c>
      <c r="D66" s="1155"/>
      <c r="E66" s="1155"/>
      <c r="F66" s="1156"/>
      <c r="G66" s="1157"/>
      <c r="H66" s="1158"/>
      <c r="I66" s="1158"/>
      <c r="J66" s="1158"/>
      <c r="K66" s="1158"/>
      <c r="L66" s="1159"/>
    </row>
    <row r="67" spans="1:12">
      <c r="A67" s="361"/>
      <c r="B67" s="1096"/>
      <c r="C67" s="1082"/>
      <c r="D67" s="1097"/>
      <c r="E67" s="1097"/>
      <c r="F67" s="1062"/>
      <c r="G67" s="1098"/>
      <c r="H67" s="1097"/>
      <c r="I67" s="1097"/>
      <c r="J67" s="1097"/>
      <c r="K67" s="1097"/>
      <c r="L67" s="1099"/>
    </row>
    <row r="68" spans="1:12">
      <c r="A68" s="361"/>
      <c r="B68" s="1076" t="s">
        <v>282</v>
      </c>
      <c r="C68" s="1100"/>
      <c r="D68" s="362"/>
      <c r="E68" s="362"/>
      <c r="F68" s="365"/>
      <c r="G68" s="728"/>
      <c r="H68" s="362"/>
      <c r="I68" s="362"/>
      <c r="J68" s="362"/>
      <c r="K68" s="362"/>
      <c r="L68" s="368"/>
    </row>
    <row r="69" spans="1:12" ht="13.8" thickBot="1">
      <c r="A69" s="361"/>
      <c r="B69" s="1076" t="s">
        <v>50</v>
      </c>
      <c r="C69" s="1101"/>
      <c r="D69" s="1102"/>
      <c r="E69" s="1102"/>
      <c r="F69" s="1103"/>
      <c r="G69" s="731"/>
      <c r="H69" s="1104"/>
      <c r="I69" s="1104"/>
      <c r="J69" s="1104"/>
      <c r="K69" s="1104"/>
      <c r="L69" s="372"/>
    </row>
    <row r="70" spans="1:12" ht="14.4" thickTop="1" thickBot="1">
      <c r="A70" s="361"/>
      <c r="B70" s="1105" t="s">
        <v>268</v>
      </c>
      <c r="C70" s="1106"/>
      <c r="D70" s="377"/>
      <c r="E70" s="377"/>
      <c r="F70" s="378"/>
      <c r="G70" s="732"/>
      <c r="H70" s="377"/>
      <c r="I70" s="377"/>
      <c r="J70" s="377"/>
      <c r="K70" s="377"/>
      <c r="L70" s="379"/>
    </row>
    <row r="71" spans="1:12">
      <c r="B71" s="1107"/>
      <c r="C71" s="1107"/>
      <c r="D71" s="1108"/>
      <c r="E71" s="1107"/>
      <c r="F71" s="1107"/>
      <c r="G71" s="1107"/>
      <c r="H71" s="1107"/>
      <c r="I71" s="1107"/>
      <c r="J71" s="1107"/>
      <c r="K71" s="1107"/>
      <c r="L71" s="1107"/>
    </row>
    <row r="72" spans="1:12">
      <c r="B72" s="1107"/>
      <c r="C72" s="1107"/>
      <c r="D72" s="1108"/>
      <c r="E72" s="1107"/>
      <c r="F72" s="1107"/>
      <c r="G72" s="1107"/>
      <c r="H72" s="1107"/>
      <c r="I72" s="1107"/>
      <c r="J72" s="1107"/>
      <c r="K72" s="1107"/>
      <c r="L72" s="1107"/>
    </row>
    <row r="73" spans="1:12">
      <c r="B73" s="1107"/>
      <c r="C73" s="1107"/>
      <c r="D73" s="1108"/>
      <c r="E73" s="1107"/>
      <c r="F73" s="1107"/>
      <c r="G73" s="1107"/>
      <c r="H73" s="1107"/>
      <c r="I73" s="1107"/>
      <c r="J73" s="1107"/>
      <c r="K73" s="1107"/>
      <c r="L73" s="1107"/>
    </row>
    <row r="74" spans="1:12">
      <c r="B74" s="1107"/>
      <c r="C74" s="1107"/>
      <c r="D74" s="1108"/>
      <c r="E74" s="1107"/>
      <c r="F74" s="1107"/>
      <c r="G74" s="1107"/>
      <c r="H74" s="1107"/>
      <c r="I74" s="1107"/>
      <c r="J74" s="1107"/>
      <c r="K74" s="1107"/>
      <c r="L74" s="1107"/>
    </row>
    <row r="75" spans="1:12">
      <c r="B75" s="1107"/>
      <c r="C75" s="1107"/>
      <c r="D75" s="1108"/>
      <c r="E75" s="1107"/>
      <c r="F75" s="1107"/>
      <c r="G75" s="1107"/>
      <c r="H75" s="1107"/>
      <c r="I75" s="1107"/>
      <c r="J75" s="1107"/>
      <c r="K75" s="1107"/>
      <c r="L75" s="1107"/>
    </row>
    <row r="76" spans="1:12">
      <c r="B76" s="1107"/>
      <c r="C76" s="1107"/>
      <c r="D76" s="1108"/>
      <c r="E76" s="1107"/>
      <c r="F76" s="1107"/>
      <c r="G76" s="1107"/>
      <c r="H76" s="1107"/>
      <c r="I76" s="1107"/>
      <c r="J76" s="1107"/>
      <c r="K76" s="1107"/>
      <c r="L76" s="1107"/>
    </row>
    <row r="77" spans="1:12">
      <c r="B77" s="1107"/>
      <c r="C77" s="1107"/>
      <c r="D77" s="1108"/>
      <c r="E77" s="1107"/>
      <c r="F77" s="1107"/>
      <c r="G77" s="1107"/>
      <c r="H77" s="1107"/>
      <c r="I77" s="1107"/>
      <c r="J77" s="1107"/>
      <c r="K77" s="1107"/>
      <c r="L77" s="1107"/>
    </row>
    <row r="78" spans="1:12">
      <c r="B78" s="1107"/>
      <c r="C78" s="1107"/>
      <c r="D78" s="1108"/>
      <c r="E78" s="1107"/>
      <c r="F78" s="1107"/>
      <c r="G78" s="1107"/>
      <c r="H78" s="1107"/>
      <c r="I78" s="1107"/>
      <c r="J78" s="1107"/>
      <c r="K78" s="1107"/>
      <c r="L78" s="1107"/>
    </row>
    <row r="79" spans="1:12">
      <c r="B79" s="1107"/>
      <c r="C79" s="1107"/>
      <c r="D79" s="1108"/>
      <c r="E79" s="1107"/>
      <c r="F79" s="1107"/>
      <c r="G79" s="1107"/>
      <c r="H79" s="1107"/>
      <c r="I79" s="1107"/>
      <c r="J79" s="1107"/>
      <c r="K79" s="1107"/>
      <c r="L79" s="1107"/>
    </row>
    <row r="80" spans="1:12">
      <c r="B80" s="1107"/>
      <c r="C80" s="1107"/>
      <c r="D80" s="1108"/>
      <c r="E80" s="1107"/>
      <c r="F80" s="1107"/>
      <c r="G80" s="1107"/>
      <c r="H80" s="1107"/>
      <c r="I80" s="1107"/>
      <c r="J80" s="1107"/>
      <c r="K80" s="1107"/>
      <c r="L80" s="1107"/>
    </row>
    <row r="81" spans="2:12">
      <c r="B81" s="1107"/>
      <c r="C81" s="1107"/>
      <c r="D81" s="1108"/>
      <c r="E81" s="1107"/>
      <c r="F81" s="1107"/>
      <c r="G81" s="1107"/>
      <c r="H81" s="1107"/>
      <c r="I81" s="1107"/>
      <c r="J81" s="1107"/>
      <c r="K81" s="1107"/>
      <c r="L81" s="1107"/>
    </row>
    <row r="82" spans="2:12">
      <c r="B82" s="1107"/>
      <c r="C82" s="1107"/>
      <c r="D82" s="1108"/>
      <c r="E82" s="1107"/>
      <c r="F82" s="1107"/>
      <c r="G82" s="1107"/>
      <c r="H82" s="1107"/>
      <c r="I82" s="1107"/>
      <c r="J82" s="1107"/>
      <c r="K82" s="1107"/>
      <c r="L82" s="1107"/>
    </row>
    <row r="83" spans="2:12">
      <c r="B83" s="1107"/>
      <c r="C83" s="1107"/>
      <c r="D83" s="1108"/>
      <c r="E83" s="1107"/>
      <c r="F83" s="1107"/>
      <c r="G83" s="1107"/>
      <c r="H83" s="1107"/>
      <c r="I83" s="1107"/>
      <c r="J83" s="1107"/>
      <c r="K83" s="1107"/>
      <c r="L83" s="1107"/>
    </row>
    <row r="84" spans="2:12">
      <c r="B84" s="1107"/>
      <c r="C84" s="1107"/>
      <c r="D84" s="1108"/>
      <c r="E84" s="1107"/>
      <c r="F84" s="1107"/>
      <c r="G84" s="1107"/>
      <c r="H84" s="1107"/>
      <c r="I84" s="1107"/>
      <c r="J84" s="1107"/>
      <c r="K84" s="1107"/>
      <c r="L84" s="1107"/>
    </row>
    <row r="85" spans="2:12">
      <c r="B85" s="1107"/>
      <c r="C85" s="1107"/>
      <c r="D85" s="1108"/>
      <c r="E85" s="1107"/>
      <c r="F85" s="1107"/>
      <c r="G85" s="1107"/>
      <c r="H85" s="1107"/>
      <c r="I85" s="1107"/>
      <c r="J85" s="1107"/>
      <c r="K85" s="1107"/>
      <c r="L85" s="1107"/>
    </row>
    <row r="86" spans="2:12">
      <c r="B86" s="1107"/>
      <c r="C86" s="1107"/>
      <c r="D86" s="1108"/>
      <c r="E86" s="1107"/>
      <c r="F86" s="1107"/>
      <c r="G86" s="1107"/>
      <c r="H86" s="1107"/>
      <c r="I86" s="1107"/>
      <c r="J86" s="1107"/>
      <c r="K86" s="1107"/>
      <c r="L86" s="1107"/>
    </row>
    <row r="87" spans="2:12">
      <c r="B87" s="1107"/>
      <c r="C87" s="1107"/>
      <c r="D87" s="1108"/>
      <c r="E87" s="1107"/>
      <c r="F87" s="1107"/>
      <c r="G87" s="1107"/>
      <c r="H87" s="1107"/>
      <c r="I87" s="1107"/>
      <c r="J87" s="1107"/>
      <c r="K87" s="1107"/>
      <c r="L87" s="1107"/>
    </row>
    <row r="88" spans="2:12">
      <c r="B88" s="1107"/>
      <c r="C88" s="1107"/>
      <c r="D88" s="1108"/>
      <c r="E88" s="1107"/>
      <c r="F88" s="1107"/>
      <c r="G88" s="1107"/>
      <c r="H88" s="1107"/>
      <c r="I88" s="1107"/>
      <c r="J88" s="1107"/>
      <c r="K88" s="1107"/>
      <c r="L88" s="1107"/>
    </row>
    <row r="89" spans="2:12">
      <c r="B89" s="1107"/>
      <c r="C89" s="1107"/>
      <c r="D89" s="1108"/>
      <c r="E89" s="1107"/>
      <c r="F89" s="1107"/>
      <c r="G89" s="1107"/>
      <c r="H89" s="1107"/>
      <c r="I89" s="1107"/>
      <c r="J89" s="1107"/>
      <c r="K89" s="1107"/>
      <c r="L89" s="1107"/>
    </row>
    <row r="90" spans="2:12">
      <c r="B90" s="1107"/>
      <c r="C90" s="1107"/>
      <c r="D90" s="1108"/>
      <c r="E90" s="1107"/>
      <c r="F90" s="1107"/>
      <c r="G90" s="1107"/>
      <c r="H90" s="1107"/>
      <c r="I90" s="1107"/>
      <c r="J90" s="1107"/>
      <c r="K90" s="1107"/>
      <c r="L90" s="1107"/>
    </row>
    <row r="91" spans="2:12">
      <c r="B91" s="1107"/>
      <c r="C91" s="1107"/>
      <c r="D91" s="1108"/>
      <c r="E91" s="1107"/>
      <c r="F91" s="1107"/>
      <c r="G91" s="1107"/>
      <c r="H91" s="1107"/>
      <c r="I91" s="1107"/>
      <c r="J91" s="1107"/>
      <c r="K91" s="1107"/>
      <c r="L91" s="1107"/>
    </row>
    <row r="92" spans="2:12">
      <c r="B92" s="1107"/>
      <c r="C92" s="1107"/>
      <c r="D92" s="1108"/>
      <c r="E92" s="1107"/>
      <c r="F92" s="1107"/>
      <c r="G92" s="1107"/>
      <c r="H92" s="1107"/>
      <c r="I92" s="1107"/>
      <c r="J92" s="1107"/>
      <c r="K92" s="1107"/>
      <c r="L92" s="1107"/>
    </row>
    <row r="93" spans="2:12">
      <c r="B93" s="1107"/>
      <c r="C93" s="1107"/>
      <c r="D93" s="1108"/>
      <c r="E93" s="1107"/>
      <c r="F93" s="1107"/>
      <c r="G93" s="1107"/>
      <c r="H93" s="1107"/>
      <c r="I93" s="1107"/>
      <c r="J93" s="1107"/>
      <c r="K93" s="1107"/>
      <c r="L93" s="1107"/>
    </row>
    <row r="94" spans="2:12">
      <c r="B94" s="1107"/>
      <c r="C94" s="1107"/>
      <c r="D94" s="1108"/>
      <c r="E94" s="1107"/>
      <c r="F94" s="1107"/>
      <c r="G94" s="1107"/>
      <c r="H94" s="1107"/>
      <c r="I94" s="1107"/>
      <c r="J94" s="1107"/>
      <c r="K94" s="1107"/>
      <c r="L94" s="1107"/>
    </row>
    <row r="95" spans="2:12">
      <c r="B95" s="1107"/>
      <c r="C95" s="1107"/>
      <c r="D95" s="1108"/>
      <c r="E95" s="1107"/>
      <c r="F95" s="1107"/>
      <c r="G95" s="1107"/>
      <c r="H95" s="1107"/>
      <c r="I95" s="1107"/>
      <c r="J95" s="1107"/>
      <c r="K95" s="1107"/>
      <c r="L95" s="1107"/>
    </row>
    <row r="96" spans="2:12">
      <c r="B96" s="1107"/>
      <c r="C96" s="1107"/>
      <c r="D96" s="1108"/>
      <c r="E96" s="1107"/>
      <c r="F96" s="1107"/>
      <c r="G96" s="1107"/>
      <c r="H96" s="1107"/>
      <c r="I96" s="1107"/>
      <c r="J96" s="1107"/>
      <c r="K96" s="1107"/>
      <c r="L96" s="1107"/>
    </row>
    <row r="97" spans="2:12">
      <c r="B97" s="1107"/>
      <c r="C97" s="1107"/>
      <c r="D97" s="1108"/>
      <c r="E97" s="1107"/>
      <c r="F97" s="1107"/>
      <c r="G97" s="1107"/>
      <c r="H97" s="1107"/>
      <c r="I97" s="1107"/>
      <c r="J97" s="1107"/>
      <c r="K97" s="1107"/>
      <c r="L97" s="1107"/>
    </row>
    <row r="98" spans="2:12">
      <c r="B98" s="1107"/>
      <c r="C98" s="1107"/>
      <c r="D98" s="1108"/>
      <c r="E98" s="1107"/>
      <c r="F98" s="1107"/>
      <c r="G98" s="1107"/>
      <c r="H98" s="1107"/>
      <c r="I98" s="1107"/>
      <c r="J98" s="1107"/>
      <c r="K98" s="1107"/>
      <c r="L98" s="1107"/>
    </row>
    <row r="99" spans="2:12">
      <c r="B99" s="1107"/>
      <c r="C99" s="1107"/>
      <c r="D99" s="1108"/>
      <c r="E99" s="1107"/>
      <c r="F99" s="1107"/>
      <c r="G99" s="1107"/>
      <c r="H99" s="1107"/>
      <c r="I99" s="1107"/>
      <c r="J99" s="1107"/>
      <c r="K99" s="1107"/>
      <c r="L99" s="1107"/>
    </row>
    <row r="100" spans="2:12">
      <c r="B100" s="1107"/>
      <c r="C100" s="1107"/>
      <c r="D100" s="1108"/>
      <c r="E100" s="1107"/>
      <c r="F100" s="1107"/>
      <c r="G100" s="1107"/>
      <c r="H100" s="1107"/>
      <c r="I100" s="1107"/>
      <c r="J100" s="1107"/>
      <c r="K100" s="1107"/>
      <c r="L100" s="1107"/>
    </row>
    <row r="101" spans="2:12">
      <c r="B101" s="1107"/>
      <c r="C101" s="1107"/>
      <c r="D101" s="1108"/>
      <c r="E101" s="1107"/>
      <c r="F101" s="1107"/>
      <c r="G101" s="1107"/>
      <c r="H101" s="1107"/>
      <c r="I101" s="1107"/>
      <c r="J101" s="1107"/>
      <c r="K101" s="1107"/>
      <c r="L101" s="1107"/>
    </row>
    <row r="102" spans="2:12">
      <c r="B102" s="1107"/>
      <c r="C102" s="1107"/>
      <c r="D102" s="1108"/>
      <c r="E102" s="1107"/>
      <c r="F102" s="1107"/>
      <c r="G102" s="1107"/>
      <c r="H102" s="1107"/>
      <c r="I102" s="1107"/>
      <c r="J102" s="1107"/>
      <c r="K102" s="1107"/>
      <c r="L102" s="1107"/>
    </row>
    <row r="103" spans="2:12">
      <c r="B103" s="1107"/>
      <c r="C103" s="1107"/>
      <c r="D103" s="1108"/>
      <c r="E103" s="1107"/>
      <c r="F103" s="1107"/>
      <c r="G103" s="1107"/>
      <c r="H103" s="1107"/>
      <c r="I103" s="1107"/>
      <c r="J103" s="1107"/>
      <c r="K103" s="1107"/>
      <c r="L103" s="1107"/>
    </row>
    <row r="104" spans="2:12">
      <c r="B104" s="1107"/>
      <c r="C104" s="1107"/>
      <c r="D104" s="1108"/>
      <c r="E104" s="1107"/>
      <c r="F104" s="1107"/>
      <c r="G104" s="1107"/>
      <c r="H104" s="1107"/>
      <c r="I104" s="1107"/>
      <c r="J104" s="1107"/>
      <c r="K104" s="1107"/>
      <c r="L104" s="1107"/>
    </row>
    <row r="105" spans="2:12">
      <c r="B105" s="1107"/>
      <c r="C105" s="1107"/>
      <c r="D105" s="1108"/>
      <c r="E105" s="1107"/>
      <c r="F105" s="1107"/>
      <c r="G105" s="1107"/>
      <c r="H105" s="1107"/>
      <c r="I105" s="1107"/>
      <c r="J105" s="1107"/>
      <c r="K105" s="1107"/>
      <c r="L105" s="1107"/>
    </row>
    <row r="106" spans="2:12">
      <c r="B106" s="1107"/>
      <c r="C106" s="1107"/>
      <c r="D106" s="1108"/>
      <c r="E106" s="1107"/>
      <c r="F106" s="1107"/>
      <c r="G106" s="1107"/>
      <c r="H106" s="1107"/>
      <c r="I106" s="1107"/>
      <c r="J106" s="1107"/>
      <c r="K106" s="1107"/>
      <c r="L106" s="1107"/>
    </row>
    <row r="107" spans="2:12">
      <c r="B107" s="1107"/>
      <c r="C107" s="1107"/>
      <c r="D107" s="1108"/>
      <c r="E107" s="1107"/>
      <c r="F107" s="1107"/>
      <c r="G107" s="1107"/>
      <c r="H107" s="1107"/>
      <c r="I107" s="1107"/>
      <c r="J107" s="1107"/>
      <c r="K107" s="1107"/>
      <c r="L107" s="1107"/>
    </row>
    <row r="108" spans="2:12">
      <c r="B108" s="1107"/>
      <c r="C108" s="1107"/>
      <c r="D108" s="1108"/>
      <c r="E108" s="1107"/>
      <c r="F108" s="1107"/>
      <c r="G108" s="1107"/>
      <c r="H108" s="1107"/>
      <c r="I108" s="1107"/>
      <c r="J108" s="1107"/>
      <c r="K108" s="1107"/>
      <c r="L108" s="1107"/>
    </row>
    <row r="109" spans="2:12">
      <c r="B109" s="1107"/>
      <c r="C109" s="1107"/>
      <c r="D109" s="1108"/>
      <c r="E109" s="1107"/>
      <c r="F109" s="1107"/>
      <c r="G109" s="1107"/>
      <c r="H109" s="1107"/>
      <c r="I109" s="1107"/>
      <c r="J109" s="1107"/>
      <c r="K109" s="1107"/>
      <c r="L109" s="1107"/>
    </row>
    <row r="110" spans="2:12">
      <c r="B110" s="1107"/>
      <c r="C110" s="1107"/>
      <c r="D110" s="1108"/>
      <c r="E110" s="1107"/>
      <c r="F110" s="1107"/>
      <c r="G110" s="1107"/>
      <c r="H110" s="1107"/>
      <c r="I110" s="1107"/>
      <c r="J110" s="1107"/>
      <c r="K110" s="1107"/>
      <c r="L110" s="1107"/>
    </row>
    <row r="111" spans="2:12">
      <c r="B111" s="1107"/>
      <c r="C111" s="1107"/>
      <c r="D111" s="1108"/>
      <c r="E111" s="1107"/>
      <c r="F111" s="1107"/>
      <c r="G111" s="1107"/>
      <c r="H111" s="1107"/>
      <c r="I111" s="1107"/>
      <c r="J111" s="1107"/>
      <c r="K111" s="1107"/>
      <c r="L111" s="1107"/>
    </row>
    <row r="112" spans="2:12">
      <c r="B112" s="1107"/>
      <c r="C112" s="1107"/>
      <c r="D112" s="1108"/>
      <c r="E112" s="1107"/>
      <c r="F112" s="1107"/>
      <c r="G112" s="1107"/>
      <c r="H112" s="1107"/>
      <c r="I112" s="1107"/>
      <c r="J112" s="1107"/>
      <c r="K112" s="1107"/>
      <c r="L112" s="1107"/>
    </row>
    <row r="113" spans="2:12">
      <c r="B113" s="1107"/>
      <c r="C113" s="1107"/>
      <c r="D113" s="1108"/>
      <c r="E113" s="1107"/>
      <c r="F113" s="1107"/>
      <c r="G113" s="1107"/>
      <c r="H113" s="1107"/>
      <c r="I113" s="1107"/>
      <c r="J113" s="1107"/>
      <c r="K113" s="1107"/>
      <c r="L113" s="1107"/>
    </row>
    <row r="114" spans="2:12">
      <c r="B114" s="1107"/>
      <c r="C114" s="1107"/>
      <c r="D114" s="1108"/>
      <c r="E114" s="1107"/>
      <c r="F114" s="1107"/>
      <c r="G114" s="1107"/>
      <c r="H114" s="1107"/>
      <c r="I114" s="1107"/>
      <c r="J114" s="1107"/>
      <c r="K114" s="1107"/>
      <c r="L114" s="1107"/>
    </row>
    <row r="115" spans="2:12">
      <c r="B115" s="1107"/>
      <c r="C115" s="1107"/>
      <c r="D115" s="1108"/>
      <c r="E115" s="1107"/>
      <c r="F115" s="1107"/>
      <c r="G115" s="1107"/>
      <c r="H115" s="1107"/>
      <c r="I115" s="1107"/>
      <c r="J115" s="1107"/>
      <c r="K115" s="1107"/>
      <c r="L115" s="1107"/>
    </row>
    <row r="116" spans="2:12">
      <c r="B116" s="1107"/>
      <c r="C116" s="1107"/>
      <c r="D116" s="1108"/>
      <c r="E116" s="1107"/>
      <c r="F116" s="1107"/>
      <c r="G116" s="1107"/>
      <c r="H116" s="1107"/>
      <c r="I116" s="1107"/>
      <c r="J116" s="1107"/>
      <c r="K116" s="1107"/>
      <c r="L116" s="1107"/>
    </row>
    <row r="117" spans="2:12">
      <c r="B117" s="1107"/>
      <c r="C117" s="1107"/>
      <c r="D117" s="1108"/>
      <c r="E117" s="1107"/>
      <c r="F117" s="1107"/>
      <c r="G117" s="1107"/>
      <c r="H117" s="1107"/>
      <c r="I117" s="1107"/>
      <c r="J117" s="1107"/>
      <c r="K117" s="1107"/>
      <c r="L117" s="1107"/>
    </row>
    <row r="118" spans="2:12">
      <c r="B118" s="1107"/>
      <c r="C118" s="1107"/>
      <c r="D118" s="1108"/>
      <c r="E118" s="1107"/>
      <c r="F118" s="1107"/>
      <c r="G118" s="1107"/>
      <c r="H118" s="1107"/>
      <c r="I118" s="1107"/>
      <c r="J118" s="1107"/>
      <c r="K118" s="1107"/>
      <c r="L118" s="1107"/>
    </row>
    <row r="119" spans="2:12">
      <c r="B119" s="1107"/>
      <c r="C119" s="1107"/>
      <c r="D119" s="1108"/>
      <c r="E119" s="1107"/>
      <c r="F119" s="1107"/>
      <c r="G119" s="1107"/>
      <c r="H119" s="1107"/>
      <c r="I119" s="1107"/>
      <c r="J119" s="1107"/>
      <c r="K119" s="1107"/>
      <c r="L119" s="1107"/>
    </row>
    <row r="120" spans="2:12">
      <c r="B120" s="1107"/>
      <c r="C120" s="1107"/>
      <c r="D120" s="1108"/>
      <c r="E120" s="1107"/>
      <c r="F120" s="1107"/>
      <c r="G120" s="1107"/>
      <c r="H120" s="1107"/>
      <c r="I120" s="1107"/>
      <c r="J120" s="1107"/>
      <c r="K120" s="1107"/>
      <c r="L120" s="1107"/>
    </row>
    <row r="121" spans="2:12">
      <c r="B121" s="1107"/>
      <c r="C121" s="1107"/>
      <c r="D121" s="1108"/>
      <c r="E121" s="1107"/>
      <c r="F121" s="1107"/>
      <c r="G121" s="1107"/>
      <c r="H121" s="1107"/>
      <c r="I121" s="1107"/>
      <c r="J121" s="1107"/>
      <c r="K121" s="1107"/>
      <c r="L121" s="1107"/>
    </row>
    <row r="122" spans="2:12">
      <c r="B122" s="1107"/>
      <c r="C122" s="1107"/>
      <c r="D122" s="1108"/>
      <c r="E122" s="1107"/>
      <c r="F122" s="1107"/>
      <c r="G122" s="1107"/>
      <c r="H122" s="1107"/>
      <c r="I122" s="1107"/>
      <c r="J122" s="1107"/>
      <c r="K122" s="1107"/>
      <c r="L122" s="1107"/>
    </row>
    <row r="123" spans="2:12">
      <c r="B123" s="1107"/>
      <c r="C123" s="1107"/>
      <c r="D123" s="1108"/>
      <c r="E123" s="1107"/>
      <c r="F123" s="1107"/>
      <c r="G123" s="1107"/>
      <c r="H123" s="1107"/>
      <c r="I123" s="1107"/>
      <c r="J123" s="1107"/>
      <c r="K123" s="1107"/>
      <c r="L123" s="1107"/>
    </row>
    <row r="124" spans="2:12">
      <c r="B124" s="1107"/>
      <c r="C124" s="1107"/>
      <c r="D124" s="1108"/>
      <c r="E124" s="1107"/>
      <c r="F124" s="1107"/>
      <c r="G124" s="1107"/>
      <c r="H124" s="1107"/>
      <c r="I124" s="1107"/>
      <c r="J124" s="1107"/>
      <c r="K124" s="1107"/>
      <c r="L124" s="1107"/>
    </row>
    <row r="125" spans="2:12">
      <c r="B125" s="1107"/>
      <c r="C125" s="1107"/>
      <c r="D125" s="1108"/>
      <c r="E125" s="1107"/>
      <c r="F125" s="1107"/>
      <c r="G125" s="1107"/>
      <c r="H125" s="1107"/>
      <c r="I125" s="1107"/>
      <c r="J125" s="1107"/>
      <c r="K125" s="1107"/>
      <c r="L125" s="1107"/>
    </row>
    <row r="126" spans="2:12">
      <c r="B126" s="1107"/>
      <c r="C126" s="1107"/>
      <c r="D126" s="1108"/>
      <c r="E126" s="1107"/>
      <c r="F126" s="1107"/>
      <c r="G126" s="1107"/>
      <c r="H126" s="1107"/>
      <c r="I126" s="1107"/>
      <c r="J126" s="1107"/>
      <c r="K126" s="1107"/>
      <c r="L126" s="1107"/>
    </row>
  </sheetData>
  <mergeCells count="1">
    <mergeCell ref="B3:D4"/>
  </mergeCells>
  <hyperlinks>
    <hyperlink ref="B2" location="TOC!A1" display="Retour à la table des matières" xr:uid="{AE5928B2-6A3A-4179-AFC9-79E72A34F33D}"/>
  </hyperlinks>
  <printOptions horizontalCentered="1"/>
  <pageMargins left="0.15748031496062992" right="0.15748031496062992" top="0.47244094488188981" bottom="0.19685039370078741" header="0.31496062992125984" footer="0.11811023622047245"/>
  <pageSetup paperSize="9" scale="85" orientation="landscape" useFirstPageNumber="1" r:id="rId1"/>
  <headerFooter alignWithMargins="0">
    <oddFooter>&amp;C&amp;9&amp;A.&amp;P&amp;R&amp;8FIN/MVE-&amp;F</oddFooter>
  </headerFooter>
  <rowBreaks count="1" manualBreakCount="1">
    <brk id="46"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ublished="0" codeName="Sheet13">
    <tabColor rgb="FF00B050"/>
  </sheetPr>
  <dimension ref="A1:K44"/>
  <sheetViews>
    <sheetView showGridLines="0" zoomScale="80" zoomScaleNormal="80" workbookViewId="0">
      <selection activeCell="A24" sqref="A24:XFD24"/>
    </sheetView>
  </sheetViews>
  <sheetFormatPr baseColWidth="10" defaultColWidth="8.88671875" defaultRowHeight="14.4"/>
  <cols>
    <col min="1" max="1" width="4.44140625" customWidth="1"/>
    <col min="2" max="2" width="34.88671875" customWidth="1"/>
    <col min="3" max="4" width="26.109375" customWidth="1"/>
    <col min="5" max="5" width="1.88671875" customWidth="1"/>
    <col min="6" max="11" width="26.109375" customWidth="1"/>
  </cols>
  <sheetData>
    <row r="1" spans="1:11">
      <c r="B1" s="394" t="s">
        <v>289</v>
      </c>
    </row>
    <row r="2" spans="1:11">
      <c r="B2" s="394"/>
    </row>
    <row r="3" spans="1:11" s="293" customFormat="1">
      <c r="A3"/>
      <c r="B3" s="1336" t="s">
        <v>566</v>
      </c>
      <c r="C3" s="1336"/>
      <c r="D3" s="1336"/>
    </row>
    <row r="4" spans="1:11" s="293" customFormat="1">
      <c r="A4"/>
      <c r="B4" s="1336"/>
      <c r="C4" s="1336"/>
      <c r="D4" s="1336"/>
    </row>
    <row r="5" spans="1:11" ht="15" thickBot="1"/>
    <row r="6" spans="1:11" ht="15" thickBot="1">
      <c r="B6" s="390"/>
      <c r="C6" s="284" t="s">
        <v>48</v>
      </c>
      <c r="D6" s="284" t="s">
        <v>207</v>
      </c>
      <c r="E6" s="316"/>
      <c r="F6" s="284" t="s">
        <v>24</v>
      </c>
      <c r="G6" s="284" t="s">
        <v>25</v>
      </c>
      <c r="H6" s="284" t="s">
        <v>26</v>
      </c>
      <c r="I6" s="284" t="s">
        <v>27</v>
      </c>
      <c r="J6" s="284" t="s">
        <v>28</v>
      </c>
      <c r="K6" s="285" t="s">
        <v>29</v>
      </c>
    </row>
    <row r="7" spans="1:11" ht="15" thickBot="1">
      <c r="B7" s="584" t="s">
        <v>847</v>
      </c>
      <c r="C7" s="585">
        <f>SUM(C23:C27)</f>
        <v>0</v>
      </c>
      <c r="D7" s="585">
        <f>SUM(D23:D27)</f>
        <v>0</v>
      </c>
      <c r="E7" s="586"/>
      <c r="F7" s="585">
        <f t="shared" ref="F7:K7" si="0">SUM(F23:F27)</f>
        <v>0</v>
      </c>
      <c r="G7" s="585">
        <f t="shared" si="0"/>
        <v>0</v>
      </c>
      <c r="H7" s="585">
        <f t="shared" si="0"/>
        <v>0</v>
      </c>
      <c r="I7" s="585">
        <f t="shared" si="0"/>
        <v>0</v>
      </c>
      <c r="J7" s="585">
        <f t="shared" si="0"/>
        <v>0</v>
      </c>
      <c r="K7" s="587">
        <f t="shared" si="0"/>
        <v>0</v>
      </c>
    </row>
    <row r="8" spans="1:11">
      <c r="B8" s="581" t="s">
        <v>831</v>
      </c>
      <c r="C8" s="582"/>
      <c r="D8" s="582"/>
      <c r="E8" s="391"/>
      <c r="F8" s="582"/>
      <c r="G8" s="582"/>
      <c r="H8" s="582"/>
      <c r="I8" s="582"/>
      <c r="J8" s="582"/>
      <c r="K8" s="583"/>
    </row>
    <row r="9" spans="1:11">
      <c r="B9" s="581" t="s">
        <v>832</v>
      </c>
      <c r="C9" s="582"/>
      <c r="D9" s="582"/>
      <c r="E9" s="391"/>
      <c r="F9" s="582"/>
      <c r="G9" s="582"/>
      <c r="H9" s="582"/>
      <c r="I9" s="582"/>
      <c r="J9" s="582"/>
      <c r="K9" s="583"/>
    </row>
    <row r="10" spans="1:11">
      <c r="B10" s="581" t="s">
        <v>833</v>
      </c>
      <c r="C10" s="582"/>
      <c r="D10" s="582"/>
      <c r="E10" s="391"/>
      <c r="F10" s="582"/>
      <c r="G10" s="582"/>
      <c r="H10" s="582"/>
      <c r="I10" s="582"/>
      <c r="J10" s="582"/>
      <c r="K10" s="583"/>
    </row>
    <row r="11" spans="1:11">
      <c r="B11" s="581" t="s">
        <v>834</v>
      </c>
      <c r="C11" s="582"/>
      <c r="D11" s="582"/>
      <c r="E11" s="391"/>
      <c r="F11" s="582"/>
      <c r="G11" s="582"/>
      <c r="H11" s="582"/>
      <c r="I11" s="582"/>
      <c r="J11" s="582"/>
      <c r="K11" s="583"/>
    </row>
    <row r="12" spans="1:11">
      <c r="B12" s="581" t="s">
        <v>835</v>
      </c>
      <c r="C12" s="582"/>
      <c r="D12" s="582"/>
      <c r="E12" s="391"/>
      <c r="F12" s="582"/>
      <c r="G12" s="582"/>
      <c r="H12" s="582"/>
      <c r="I12" s="582"/>
      <c r="J12" s="582"/>
      <c r="K12" s="583"/>
    </row>
    <row r="13" spans="1:11">
      <c r="B13" s="581" t="s">
        <v>836</v>
      </c>
      <c r="C13" s="582"/>
      <c r="D13" s="582"/>
      <c r="E13" s="391"/>
      <c r="F13" s="582"/>
      <c r="G13" s="582"/>
      <c r="H13" s="582"/>
      <c r="I13" s="582"/>
      <c r="J13" s="582"/>
      <c r="K13" s="583"/>
    </row>
    <row r="14" spans="1:11">
      <c r="B14" s="581" t="s">
        <v>837</v>
      </c>
      <c r="C14" s="582"/>
      <c r="D14" s="582"/>
      <c r="E14" s="391"/>
      <c r="F14" s="582"/>
      <c r="G14" s="582"/>
      <c r="H14" s="582"/>
      <c r="I14" s="582"/>
      <c r="J14" s="582"/>
      <c r="K14" s="583"/>
    </row>
    <row r="15" spans="1:11">
      <c r="B15" s="581" t="s">
        <v>838</v>
      </c>
      <c r="C15" s="582"/>
      <c r="D15" s="582"/>
      <c r="E15" s="391"/>
      <c r="F15" s="582"/>
      <c r="G15" s="582"/>
      <c r="H15" s="582"/>
      <c r="I15" s="582"/>
      <c r="J15" s="582"/>
      <c r="K15" s="583"/>
    </row>
    <row r="16" spans="1:11">
      <c r="B16" s="581" t="s">
        <v>839</v>
      </c>
      <c r="C16" s="582"/>
      <c r="D16" s="582"/>
      <c r="E16" s="391"/>
      <c r="F16" s="582"/>
      <c r="G16" s="582"/>
      <c r="H16" s="582"/>
      <c r="I16" s="582"/>
      <c r="J16" s="582"/>
      <c r="K16" s="583"/>
    </row>
    <row r="17" spans="2:11">
      <c r="B17" s="581" t="s">
        <v>840</v>
      </c>
      <c r="C17" s="582"/>
      <c r="D17" s="582"/>
      <c r="E17" s="391"/>
      <c r="F17" s="582"/>
      <c r="G17" s="582"/>
      <c r="H17" s="582"/>
      <c r="I17" s="582"/>
      <c r="J17" s="582"/>
      <c r="K17" s="583"/>
    </row>
    <row r="18" spans="2:11">
      <c r="B18" s="581" t="s">
        <v>841</v>
      </c>
      <c r="C18" s="582"/>
      <c r="D18" s="582"/>
      <c r="E18" s="391"/>
      <c r="F18" s="582"/>
      <c r="G18" s="582"/>
      <c r="H18" s="582"/>
      <c r="I18" s="582"/>
      <c r="J18" s="582"/>
      <c r="K18" s="583"/>
    </row>
    <row r="19" spans="2:11">
      <c r="B19" s="581" t="s">
        <v>842</v>
      </c>
      <c r="C19" s="582"/>
      <c r="D19" s="582"/>
      <c r="E19" s="391"/>
      <c r="F19" s="582"/>
      <c r="G19" s="582"/>
      <c r="H19" s="582"/>
      <c r="I19" s="582"/>
      <c r="J19" s="582"/>
      <c r="K19" s="583"/>
    </row>
    <row r="20" spans="2:11">
      <c r="B20" s="581" t="s">
        <v>843</v>
      </c>
      <c r="C20" s="582"/>
      <c r="D20" s="582"/>
      <c r="E20" s="391"/>
      <c r="F20" s="582"/>
      <c r="G20" s="582"/>
      <c r="H20" s="582"/>
      <c r="I20" s="582"/>
      <c r="J20" s="582"/>
      <c r="K20" s="583"/>
    </row>
    <row r="21" spans="2:11">
      <c r="B21" s="581" t="s">
        <v>844</v>
      </c>
      <c r="C21" s="582"/>
      <c r="D21" s="582"/>
      <c r="E21" s="391"/>
      <c r="F21" s="582"/>
      <c r="G21" s="582"/>
      <c r="H21" s="582"/>
      <c r="I21" s="582"/>
      <c r="J21" s="582"/>
      <c r="K21" s="583"/>
    </row>
    <row r="22" spans="2:11" ht="15" thickBot="1">
      <c r="B22" s="581" t="s">
        <v>845</v>
      </c>
      <c r="C22" s="582"/>
      <c r="D22" s="582"/>
      <c r="E22" s="391"/>
      <c r="F22" s="582"/>
      <c r="G22" s="582"/>
      <c r="H22" s="582"/>
      <c r="I22" s="582"/>
      <c r="J22" s="582"/>
      <c r="K22" s="583"/>
    </row>
    <row r="23" spans="2:11" ht="15" thickBot="1">
      <c r="B23" s="584" t="s">
        <v>848</v>
      </c>
      <c r="C23" s="585">
        <f>SUM(C28:C35)</f>
        <v>0</v>
      </c>
      <c r="D23" s="585">
        <f>SUM(D28:D35)</f>
        <v>0</v>
      </c>
      <c r="E23" s="586"/>
      <c r="F23" s="585">
        <f t="shared" ref="F23:K23" si="1">SUM(F28:F35)</f>
        <v>0</v>
      </c>
      <c r="G23" s="585">
        <f t="shared" si="1"/>
        <v>0</v>
      </c>
      <c r="H23" s="585">
        <f t="shared" si="1"/>
        <v>0</v>
      </c>
      <c r="I23" s="585">
        <f t="shared" si="1"/>
        <v>0</v>
      </c>
      <c r="J23" s="585">
        <f t="shared" si="1"/>
        <v>0</v>
      </c>
      <c r="K23" s="587">
        <f t="shared" si="1"/>
        <v>0</v>
      </c>
    </row>
    <row r="24" spans="2:11">
      <c r="B24" s="581" t="s">
        <v>831</v>
      </c>
      <c r="C24" s="582"/>
      <c r="D24" s="582"/>
      <c r="E24" s="391"/>
      <c r="F24" s="582"/>
      <c r="G24" s="582"/>
      <c r="H24" s="582"/>
      <c r="I24" s="582"/>
      <c r="J24" s="582"/>
      <c r="K24" s="583"/>
    </row>
    <row r="25" spans="2:11">
      <c r="B25" s="581" t="s">
        <v>832</v>
      </c>
      <c r="C25" s="582"/>
      <c r="D25" s="582"/>
      <c r="E25" s="391"/>
      <c r="F25" s="582"/>
      <c r="G25" s="582"/>
      <c r="H25" s="582"/>
      <c r="I25" s="582"/>
      <c r="J25" s="582"/>
      <c r="K25" s="583"/>
    </row>
    <row r="26" spans="2:11">
      <c r="B26" s="581" t="s">
        <v>833</v>
      </c>
      <c r="C26" s="582"/>
      <c r="D26" s="582"/>
      <c r="E26" s="391"/>
      <c r="F26" s="582"/>
      <c r="G26" s="582"/>
      <c r="H26" s="582"/>
      <c r="I26" s="582"/>
      <c r="J26" s="582"/>
      <c r="K26" s="583"/>
    </row>
    <row r="27" spans="2:11">
      <c r="B27" s="581" t="s">
        <v>834</v>
      </c>
      <c r="C27" s="582"/>
      <c r="D27" s="582"/>
      <c r="E27" s="391"/>
      <c r="F27" s="582"/>
      <c r="G27" s="582"/>
      <c r="H27" s="582"/>
      <c r="I27" s="582"/>
      <c r="J27" s="582"/>
      <c r="K27" s="583"/>
    </row>
    <row r="28" spans="2:11">
      <c r="B28" s="581" t="s">
        <v>835</v>
      </c>
      <c r="C28" s="582"/>
      <c r="D28" s="582"/>
      <c r="E28" s="391"/>
      <c r="F28" s="582"/>
      <c r="G28" s="582"/>
      <c r="H28" s="582"/>
      <c r="I28" s="582"/>
      <c r="J28" s="582"/>
      <c r="K28" s="583"/>
    </row>
    <row r="29" spans="2:11">
      <c r="B29" s="581" t="s">
        <v>836</v>
      </c>
      <c r="C29" s="582"/>
      <c r="D29" s="582"/>
      <c r="E29" s="391"/>
      <c r="F29" s="582"/>
      <c r="G29" s="582"/>
      <c r="H29" s="582"/>
      <c r="I29" s="582"/>
      <c r="J29" s="582"/>
      <c r="K29" s="583"/>
    </row>
    <row r="30" spans="2:11">
      <c r="B30" s="581" t="s">
        <v>837</v>
      </c>
      <c r="C30" s="582"/>
      <c r="D30" s="582"/>
      <c r="E30" s="391"/>
      <c r="F30" s="582"/>
      <c r="G30" s="582"/>
      <c r="H30" s="582"/>
      <c r="I30" s="582"/>
      <c r="J30" s="582"/>
      <c r="K30" s="583"/>
    </row>
    <row r="31" spans="2:11">
      <c r="B31" s="581" t="s">
        <v>838</v>
      </c>
      <c r="C31" s="582"/>
      <c r="D31" s="582"/>
      <c r="E31" s="391"/>
      <c r="F31" s="582"/>
      <c r="G31" s="582"/>
      <c r="H31" s="582"/>
      <c r="I31" s="582"/>
      <c r="J31" s="582"/>
      <c r="K31" s="583"/>
    </row>
    <row r="32" spans="2:11">
      <c r="B32" s="581" t="s">
        <v>839</v>
      </c>
      <c r="C32" s="582"/>
      <c r="D32" s="582"/>
      <c r="E32" s="391"/>
      <c r="F32" s="582"/>
      <c r="G32" s="582"/>
      <c r="H32" s="582"/>
      <c r="I32" s="582"/>
      <c r="J32" s="582"/>
      <c r="K32" s="583"/>
    </row>
    <row r="33" spans="2:11">
      <c r="B33" s="581" t="s">
        <v>840</v>
      </c>
      <c r="C33" s="582"/>
      <c r="D33" s="582"/>
      <c r="E33" s="391"/>
      <c r="F33" s="582"/>
      <c r="G33" s="582"/>
      <c r="H33" s="582"/>
      <c r="I33" s="582"/>
      <c r="J33" s="582"/>
      <c r="K33" s="583"/>
    </row>
    <row r="34" spans="2:11">
      <c r="B34" s="581" t="s">
        <v>841</v>
      </c>
      <c r="C34" s="582"/>
      <c r="D34" s="582"/>
      <c r="E34" s="391"/>
      <c r="F34" s="582"/>
      <c r="G34" s="582"/>
      <c r="H34" s="582"/>
      <c r="I34" s="582"/>
      <c r="J34" s="582"/>
      <c r="K34" s="583"/>
    </row>
    <row r="35" spans="2:11">
      <c r="B35" s="581" t="s">
        <v>842</v>
      </c>
      <c r="C35" s="582"/>
      <c r="D35" s="582"/>
      <c r="E35" s="391"/>
      <c r="F35" s="582"/>
      <c r="G35" s="582"/>
      <c r="H35" s="582"/>
      <c r="I35" s="582"/>
      <c r="J35" s="582"/>
      <c r="K35" s="583"/>
    </row>
    <row r="36" spans="2:11">
      <c r="B36" s="581" t="s">
        <v>843</v>
      </c>
      <c r="C36" s="582"/>
      <c r="D36" s="582"/>
      <c r="E36" s="391"/>
      <c r="F36" s="582"/>
      <c r="G36" s="582"/>
      <c r="H36" s="582"/>
      <c r="I36" s="582"/>
      <c r="J36" s="582"/>
      <c r="K36" s="583"/>
    </row>
    <row r="37" spans="2:11">
      <c r="B37" s="581" t="s">
        <v>844</v>
      </c>
      <c r="C37" s="582"/>
      <c r="D37" s="582"/>
      <c r="E37" s="391"/>
      <c r="F37" s="582"/>
      <c r="G37" s="582"/>
      <c r="H37" s="582"/>
      <c r="I37" s="582"/>
      <c r="J37" s="582"/>
      <c r="K37" s="583"/>
    </row>
    <row r="38" spans="2:11" ht="15" thickBot="1">
      <c r="B38" s="856" t="s">
        <v>845</v>
      </c>
      <c r="C38" s="857"/>
      <c r="D38" s="857"/>
      <c r="E38" s="858"/>
      <c r="F38" s="857"/>
      <c r="G38" s="857"/>
      <c r="H38" s="857"/>
      <c r="I38" s="857"/>
      <c r="J38" s="857"/>
      <c r="K38" s="859"/>
    </row>
    <row r="39" spans="2:11" ht="15" thickBot="1">
      <c r="B39" s="584" t="s">
        <v>846</v>
      </c>
      <c r="C39" s="585"/>
      <c r="D39" s="585"/>
      <c r="E39" s="586"/>
      <c r="F39" s="585"/>
      <c r="G39" s="585"/>
      <c r="H39" s="585"/>
      <c r="I39" s="585"/>
      <c r="J39" s="585"/>
      <c r="K39" s="587"/>
    </row>
    <row r="40" spans="2:11">
      <c r="B40" s="1184" t="s">
        <v>849</v>
      </c>
      <c r="C40" s="1185"/>
      <c r="D40" s="1186"/>
      <c r="E40" s="1181"/>
      <c r="F40" s="1186"/>
      <c r="G40" s="1186"/>
      <c r="H40" s="1186"/>
      <c r="I40" s="1186"/>
      <c r="J40" s="1186"/>
      <c r="K40" s="1187"/>
    </row>
    <row r="41" spans="2:11">
      <c r="B41" s="1182" t="s">
        <v>850</v>
      </c>
      <c r="C41" s="1183"/>
      <c r="D41" s="582"/>
      <c r="E41" s="391"/>
      <c r="F41" s="582"/>
      <c r="G41" s="582"/>
      <c r="H41" s="582"/>
      <c r="I41" s="582"/>
      <c r="J41" s="582"/>
      <c r="K41" s="583"/>
    </row>
    <row r="42" spans="2:11">
      <c r="B42" s="1182" t="s">
        <v>851</v>
      </c>
      <c r="C42" s="1183"/>
      <c r="D42" s="582"/>
      <c r="E42" s="391"/>
      <c r="F42" s="582"/>
      <c r="G42" s="582"/>
      <c r="H42" s="582"/>
      <c r="I42" s="582"/>
      <c r="J42" s="582"/>
      <c r="K42" s="583"/>
    </row>
    <row r="43" spans="2:11">
      <c r="B43" s="1182" t="s">
        <v>852</v>
      </c>
      <c r="C43" s="1183"/>
      <c r="D43" s="582"/>
      <c r="E43" s="391"/>
      <c r="F43" s="582"/>
      <c r="G43" s="582"/>
      <c r="H43" s="582"/>
      <c r="I43" s="582"/>
      <c r="J43" s="582"/>
      <c r="K43" s="583"/>
    </row>
    <row r="44" spans="2:11" ht="15" thickBot="1">
      <c r="B44" s="1188" t="s">
        <v>853</v>
      </c>
      <c r="C44" s="1189"/>
      <c r="D44" s="63"/>
      <c r="E44" s="1190"/>
      <c r="F44" s="63"/>
      <c r="G44" s="63"/>
      <c r="H44" s="63"/>
      <c r="I44" s="63"/>
      <c r="J44" s="63"/>
      <c r="K44" s="64"/>
    </row>
  </sheetData>
  <mergeCells count="1">
    <mergeCell ref="B3:D4"/>
  </mergeCells>
  <hyperlinks>
    <hyperlink ref="B1" location="TOC!A1" display="Retour à la table des matières" xr:uid="{00000000-0004-0000-1300-000000000000}"/>
  </hyperlink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00B050"/>
  </sheetPr>
  <dimension ref="A1:AC16"/>
  <sheetViews>
    <sheetView showGridLines="0" zoomScale="80" zoomScaleNormal="80" workbookViewId="0">
      <selection activeCell="Q19" sqref="Q19"/>
    </sheetView>
  </sheetViews>
  <sheetFormatPr baseColWidth="10" defaultColWidth="10.88671875" defaultRowHeight="13.2" outlineLevelCol="1"/>
  <cols>
    <col min="1" max="1" width="2.88671875" style="661" customWidth="1"/>
    <col min="2" max="2" width="59.44140625" style="382" customWidth="1"/>
    <col min="3" max="5" width="27.5546875" style="382" customWidth="1"/>
    <col min="6" max="8" width="27.5546875" style="382" customWidth="1" outlineLevel="1"/>
    <col min="9" max="29" width="27.5546875" style="382" customWidth="1"/>
    <col min="30" max="16384" width="10.88671875" style="382"/>
  </cols>
  <sheetData>
    <row r="1" spans="1:29" customFormat="1" ht="14.4">
      <c r="B1" s="394" t="s">
        <v>289</v>
      </c>
      <c r="C1" s="394"/>
      <c r="D1" s="394"/>
      <c r="E1" s="394"/>
      <c r="K1" s="394"/>
      <c r="N1" s="394"/>
      <c r="Q1" s="394"/>
      <c r="T1" s="394"/>
      <c r="W1" s="394"/>
      <c r="Z1" s="394"/>
      <c r="AC1" s="394"/>
    </row>
    <row r="2" spans="1:29" s="250" customFormat="1">
      <c r="A2" s="588"/>
    </row>
    <row r="3" spans="1:29" s="589" customFormat="1">
      <c r="A3" s="588"/>
      <c r="B3" s="1308" t="s">
        <v>678</v>
      </c>
      <c r="C3" s="1308"/>
      <c r="D3" s="1308"/>
      <c r="E3" s="1308"/>
    </row>
    <row r="4" spans="1:29" s="589" customFormat="1">
      <c r="A4" s="588"/>
      <c r="B4" s="1308"/>
      <c r="C4" s="1308"/>
      <c r="D4" s="1308"/>
      <c r="E4" s="1308"/>
    </row>
    <row r="5" spans="1:29" s="250" customFormat="1" ht="13.8" thickBot="1">
      <c r="A5" s="588"/>
    </row>
    <row r="6" spans="1:29" s="250" customFormat="1" ht="14.4" customHeight="1">
      <c r="A6" s="588"/>
      <c r="B6" s="662"/>
      <c r="C6" s="1337" t="s">
        <v>748</v>
      </c>
      <c r="D6" s="1337"/>
      <c r="E6" s="1337"/>
      <c r="F6" s="1337" t="s">
        <v>48</v>
      </c>
      <c r="G6" s="1337"/>
      <c r="H6" s="1337"/>
      <c r="I6" s="1337" t="s">
        <v>207</v>
      </c>
      <c r="J6" s="1337"/>
      <c r="K6" s="1337"/>
      <c r="L6" s="1337" t="s">
        <v>24</v>
      </c>
      <c r="M6" s="1337"/>
      <c r="N6" s="1337"/>
      <c r="O6" s="1337" t="s">
        <v>25</v>
      </c>
      <c r="P6" s="1337"/>
      <c r="Q6" s="1337"/>
      <c r="R6" s="1337" t="s">
        <v>26</v>
      </c>
      <c r="S6" s="1337"/>
      <c r="T6" s="1337"/>
      <c r="U6" s="1337" t="s">
        <v>27</v>
      </c>
      <c r="V6" s="1337"/>
      <c r="W6" s="1337"/>
      <c r="X6" s="1337" t="s">
        <v>28</v>
      </c>
      <c r="Y6" s="1337"/>
      <c r="Z6" s="1337"/>
      <c r="AA6" s="1337" t="s">
        <v>29</v>
      </c>
      <c r="AB6" s="1337"/>
      <c r="AC6" s="1337"/>
    </row>
    <row r="7" spans="1:29" s="682" customFormat="1" ht="48.75" customHeight="1">
      <c r="A7" s="678"/>
      <c r="B7" s="679"/>
      <c r="C7" s="680" t="s">
        <v>620</v>
      </c>
      <c r="D7" s="681" t="s">
        <v>830</v>
      </c>
      <c r="E7" s="1164" t="s">
        <v>600</v>
      </c>
      <c r="F7" s="680" t="s">
        <v>620</v>
      </c>
      <c r="G7" s="681" t="s">
        <v>830</v>
      </c>
      <c r="H7" s="1164" t="s">
        <v>600</v>
      </c>
      <c r="I7" s="680" t="s">
        <v>620</v>
      </c>
      <c r="J7" s="681" t="s">
        <v>830</v>
      </c>
      <c r="K7" s="1164" t="s">
        <v>600</v>
      </c>
      <c r="L7" s="680" t="s">
        <v>620</v>
      </c>
      <c r="M7" s="681" t="s">
        <v>830</v>
      </c>
      <c r="N7" s="1164" t="s">
        <v>600</v>
      </c>
      <c r="O7" s="680" t="s">
        <v>620</v>
      </c>
      <c r="P7" s="681" t="s">
        <v>830</v>
      </c>
      <c r="Q7" s="1164" t="s">
        <v>600</v>
      </c>
      <c r="R7" s="680" t="s">
        <v>620</v>
      </c>
      <c r="S7" s="681" t="s">
        <v>830</v>
      </c>
      <c r="T7" s="724" t="s">
        <v>600</v>
      </c>
      <c r="U7" s="680" t="s">
        <v>620</v>
      </c>
      <c r="V7" s="681" t="s">
        <v>830</v>
      </c>
      <c r="W7" s="1164" t="s">
        <v>600</v>
      </c>
      <c r="X7" s="680" t="s">
        <v>620</v>
      </c>
      <c r="Y7" s="681" t="s">
        <v>830</v>
      </c>
      <c r="Z7" s="1164" t="s">
        <v>600</v>
      </c>
      <c r="AA7" s="680" t="s">
        <v>620</v>
      </c>
      <c r="AB7" s="681" t="s">
        <v>830</v>
      </c>
      <c r="AC7" s="1164" t="s">
        <v>600</v>
      </c>
    </row>
    <row r="8" spans="1:29">
      <c r="B8" s="664" t="s">
        <v>747</v>
      </c>
      <c r="C8" s="743"/>
      <c r="D8" s="663"/>
      <c r="E8" s="1165"/>
      <c r="F8" s="743"/>
      <c r="G8" s="663"/>
      <c r="H8" s="1165"/>
      <c r="I8" s="743"/>
      <c r="J8" s="663"/>
      <c r="K8" s="1165"/>
      <c r="L8" s="743"/>
      <c r="M8" s="663"/>
      <c r="N8" s="1165"/>
      <c r="O8" s="743"/>
      <c r="P8" s="663"/>
      <c r="Q8" s="1165"/>
      <c r="R8" s="743"/>
      <c r="S8" s="663"/>
      <c r="T8" s="742"/>
      <c r="U8" s="743"/>
      <c r="V8" s="663"/>
      <c r="W8" s="1165"/>
      <c r="X8" s="743"/>
      <c r="Y8" s="663"/>
      <c r="Z8" s="1165"/>
      <c r="AA8" s="743"/>
      <c r="AB8" s="663"/>
      <c r="AC8" s="1165"/>
    </row>
    <row r="9" spans="1:29" s="661" customFormat="1">
      <c r="B9" s="665" t="s">
        <v>594</v>
      </c>
      <c r="C9" s="744"/>
      <c r="D9" s="666"/>
      <c r="E9" s="1168"/>
      <c r="F9" s="746"/>
      <c r="G9" s="745"/>
      <c r="H9" s="1166"/>
      <c r="I9" s="746"/>
      <c r="J9" s="745"/>
      <c r="K9" s="1166"/>
      <c r="L9" s="748"/>
      <c r="M9" s="672"/>
      <c r="N9" s="1176"/>
      <c r="O9" s="748"/>
      <c r="P9" s="672"/>
      <c r="Q9" s="1176"/>
      <c r="R9" s="748"/>
      <c r="S9" s="672"/>
      <c r="T9" s="747"/>
      <c r="U9" s="748"/>
      <c r="V9" s="672"/>
      <c r="W9" s="1176"/>
      <c r="X9" s="748"/>
      <c r="Y9" s="672"/>
      <c r="Z9" s="1176"/>
      <c r="AA9" s="748"/>
      <c r="AB9" s="672"/>
      <c r="AC9" s="1176"/>
    </row>
    <row r="10" spans="1:29" ht="13.8" thickBot="1">
      <c r="B10" s="860" t="s">
        <v>206</v>
      </c>
      <c r="C10" s="862"/>
      <c r="D10" s="861"/>
      <c r="E10" s="1169"/>
      <c r="F10" s="864"/>
      <c r="G10" s="863"/>
      <c r="H10" s="1167"/>
      <c r="I10" s="864"/>
      <c r="J10" s="863"/>
      <c r="K10" s="1167"/>
      <c r="L10" s="866"/>
      <c r="M10" s="865"/>
      <c r="N10" s="1177"/>
      <c r="O10" s="866"/>
      <c r="P10" s="865"/>
      <c r="Q10" s="1177"/>
      <c r="R10" s="866"/>
      <c r="S10" s="865"/>
      <c r="T10" s="751"/>
      <c r="U10" s="866"/>
      <c r="V10" s="865"/>
      <c r="W10" s="1177"/>
      <c r="X10" s="866"/>
      <c r="Y10" s="865"/>
      <c r="Z10" s="1177"/>
      <c r="AA10" s="866"/>
      <c r="AB10" s="865"/>
      <c r="AC10" s="1177"/>
    </row>
    <row r="11" spans="1:29" ht="13.8" thickBot="1"/>
    <row r="12" spans="1:29">
      <c r="B12" s="590" t="s">
        <v>596</v>
      </c>
      <c r="C12" s="749"/>
      <c r="D12" s="749"/>
      <c r="E12" s="1170"/>
      <c r="F12" s="750"/>
      <c r="G12" s="750"/>
      <c r="H12" s="1173"/>
      <c r="I12" s="750"/>
      <c r="J12" s="750"/>
      <c r="K12" s="1173"/>
      <c r="L12" s="671"/>
      <c r="M12" s="671"/>
      <c r="N12" s="1178"/>
      <c r="O12" s="671"/>
      <c r="P12" s="671"/>
      <c r="Q12" s="1178"/>
      <c r="R12" s="671"/>
      <c r="S12" s="671"/>
      <c r="T12" s="674"/>
      <c r="U12" s="671"/>
      <c r="V12" s="671"/>
      <c r="W12" s="1178"/>
      <c r="X12" s="671"/>
      <c r="Y12" s="671"/>
      <c r="Z12" s="1178"/>
      <c r="AA12" s="671"/>
      <c r="AB12" s="671"/>
      <c r="AC12" s="1178"/>
    </row>
    <row r="13" spans="1:29">
      <c r="B13" s="542" t="s">
        <v>597</v>
      </c>
      <c r="C13" s="252"/>
      <c r="D13" s="252"/>
      <c r="E13" s="1171"/>
      <c r="F13" s="251"/>
      <c r="G13" s="251"/>
      <c r="H13" s="1174"/>
      <c r="I13" s="251"/>
      <c r="J13" s="251"/>
      <c r="K13" s="1174"/>
      <c r="L13" s="254"/>
      <c r="M13" s="254"/>
      <c r="N13" s="1179"/>
      <c r="O13" s="254"/>
      <c r="P13" s="254"/>
      <c r="Q13" s="1179"/>
      <c r="R13" s="254"/>
      <c r="S13" s="254"/>
      <c r="T13" s="668"/>
      <c r="U13" s="254"/>
      <c r="V13" s="254"/>
      <c r="W13" s="1179"/>
      <c r="X13" s="254"/>
      <c r="Y13" s="254"/>
      <c r="Z13" s="1179"/>
      <c r="AA13" s="254"/>
      <c r="AB13" s="254"/>
      <c r="AC13" s="1179"/>
    </row>
    <row r="14" spans="1:29">
      <c r="B14" s="769" t="s">
        <v>599</v>
      </c>
      <c r="C14" s="252"/>
      <c r="D14" s="252"/>
      <c r="E14" s="1171"/>
      <c r="F14" s="251"/>
      <c r="G14" s="251"/>
      <c r="H14" s="1174"/>
      <c r="I14" s="251"/>
      <c r="J14" s="251"/>
      <c r="K14" s="1174"/>
      <c r="L14" s="254"/>
      <c r="M14" s="254"/>
      <c r="N14" s="1179"/>
      <c r="O14" s="254"/>
      <c r="P14" s="254"/>
      <c r="Q14" s="1179"/>
      <c r="R14" s="254"/>
      <c r="S14" s="254"/>
      <c r="T14" s="668"/>
      <c r="U14" s="254"/>
      <c r="V14" s="254"/>
      <c r="W14" s="1179"/>
      <c r="X14" s="254"/>
      <c r="Y14" s="254"/>
      <c r="Z14" s="1179"/>
      <c r="AA14" s="254"/>
      <c r="AB14" s="254"/>
      <c r="AC14" s="1179"/>
    </row>
    <row r="15" spans="1:29">
      <c r="B15" s="542" t="s">
        <v>598</v>
      </c>
      <c r="C15" s="252"/>
      <c r="D15" s="252"/>
      <c r="E15" s="1171"/>
      <c r="F15" s="251"/>
      <c r="G15" s="251"/>
      <c r="H15" s="1174"/>
      <c r="I15" s="251"/>
      <c r="J15" s="251"/>
      <c r="K15" s="1174"/>
      <c r="L15" s="254"/>
      <c r="M15" s="254"/>
      <c r="N15" s="1179"/>
      <c r="O15" s="254"/>
      <c r="P15" s="254"/>
      <c r="Q15" s="1179"/>
      <c r="R15" s="254"/>
      <c r="S15" s="254"/>
      <c r="T15" s="668"/>
      <c r="U15" s="254"/>
      <c r="V15" s="254"/>
      <c r="W15" s="1179"/>
      <c r="X15" s="254"/>
      <c r="Y15" s="254"/>
      <c r="Z15" s="1179"/>
      <c r="AA15" s="254"/>
      <c r="AB15" s="254"/>
      <c r="AC15" s="1179"/>
    </row>
    <row r="16" spans="1:29" ht="13.8" thickBot="1">
      <c r="B16" s="673" t="s">
        <v>7</v>
      </c>
      <c r="C16" s="667"/>
      <c r="D16" s="667"/>
      <c r="E16" s="1172"/>
      <c r="F16" s="669"/>
      <c r="G16" s="669"/>
      <c r="H16" s="1175"/>
      <c r="I16" s="669"/>
      <c r="J16" s="669"/>
      <c r="K16" s="1175"/>
      <c r="L16" s="592"/>
      <c r="M16" s="592"/>
      <c r="N16" s="1180"/>
      <c r="O16" s="592"/>
      <c r="P16" s="592"/>
      <c r="Q16" s="1180"/>
      <c r="R16" s="592"/>
      <c r="S16" s="592"/>
      <c r="T16" s="670"/>
      <c r="U16" s="592"/>
      <c r="V16" s="592"/>
      <c r="W16" s="1180"/>
      <c r="X16" s="592"/>
      <c r="Y16" s="592"/>
      <c r="Z16" s="1180"/>
      <c r="AA16" s="592"/>
      <c r="AB16" s="592"/>
      <c r="AC16" s="1180"/>
    </row>
  </sheetData>
  <mergeCells count="10">
    <mergeCell ref="U6:W6"/>
    <mergeCell ref="X6:Z6"/>
    <mergeCell ref="AA6:AC6"/>
    <mergeCell ref="C6:E6"/>
    <mergeCell ref="R6:T6"/>
    <mergeCell ref="B3:E4"/>
    <mergeCell ref="F6:H6"/>
    <mergeCell ref="I6:K6"/>
    <mergeCell ref="L6:N6"/>
    <mergeCell ref="O6:Q6"/>
  </mergeCells>
  <hyperlinks>
    <hyperlink ref="B1" location="TOC!A1" display="Retour à la table des matières" xr:uid="{00000000-0004-0000-1400-000000000000}"/>
  </hyperlink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Sheet17">
    <tabColor rgb="FF002060"/>
  </sheetPr>
  <dimension ref="A2:G83"/>
  <sheetViews>
    <sheetView showGridLines="0" zoomScale="70" zoomScaleNormal="70" workbookViewId="0">
      <selection activeCell="A10" sqref="A10:XFD10"/>
    </sheetView>
  </sheetViews>
  <sheetFormatPr baseColWidth="10" defaultColWidth="8.6640625" defaultRowHeight="14.4"/>
  <cols>
    <col min="1" max="1" width="3.5546875" style="601" customWidth="1"/>
    <col min="2" max="2" width="33.109375" style="601" customWidth="1"/>
    <col min="3" max="3" width="51" style="601" bestFit="1" customWidth="1"/>
    <col min="4" max="4" width="123.109375" style="772" bestFit="1" customWidth="1"/>
    <col min="5" max="7" width="44.109375" style="601" customWidth="1"/>
    <col min="8" max="16384" width="8.6640625" style="601"/>
  </cols>
  <sheetData>
    <row r="2" spans="1:7" s="602" customFormat="1">
      <c r="A2" s="601"/>
      <c r="B2" s="1297" t="s">
        <v>471</v>
      </c>
      <c r="D2" s="770"/>
    </row>
    <row r="3" spans="1:7" s="602" customFormat="1">
      <c r="A3" s="601"/>
      <c r="B3" s="1297"/>
      <c r="D3" s="770"/>
    </row>
    <row r="5" spans="1:7" s="603" customFormat="1">
      <c r="B5" s="624" t="s">
        <v>472</v>
      </c>
      <c r="C5" s="624" t="s">
        <v>476</v>
      </c>
      <c r="D5" s="624" t="s">
        <v>679</v>
      </c>
      <c r="E5" s="624" t="s">
        <v>473</v>
      </c>
      <c r="F5" s="624" t="s">
        <v>474</v>
      </c>
      <c r="G5" s="624" t="s">
        <v>611</v>
      </c>
    </row>
    <row r="6" spans="1:7" s="604" customFormat="1" ht="21" customHeight="1">
      <c r="B6" s="605" t="s">
        <v>584</v>
      </c>
      <c r="C6" s="606"/>
      <c r="D6" s="598" t="s">
        <v>586</v>
      </c>
      <c r="E6" s="607"/>
      <c r="F6" s="607"/>
      <c r="G6" s="608"/>
    </row>
    <row r="7" spans="1:7" s="604" customFormat="1" ht="35.25" customHeight="1">
      <c r="B7" s="609"/>
      <c r="C7" s="610"/>
      <c r="D7" s="599" t="s">
        <v>585</v>
      </c>
      <c r="E7" s="611"/>
      <c r="F7" s="611"/>
      <c r="G7" s="612"/>
    </row>
    <row r="8" spans="1:7" s="604" customFormat="1" ht="21" customHeight="1">
      <c r="B8" s="609"/>
      <c r="C8" s="613"/>
      <c r="D8" s="600" t="s">
        <v>587</v>
      </c>
      <c r="E8" s="611"/>
      <c r="F8" s="611"/>
      <c r="G8" s="612"/>
    </row>
    <row r="9" spans="1:7" s="604" customFormat="1" ht="39" customHeight="1">
      <c r="B9" s="609"/>
      <c r="C9" s="1160"/>
      <c r="D9" s="600" t="s">
        <v>829</v>
      </c>
      <c r="E9" s="611"/>
      <c r="F9" s="611"/>
      <c r="G9" s="612"/>
    </row>
    <row r="10" spans="1:7" s="604" customFormat="1" ht="39" customHeight="1">
      <c r="B10" s="1215" t="s">
        <v>861</v>
      </c>
      <c r="C10" s="765" t="s">
        <v>857</v>
      </c>
      <c r="D10" s="1217" t="s">
        <v>862</v>
      </c>
      <c r="E10" s="1216"/>
      <c r="F10" s="1216"/>
      <c r="G10" s="1218"/>
    </row>
    <row r="11" spans="1:7" ht="33.75" customHeight="1">
      <c r="B11" s="614" t="s">
        <v>644</v>
      </c>
      <c r="C11" s="615" t="s">
        <v>475</v>
      </c>
      <c r="D11" s="615" t="s">
        <v>477</v>
      </c>
      <c r="E11" s="615" t="s">
        <v>694</v>
      </c>
      <c r="F11" s="615"/>
      <c r="G11" s="616"/>
    </row>
    <row r="12" spans="1:7">
      <c r="B12" s="617"/>
      <c r="C12" s="618" t="s">
        <v>478</v>
      </c>
      <c r="D12" s="618" t="s">
        <v>787</v>
      </c>
      <c r="E12" s="618" t="s">
        <v>681</v>
      </c>
      <c r="F12" s="618"/>
      <c r="G12" s="619"/>
    </row>
    <row r="13" spans="1:7">
      <c r="B13" s="617"/>
      <c r="C13" s="618" t="s">
        <v>539</v>
      </c>
      <c r="D13" s="618" t="s">
        <v>479</v>
      </c>
      <c r="E13" s="618" t="s">
        <v>682</v>
      </c>
      <c r="F13" s="618"/>
      <c r="G13" s="619"/>
    </row>
    <row r="14" spans="1:7">
      <c r="B14" s="620"/>
      <c r="C14" s="621" t="s">
        <v>481</v>
      </c>
      <c r="D14" s="621" t="s">
        <v>480</v>
      </c>
      <c r="E14" s="618" t="s">
        <v>682</v>
      </c>
      <c r="F14" s="621"/>
      <c r="G14" s="622"/>
    </row>
    <row r="15" spans="1:7">
      <c r="B15" s="623" t="s">
        <v>601</v>
      </c>
      <c r="C15" s="615" t="s">
        <v>482</v>
      </c>
      <c r="D15" s="615" t="s">
        <v>785</v>
      </c>
      <c r="E15" s="615" t="s">
        <v>680</v>
      </c>
      <c r="F15" s="615"/>
      <c r="G15" s="616"/>
    </row>
    <row r="16" spans="1:7">
      <c r="B16" s="617"/>
      <c r="C16" s="618" t="s">
        <v>483</v>
      </c>
      <c r="D16" s="618" t="s">
        <v>788</v>
      </c>
      <c r="E16" s="618"/>
      <c r="F16" s="618"/>
      <c r="G16" s="619"/>
    </row>
    <row r="17" spans="2:7" ht="29.4">
      <c r="B17" s="620"/>
      <c r="C17" s="621" t="s">
        <v>789</v>
      </c>
      <c r="D17" s="621" t="s">
        <v>588</v>
      </c>
      <c r="E17" s="621" t="s">
        <v>683</v>
      </c>
      <c r="F17" s="621"/>
      <c r="G17" s="622"/>
    </row>
    <row r="18" spans="2:7" ht="30" customHeight="1">
      <c r="B18" s="628" t="s">
        <v>645</v>
      </c>
      <c r="C18" s="615" t="s">
        <v>590</v>
      </c>
      <c r="D18" s="615" t="s">
        <v>591</v>
      </c>
      <c r="E18" s="615" t="s">
        <v>695</v>
      </c>
      <c r="F18" s="615"/>
      <c r="G18" s="616"/>
    </row>
    <row r="19" spans="2:7" ht="30" customHeight="1">
      <c r="B19" s="617"/>
      <c r="C19" s="618" t="s">
        <v>592</v>
      </c>
      <c r="D19" s="618" t="s">
        <v>593</v>
      </c>
      <c r="E19" s="618" t="s">
        <v>684</v>
      </c>
      <c r="F19" s="618"/>
      <c r="G19" s="619"/>
    </row>
    <row r="20" spans="2:7" ht="30" customHeight="1">
      <c r="B20" s="620"/>
      <c r="C20" s="621" t="s">
        <v>594</v>
      </c>
      <c r="D20" s="621" t="s">
        <v>790</v>
      </c>
      <c r="E20" s="621"/>
      <c r="F20" s="621"/>
      <c r="G20" s="622"/>
    </row>
    <row r="21" spans="2:7" ht="37.5" customHeight="1">
      <c r="B21" s="756" t="s">
        <v>633</v>
      </c>
      <c r="C21" s="757" t="s">
        <v>646</v>
      </c>
      <c r="D21" s="757" t="s">
        <v>647</v>
      </c>
      <c r="E21" s="757"/>
      <c r="F21" s="757"/>
      <c r="G21" s="758"/>
    </row>
    <row r="22" spans="2:7" ht="31.5" customHeight="1">
      <c r="B22" s="628" t="s">
        <v>634</v>
      </c>
      <c r="C22" s="615" t="s">
        <v>516</v>
      </c>
      <c r="D22" s="615" t="s">
        <v>791</v>
      </c>
      <c r="E22" s="615" t="s">
        <v>685</v>
      </c>
      <c r="F22" s="615"/>
      <c r="G22" s="616"/>
    </row>
    <row r="23" spans="2:7">
      <c r="B23" s="617"/>
      <c r="C23" s="618" t="s">
        <v>648</v>
      </c>
      <c r="D23" s="618" t="s">
        <v>649</v>
      </c>
      <c r="F23" s="618"/>
      <c r="G23" s="619"/>
    </row>
    <row r="24" spans="2:7">
      <c r="B24" s="628" t="s">
        <v>635</v>
      </c>
      <c r="C24" s="615" t="s">
        <v>482</v>
      </c>
      <c r="D24" s="615" t="s">
        <v>650</v>
      </c>
      <c r="E24" s="615" t="s">
        <v>686</v>
      </c>
      <c r="F24" s="615"/>
      <c r="G24" s="616"/>
    </row>
    <row r="25" spans="2:7">
      <c r="B25" s="617"/>
      <c r="C25" s="618" t="s">
        <v>483</v>
      </c>
      <c r="D25" s="618" t="s">
        <v>788</v>
      </c>
      <c r="E25" s="618"/>
      <c r="F25" s="618"/>
      <c r="G25" s="619"/>
    </row>
    <row r="26" spans="2:7" ht="27.6">
      <c r="B26" s="617"/>
      <c r="C26" s="618" t="s">
        <v>651</v>
      </c>
      <c r="D26" s="618" t="s">
        <v>792</v>
      </c>
      <c r="E26" s="618"/>
      <c r="F26" s="618"/>
      <c r="G26" s="619"/>
    </row>
    <row r="27" spans="2:7">
      <c r="B27" s="620"/>
      <c r="C27" s="621" t="s">
        <v>648</v>
      </c>
      <c r="D27" s="621" t="s">
        <v>652</v>
      </c>
      <c r="E27" s="621"/>
      <c r="F27" s="621"/>
      <c r="G27" s="622"/>
    </row>
    <row r="28" spans="2:7">
      <c r="B28" s="628" t="s">
        <v>636</v>
      </c>
      <c r="C28" s="615" t="s">
        <v>653</v>
      </c>
      <c r="D28" s="615" t="s">
        <v>793</v>
      </c>
      <c r="E28" s="615" t="s">
        <v>687</v>
      </c>
      <c r="F28" s="615"/>
      <c r="G28" s="616"/>
    </row>
    <row r="29" spans="2:7">
      <c r="B29" s="617"/>
      <c r="C29" s="618" t="s">
        <v>654</v>
      </c>
      <c r="D29" s="618" t="s">
        <v>664</v>
      </c>
      <c r="E29" s="618"/>
      <c r="F29" s="618"/>
      <c r="G29" s="619"/>
    </row>
    <row r="30" spans="2:7">
      <c r="B30" s="617"/>
      <c r="C30" s="618" t="s">
        <v>655</v>
      </c>
      <c r="D30" s="618" t="s">
        <v>665</v>
      </c>
      <c r="E30" s="618" t="s">
        <v>688</v>
      </c>
      <c r="F30" s="618"/>
      <c r="G30" s="619"/>
    </row>
    <row r="31" spans="2:7">
      <c r="B31" s="617"/>
      <c r="C31" s="618" t="s">
        <v>656</v>
      </c>
      <c r="D31" s="618" t="s">
        <v>794</v>
      </c>
      <c r="E31" s="618" t="s">
        <v>689</v>
      </c>
      <c r="F31" s="618"/>
      <c r="G31" s="619"/>
    </row>
    <row r="32" spans="2:7">
      <c r="B32" s="617"/>
      <c r="C32" s="618" t="s">
        <v>657</v>
      </c>
      <c r="D32" s="618" t="s">
        <v>666</v>
      </c>
      <c r="E32" s="618"/>
      <c r="F32" s="618"/>
      <c r="G32" s="619"/>
    </row>
    <row r="33" spans="2:7">
      <c r="B33" s="620"/>
      <c r="C33" s="621" t="s">
        <v>658</v>
      </c>
      <c r="D33" s="621" t="s">
        <v>667</v>
      </c>
      <c r="E33" s="621" t="s">
        <v>690</v>
      </c>
      <c r="F33" s="621"/>
      <c r="G33" s="622"/>
    </row>
    <row r="34" spans="2:7">
      <c r="B34" s="628" t="s">
        <v>639</v>
      </c>
      <c r="C34" s="615" t="s">
        <v>659</v>
      </c>
      <c r="D34" s="615" t="s">
        <v>795</v>
      </c>
      <c r="E34" s="615"/>
      <c r="F34" s="615"/>
      <c r="G34" s="616"/>
    </row>
    <row r="35" spans="2:7">
      <c r="B35" s="620"/>
      <c r="C35" s="621" t="s">
        <v>655</v>
      </c>
      <c r="D35" s="621" t="s">
        <v>660</v>
      </c>
      <c r="E35" s="621"/>
      <c r="F35" s="621"/>
      <c r="G35" s="622"/>
    </row>
    <row r="36" spans="2:7">
      <c r="B36" s="628" t="s">
        <v>640</v>
      </c>
      <c r="C36" s="615" t="s">
        <v>41</v>
      </c>
      <c r="D36" s="615" t="s">
        <v>796</v>
      </c>
      <c r="E36" s="618" t="s">
        <v>682</v>
      </c>
      <c r="F36" s="615"/>
      <c r="G36" s="616"/>
    </row>
    <row r="37" spans="2:7">
      <c r="B37" s="620"/>
      <c r="C37" s="621" t="s">
        <v>50</v>
      </c>
      <c r="D37" s="621" t="s">
        <v>663</v>
      </c>
      <c r="E37" s="618" t="s">
        <v>687</v>
      </c>
      <c r="F37" s="621"/>
      <c r="G37" s="622"/>
    </row>
    <row r="38" spans="2:7">
      <c r="B38" s="628" t="s">
        <v>641</v>
      </c>
      <c r="C38" s="615" t="s">
        <v>572</v>
      </c>
      <c r="D38" s="615" t="s">
        <v>662</v>
      </c>
      <c r="E38" s="615" t="s">
        <v>691</v>
      </c>
      <c r="F38" s="615"/>
      <c r="G38" s="616"/>
    </row>
    <row r="39" spans="2:7">
      <c r="B39" s="617"/>
      <c r="C39" s="761" t="s">
        <v>630</v>
      </c>
      <c r="D39" s="618" t="s">
        <v>661</v>
      </c>
      <c r="E39" s="761" t="s">
        <v>692</v>
      </c>
      <c r="F39" s="761"/>
      <c r="G39" s="762"/>
    </row>
    <row r="40" spans="2:7">
      <c r="B40" s="620"/>
      <c r="C40" s="763" t="s">
        <v>570</v>
      </c>
      <c r="D40" s="621" t="s">
        <v>668</v>
      </c>
      <c r="E40" s="763" t="s">
        <v>686</v>
      </c>
      <c r="F40" s="763"/>
      <c r="G40" s="764"/>
    </row>
    <row r="41" spans="2:7" ht="41.4">
      <c r="B41" s="756" t="s">
        <v>642</v>
      </c>
      <c r="C41" s="765" t="s">
        <v>669</v>
      </c>
      <c r="D41" s="757" t="s">
        <v>828</v>
      </c>
      <c r="E41" s="765"/>
      <c r="F41" s="765"/>
      <c r="G41" s="766"/>
    </row>
    <row r="42" spans="2:7" ht="47.25" customHeight="1">
      <c r="B42" s="628" t="s">
        <v>643</v>
      </c>
      <c r="C42" s="767" t="s">
        <v>669</v>
      </c>
      <c r="D42" s="615" t="s">
        <v>797</v>
      </c>
      <c r="E42" s="767" t="s">
        <v>688</v>
      </c>
      <c r="F42" s="767"/>
      <c r="G42" s="768"/>
    </row>
    <row r="43" spans="2:7">
      <c r="B43" s="617"/>
      <c r="C43" s="761" t="s">
        <v>570</v>
      </c>
      <c r="D43" s="618" t="s">
        <v>668</v>
      </c>
      <c r="E43" s="761" t="s">
        <v>686</v>
      </c>
      <c r="F43" s="761"/>
      <c r="G43" s="762"/>
    </row>
    <row r="44" spans="2:7">
      <c r="B44" s="620"/>
      <c r="C44" s="763" t="s">
        <v>670</v>
      </c>
      <c r="D44" s="621" t="s">
        <v>786</v>
      </c>
      <c r="E44" s="763"/>
      <c r="F44" s="763"/>
      <c r="G44" s="764"/>
    </row>
    <row r="45" spans="2:7">
      <c r="B45" s="628" t="s">
        <v>20</v>
      </c>
      <c r="C45" s="767" t="s">
        <v>671</v>
      </c>
      <c r="D45" s="615" t="s">
        <v>672</v>
      </c>
      <c r="E45" s="767" t="s">
        <v>689</v>
      </c>
      <c r="F45" s="767"/>
      <c r="G45" s="768"/>
    </row>
    <row r="46" spans="2:7" ht="21.75" customHeight="1">
      <c r="B46" s="620"/>
      <c r="C46" s="763" t="s">
        <v>673</v>
      </c>
      <c r="D46" s="621" t="s">
        <v>798</v>
      </c>
      <c r="E46" s="763"/>
      <c r="F46" s="763"/>
      <c r="G46" s="764"/>
    </row>
    <row r="47" spans="2:7">
      <c r="B47" s="756" t="s">
        <v>637</v>
      </c>
      <c r="C47" s="765" t="s">
        <v>674</v>
      </c>
      <c r="D47" s="757" t="s">
        <v>675</v>
      </c>
      <c r="E47" s="765"/>
      <c r="F47" s="765"/>
      <c r="G47" s="766"/>
    </row>
    <row r="48" spans="2:7" ht="27.6">
      <c r="B48" s="756" t="s">
        <v>638</v>
      </c>
      <c r="C48" s="765" t="s">
        <v>676</v>
      </c>
      <c r="D48" s="757" t="s">
        <v>677</v>
      </c>
      <c r="E48" s="765" t="s">
        <v>693</v>
      </c>
      <c r="F48" s="765"/>
      <c r="G48" s="766"/>
    </row>
    <row r="49" spans="2:7">
      <c r="B49" s="756" t="s">
        <v>781</v>
      </c>
      <c r="C49" s="765" t="s">
        <v>669</v>
      </c>
      <c r="D49" s="757" t="s">
        <v>783</v>
      </c>
      <c r="E49" s="765" t="s">
        <v>696</v>
      </c>
      <c r="F49" s="765"/>
      <c r="G49" s="766"/>
    </row>
    <row r="50" spans="2:7">
      <c r="B50" s="756" t="s">
        <v>782</v>
      </c>
      <c r="C50" s="765" t="s">
        <v>669</v>
      </c>
      <c r="D50" s="757" t="s">
        <v>784</v>
      </c>
      <c r="E50" s="765"/>
      <c r="F50" s="765"/>
      <c r="G50" s="766"/>
    </row>
    <row r="51" spans="2:7">
      <c r="B51" s="603"/>
      <c r="C51" s="603"/>
      <c r="D51" s="771"/>
      <c r="E51" s="603"/>
      <c r="F51" s="603"/>
      <c r="G51" s="603"/>
    </row>
    <row r="52" spans="2:7">
      <c r="B52" s="603"/>
      <c r="C52" s="603"/>
      <c r="D52" s="771"/>
      <c r="E52" s="603"/>
      <c r="F52" s="603"/>
      <c r="G52" s="603"/>
    </row>
    <row r="53" spans="2:7">
      <c r="B53" s="603"/>
      <c r="C53" s="603"/>
      <c r="D53" s="771"/>
      <c r="E53" s="603"/>
      <c r="F53" s="603"/>
      <c r="G53" s="603"/>
    </row>
    <row r="54" spans="2:7">
      <c r="B54" s="603"/>
      <c r="C54" s="603"/>
      <c r="D54" s="771"/>
      <c r="E54" s="603"/>
      <c r="F54" s="603"/>
      <c r="G54" s="603"/>
    </row>
    <row r="55" spans="2:7">
      <c r="B55" s="603"/>
      <c r="C55" s="603"/>
      <c r="D55" s="771"/>
      <c r="E55" s="603"/>
      <c r="F55" s="603"/>
      <c r="G55" s="603"/>
    </row>
    <row r="56" spans="2:7">
      <c r="B56" s="603"/>
      <c r="C56" s="603"/>
      <c r="D56" s="771"/>
      <c r="E56" s="603"/>
      <c r="F56" s="603"/>
      <c r="G56" s="603"/>
    </row>
    <row r="57" spans="2:7">
      <c r="B57" s="603"/>
      <c r="C57" s="603"/>
      <c r="D57" s="771"/>
      <c r="E57" s="603"/>
      <c r="F57" s="603"/>
      <c r="G57" s="603"/>
    </row>
    <row r="58" spans="2:7">
      <c r="B58" s="603"/>
      <c r="C58" s="603"/>
      <c r="D58" s="771"/>
      <c r="E58" s="603"/>
      <c r="F58" s="603"/>
      <c r="G58" s="603"/>
    </row>
    <row r="59" spans="2:7">
      <c r="B59" s="603"/>
      <c r="C59" s="603"/>
      <c r="D59" s="771"/>
      <c r="E59" s="603"/>
      <c r="F59" s="603"/>
      <c r="G59" s="603"/>
    </row>
    <row r="60" spans="2:7">
      <c r="B60" s="603"/>
      <c r="C60" s="603"/>
      <c r="D60" s="771"/>
      <c r="E60" s="603"/>
      <c r="F60" s="603"/>
      <c r="G60" s="603"/>
    </row>
    <row r="61" spans="2:7">
      <c r="B61" s="603"/>
      <c r="C61" s="603"/>
      <c r="D61" s="771"/>
      <c r="E61" s="603"/>
      <c r="F61" s="603"/>
      <c r="G61" s="603"/>
    </row>
    <row r="62" spans="2:7">
      <c r="B62" s="603"/>
      <c r="C62" s="603"/>
      <c r="D62" s="771"/>
      <c r="E62" s="603"/>
      <c r="F62" s="603"/>
      <c r="G62" s="603"/>
    </row>
    <row r="63" spans="2:7">
      <c r="B63" s="603"/>
      <c r="C63" s="603"/>
      <c r="D63" s="771"/>
      <c r="E63" s="603"/>
      <c r="F63" s="603"/>
      <c r="G63" s="603"/>
    </row>
    <row r="64" spans="2:7">
      <c r="B64" s="603"/>
      <c r="C64" s="603"/>
      <c r="D64" s="771"/>
      <c r="E64" s="603"/>
      <c r="F64" s="603"/>
      <c r="G64" s="603"/>
    </row>
    <row r="65" spans="2:7">
      <c r="B65" s="603"/>
      <c r="C65" s="603"/>
      <c r="D65" s="771"/>
      <c r="E65" s="603"/>
      <c r="F65" s="603"/>
      <c r="G65" s="603"/>
    </row>
    <row r="66" spans="2:7">
      <c r="B66" s="603"/>
      <c r="C66" s="603"/>
      <c r="D66" s="771"/>
      <c r="E66" s="603"/>
      <c r="F66" s="603"/>
      <c r="G66" s="603"/>
    </row>
    <row r="67" spans="2:7">
      <c r="B67" s="603"/>
      <c r="C67" s="603"/>
      <c r="D67" s="771"/>
      <c r="E67" s="603"/>
      <c r="F67" s="603"/>
      <c r="G67" s="603"/>
    </row>
    <row r="68" spans="2:7">
      <c r="B68" s="603"/>
      <c r="C68" s="603"/>
      <c r="D68" s="771"/>
      <c r="E68" s="603"/>
      <c r="F68" s="603"/>
      <c r="G68" s="603"/>
    </row>
    <row r="69" spans="2:7">
      <c r="B69" s="603"/>
      <c r="C69" s="603"/>
      <c r="D69" s="771"/>
      <c r="E69" s="603"/>
      <c r="F69" s="603"/>
      <c r="G69" s="603"/>
    </row>
    <row r="70" spans="2:7">
      <c r="B70" s="603"/>
      <c r="C70" s="603"/>
      <c r="D70" s="771"/>
      <c r="E70" s="603"/>
      <c r="F70" s="603"/>
      <c r="G70" s="603"/>
    </row>
    <row r="71" spans="2:7">
      <c r="B71" s="603"/>
      <c r="C71" s="603"/>
      <c r="D71" s="771"/>
      <c r="E71" s="603"/>
      <c r="F71" s="603"/>
      <c r="G71" s="603"/>
    </row>
    <row r="72" spans="2:7">
      <c r="B72" s="603"/>
      <c r="C72" s="603"/>
      <c r="D72" s="771"/>
      <c r="E72" s="603"/>
      <c r="F72" s="603"/>
      <c r="G72" s="603"/>
    </row>
    <row r="73" spans="2:7">
      <c r="B73" s="603"/>
      <c r="C73" s="603"/>
      <c r="D73" s="771"/>
      <c r="E73" s="603"/>
      <c r="F73" s="603"/>
      <c r="G73" s="603"/>
    </row>
    <row r="74" spans="2:7">
      <c r="B74" s="603"/>
      <c r="C74" s="603"/>
      <c r="D74" s="771"/>
      <c r="E74" s="603"/>
      <c r="F74" s="603"/>
      <c r="G74" s="603"/>
    </row>
    <row r="75" spans="2:7">
      <c r="B75" s="603"/>
      <c r="C75" s="603"/>
      <c r="D75" s="771"/>
      <c r="E75" s="603"/>
      <c r="F75" s="603"/>
      <c r="G75" s="603"/>
    </row>
    <row r="76" spans="2:7">
      <c r="B76" s="603"/>
      <c r="C76" s="603"/>
      <c r="D76" s="771"/>
      <c r="E76" s="603"/>
      <c r="F76" s="603"/>
      <c r="G76" s="603"/>
    </row>
    <row r="77" spans="2:7">
      <c r="B77" s="603"/>
      <c r="C77" s="603"/>
      <c r="D77" s="771"/>
      <c r="E77" s="603"/>
      <c r="F77" s="603"/>
      <c r="G77" s="603"/>
    </row>
    <row r="78" spans="2:7">
      <c r="B78" s="603"/>
      <c r="C78" s="603"/>
      <c r="D78" s="771"/>
      <c r="E78" s="603"/>
      <c r="F78" s="603"/>
      <c r="G78" s="603"/>
    </row>
    <row r="79" spans="2:7">
      <c r="B79" s="603"/>
      <c r="C79" s="603"/>
      <c r="D79" s="771"/>
      <c r="E79" s="603"/>
      <c r="F79" s="603"/>
      <c r="G79" s="603"/>
    </row>
    <row r="80" spans="2:7">
      <c r="B80" s="603"/>
      <c r="C80" s="603"/>
      <c r="D80" s="771"/>
      <c r="E80" s="603"/>
      <c r="F80" s="603"/>
      <c r="G80" s="603"/>
    </row>
    <row r="81" spans="2:7">
      <c r="B81" s="603"/>
      <c r="C81" s="603"/>
      <c r="D81" s="771"/>
      <c r="E81" s="603"/>
      <c r="F81" s="603"/>
      <c r="G81" s="603"/>
    </row>
    <row r="82" spans="2:7">
      <c r="B82" s="603"/>
      <c r="C82" s="603"/>
      <c r="D82" s="771"/>
      <c r="E82" s="603"/>
      <c r="F82" s="603"/>
      <c r="G82" s="603"/>
    </row>
    <row r="83" spans="2:7">
      <c r="B83" s="603"/>
      <c r="C83" s="603"/>
      <c r="D83" s="771"/>
      <c r="E83" s="603"/>
      <c r="F83" s="603"/>
      <c r="G83" s="603"/>
    </row>
  </sheetData>
  <mergeCells count="1">
    <mergeCell ref="B2:B3"/>
  </mergeCells>
  <hyperlinks>
    <hyperlink ref="B11" location="Param!A1" display="Param!A1" xr:uid="{00000000-0004-0000-0200-000000000000}"/>
    <hyperlink ref="B15" location="T0_Périmètres!A1" display="T0_Périmètres!A1" xr:uid="{00000000-0004-0000-0200-000001000000}"/>
    <hyperlink ref="B18" location="'T1a - CG vs CNG'!A1" display="'T1a - CG vs CNG'!A1" xr:uid="{00000000-0004-0000-0200-000002000000}"/>
    <hyperlink ref="B21" location="'T1a - CG vs CNG bis'!A1" display="'T1a - CG vs CNG bis'!A1" xr:uid="{00000000-0004-0000-0200-000003000000}"/>
    <hyperlink ref="B22" location="'T1b - CGSFE (Unitaire)'!A1" display="'T1b - CGSFE (Unitaire)'!A1" xr:uid="{00000000-0004-0000-0200-000004000000}"/>
    <hyperlink ref="B24" location="'T2 - Clés'!A1" display="'T2 - Clés'!A1" xr:uid="{00000000-0004-0000-0200-000005000000}"/>
    <hyperlink ref="B28" location="'T3 - Bilan'!A1" display="'T3 - Bilan'!A1" xr:uid="{00000000-0004-0000-0200-000006000000}"/>
    <hyperlink ref="B34" location="'T4 - CR'!A1" display="'T4 - CR'!A1" xr:uid="{00000000-0004-0000-0200-000007000000}"/>
    <hyperlink ref="B36" location="'T5- RAB'!A1" display="'T5- RAB'!A1" xr:uid="{00000000-0004-0000-0200-000008000000}"/>
    <hyperlink ref="B38" location="'T6 - R &amp; ME'!A1" display="'T6 - R &amp; ME'!A1" xr:uid="{00000000-0004-0000-0200-000009000000}"/>
    <hyperlink ref="B41" location="'T7 - Dette'!A1" display="'T7 - Dette'!A1" xr:uid="{00000000-0004-0000-0200-00000A000000}"/>
    <hyperlink ref="B42" location="'T8 - MFC'!A1" display="'T8 - MFC'!A1" xr:uid="{00000000-0004-0000-0200-00000B000000}"/>
    <hyperlink ref="B45" location="'T9 - Provisions'!A1" display="'T9 - Provisions'!A1" xr:uid="{00000000-0004-0000-0200-00000C000000}"/>
    <hyperlink ref="B47" location="'T10 - Personnel'!A1" display="'T10 - Personnel'!A1" xr:uid="{00000000-0004-0000-0200-00000D000000}"/>
    <hyperlink ref="B48" location="'T11 - PPI'!A1" display="'T11 - PPI'!A1" xr:uid="{00000000-0004-0000-0200-00000E000000}"/>
    <hyperlink ref="B49" location="'T12- Tarifs'!A1" display="'T12- Tarifs'!A1" xr:uid="{00000000-0004-0000-0200-00000F000000}"/>
    <hyperlink ref="B50" location="'T13 - ISOC'!A1" display="'T13 - ISOC'!A1" xr:uid="{00000000-0004-0000-0200-000010000000}"/>
    <hyperlink ref="B10" location="Ctrl!A1" display="Ctrl!A1" xr:uid="{0533C6F0-D42C-45BF-B7D6-62DFEC428CEB}"/>
  </hyperlink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ublished="0" codeName="Sheet21">
    <tabColor rgb="FF00B050"/>
  </sheetPr>
  <dimension ref="B1:N44"/>
  <sheetViews>
    <sheetView showGridLines="0" topLeftCell="A2" zoomScaleNormal="100" workbookViewId="0">
      <pane xSplit="2" ySplit="5" topLeftCell="C7" activePane="bottomRight" state="frozen"/>
      <selection activeCell="J29" sqref="J29"/>
      <selection pane="topRight" activeCell="J29" sqref="J29"/>
      <selection pane="bottomLeft" activeCell="J29" sqref="J29"/>
      <selection pane="bottomRight" activeCell="B5" sqref="B5"/>
    </sheetView>
  </sheetViews>
  <sheetFormatPr baseColWidth="10" defaultColWidth="9.109375" defaultRowHeight="13.2"/>
  <cols>
    <col min="1" max="1" width="5.44140625" style="867" customWidth="1"/>
    <col min="2" max="2" width="53.6640625" style="867" customWidth="1"/>
    <col min="3" max="4" width="15.6640625" style="867" customWidth="1"/>
    <col min="5" max="5" width="1.33203125" style="867" customWidth="1"/>
    <col min="6" max="11" width="15.6640625" style="867" customWidth="1"/>
    <col min="12" max="12" width="10.6640625" style="867" bestFit="1" customWidth="1"/>
    <col min="13" max="16384" width="9.109375" style="867"/>
  </cols>
  <sheetData>
    <row r="1" spans="2:11" ht="33" customHeight="1"/>
    <row r="2" spans="2:11" ht="18" customHeight="1">
      <c r="B2" s="394" t="s">
        <v>289</v>
      </c>
    </row>
    <row r="3" spans="2:11" s="869" customFormat="1" ht="15.9" customHeight="1">
      <c r="B3" s="1338" t="s">
        <v>749</v>
      </c>
      <c r="C3" s="1338"/>
      <c r="D3" s="1338"/>
      <c r="E3" s="868"/>
    </row>
    <row r="4" spans="2:11" s="869" customFormat="1" ht="15.9" customHeight="1">
      <c r="B4" s="1338"/>
      <c r="C4" s="1338"/>
      <c r="D4" s="1338"/>
      <c r="E4" s="868"/>
      <c r="F4" s="870"/>
      <c r="G4" s="870"/>
      <c r="H4" s="870"/>
      <c r="K4" s="871"/>
    </row>
    <row r="5" spans="2:11" ht="14.1" customHeight="1" thickBot="1">
      <c r="B5" s="872"/>
      <c r="C5" s="872"/>
      <c r="D5" s="872"/>
      <c r="E5" s="872"/>
      <c r="F5" s="872"/>
      <c r="G5" s="872"/>
      <c r="H5" s="872"/>
      <c r="I5" s="872"/>
      <c r="J5" s="872"/>
      <c r="K5" s="872"/>
    </row>
    <row r="6" spans="2:11" s="875" customFormat="1" ht="27" customHeight="1">
      <c r="B6" s="873" t="s">
        <v>77</v>
      </c>
      <c r="C6" s="874" t="s">
        <v>48</v>
      </c>
      <c r="D6" s="874" t="s">
        <v>207</v>
      </c>
      <c r="E6" s="874"/>
      <c r="F6" s="874" t="s">
        <v>24</v>
      </c>
      <c r="G6" s="874" t="s">
        <v>25</v>
      </c>
      <c r="H6" s="874" t="s">
        <v>26</v>
      </c>
      <c r="I6" s="874" t="s">
        <v>27</v>
      </c>
      <c r="J6" s="874" t="s">
        <v>28</v>
      </c>
      <c r="K6" s="874" t="s">
        <v>29</v>
      </c>
    </row>
    <row r="7" spans="2:11" s="875" customFormat="1" ht="15" customHeight="1">
      <c r="B7" s="876" t="s">
        <v>750</v>
      </c>
      <c r="C7" s="877"/>
      <c r="D7" s="877"/>
      <c r="E7" s="878"/>
      <c r="F7" s="877"/>
      <c r="G7" s="877"/>
      <c r="H7" s="877"/>
      <c r="I7" s="877"/>
      <c r="J7" s="877"/>
      <c r="K7" s="879"/>
    </row>
    <row r="8" spans="2:11" s="881" customFormat="1" ht="18" customHeight="1">
      <c r="B8" s="880" t="s">
        <v>751</v>
      </c>
      <c r="E8" s="882"/>
      <c r="K8" s="883"/>
    </row>
    <row r="9" spans="2:11" s="875" customFormat="1" ht="15" customHeight="1">
      <c r="B9" s="884" t="s">
        <v>752</v>
      </c>
      <c r="C9" s="885"/>
      <c r="D9" s="885"/>
      <c r="E9" s="886"/>
      <c r="F9" s="887"/>
      <c r="G9" s="887"/>
      <c r="H9" s="887"/>
      <c r="I9" s="887"/>
      <c r="J9" s="887"/>
      <c r="K9" s="888"/>
    </row>
    <row r="10" spans="2:11" s="875" customFormat="1" ht="12" customHeight="1">
      <c r="B10" s="889" t="s">
        <v>753</v>
      </c>
      <c r="C10" s="890"/>
      <c r="D10" s="890"/>
      <c r="E10" s="891"/>
      <c r="F10" s="892"/>
      <c r="G10" s="892"/>
      <c r="H10" s="892"/>
      <c r="I10" s="892"/>
      <c r="J10" s="892"/>
      <c r="K10" s="893"/>
    </row>
    <row r="11" spans="2:11" s="898" customFormat="1" ht="15" customHeight="1">
      <c r="B11" s="894" t="s">
        <v>754</v>
      </c>
      <c r="C11" s="895">
        <f t="shared" ref="C11:K11" si="0">SUM(C9:C10)</f>
        <v>0</v>
      </c>
      <c r="D11" s="895">
        <f t="shared" si="0"/>
        <v>0</v>
      </c>
      <c r="E11" s="896"/>
      <c r="F11" s="895">
        <f t="shared" si="0"/>
        <v>0</v>
      </c>
      <c r="G11" s="895">
        <f t="shared" si="0"/>
        <v>0</v>
      </c>
      <c r="H11" s="895">
        <f t="shared" si="0"/>
        <v>0</v>
      </c>
      <c r="I11" s="895">
        <f t="shared" si="0"/>
        <v>0</v>
      </c>
      <c r="J11" s="895">
        <f t="shared" si="0"/>
        <v>0</v>
      </c>
      <c r="K11" s="897">
        <f t="shared" si="0"/>
        <v>0</v>
      </c>
    </row>
    <row r="12" spans="2:11" s="875" customFormat="1" ht="12" customHeight="1">
      <c r="B12" s="899" t="s">
        <v>755</v>
      </c>
      <c r="C12" s="890"/>
      <c r="D12" s="890"/>
      <c r="E12" s="891"/>
      <c r="F12" s="892"/>
      <c r="G12" s="892"/>
      <c r="H12" s="892"/>
      <c r="I12" s="892"/>
      <c r="J12" s="892"/>
      <c r="K12" s="893"/>
    </row>
    <row r="13" spans="2:11" s="875" customFormat="1" ht="12" customHeight="1">
      <c r="B13" s="889" t="s">
        <v>756</v>
      </c>
      <c r="C13" s="890"/>
      <c r="D13" s="890"/>
      <c r="E13" s="891"/>
      <c r="F13" s="892"/>
      <c r="G13" s="892"/>
      <c r="H13" s="892"/>
      <c r="I13" s="892"/>
      <c r="J13" s="892"/>
      <c r="K13" s="893"/>
    </row>
    <row r="14" spans="2:11" s="875" customFormat="1" ht="12" customHeight="1">
      <c r="B14" s="900" t="s">
        <v>757</v>
      </c>
      <c r="C14" s="890"/>
      <c r="D14" s="890"/>
      <c r="E14" s="891"/>
      <c r="F14" s="892"/>
      <c r="G14" s="892"/>
      <c r="H14" s="892"/>
      <c r="I14" s="892"/>
      <c r="J14" s="892"/>
      <c r="K14" s="893"/>
    </row>
    <row r="15" spans="2:11" s="875" customFormat="1" ht="12" customHeight="1">
      <c r="B15" s="889" t="s">
        <v>758</v>
      </c>
      <c r="C15" s="901"/>
      <c r="D15" s="901"/>
      <c r="E15" s="902"/>
      <c r="F15" s="903"/>
      <c r="G15" s="903"/>
      <c r="H15" s="903"/>
      <c r="I15" s="903"/>
      <c r="J15" s="903"/>
      <c r="K15" s="904"/>
    </row>
    <row r="16" spans="2:11" s="875" customFormat="1" ht="14.1" customHeight="1">
      <c r="B16" s="905" t="s">
        <v>759</v>
      </c>
      <c r="C16" s="906">
        <f t="shared" ref="C16:K16" si="1">C11+SUM(C12:C15)</f>
        <v>0</v>
      </c>
      <c r="D16" s="906">
        <f t="shared" si="1"/>
        <v>0</v>
      </c>
      <c r="E16" s="907"/>
      <c r="F16" s="906">
        <f t="shared" si="1"/>
        <v>0</v>
      </c>
      <c r="G16" s="906">
        <f t="shared" si="1"/>
        <v>0</v>
      </c>
      <c r="H16" s="906">
        <f t="shared" si="1"/>
        <v>0</v>
      </c>
      <c r="I16" s="906">
        <f t="shared" si="1"/>
        <v>0</v>
      </c>
      <c r="J16" s="906">
        <f t="shared" ref="J16" si="2">J11+SUM(J12:J15)</f>
        <v>0</v>
      </c>
      <c r="K16" s="908">
        <f t="shared" si="1"/>
        <v>0</v>
      </c>
    </row>
    <row r="17" spans="2:11" s="875" customFormat="1" ht="15" customHeight="1">
      <c r="B17" s="884" t="s">
        <v>760</v>
      </c>
      <c r="C17" s="885"/>
      <c r="D17" s="885"/>
      <c r="E17" s="886"/>
      <c r="F17" s="887"/>
      <c r="G17" s="887"/>
      <c r="H17" s="887"/>
      <c r="I17" s="887"/>
      <c r="J17" s="887"/>
      <c r="K17" s="888"/>
    </row>
    <row r="18" spans="2:11" s="875" customFormat="1" ht="12" customHeight="1">
      <c r="B18" s="889" t="s">
        <v>753</v>
      </c>
      <c r="C18" s="890"/>
      <c r="D18" s="890"/>
      <c r="E18" s="891"/>
      <c r="F18" s="892"/>
      <c r="G18" s="892"/>
      <c r="H18" s="892"/>
      <c r="I18" s="892"/>
      <c r="J18" s="892"/>
      <c r="K18" s="893"/>
    </row>
    <row r="19" spans="2:11" s="898" customFormat="1" ht="15" customHeight="1">
      <c r="B19" s="894" t="s">
        <v>761</v>
      </c>
      <c r="C19" s="895">
        <f t="shared" ref="C19:K19" si="3">SUM(C17:C18)</f>
        <v>0</v>
      </c>
      <c r="D19" s="895">
        <f t="shared" si="3"/>
        <v>0</v>
      </c>
      <c r="E19" s="896"/>
      <c r="F19" s="895">
        <f t="shared" si="3"/>
        <v>0</v>
      </c>
      <c r="G19" s="895">
        <f t="shared" si="3"/>
        <v>0</v>
      </c>
      <c r="H19" s="895">
        <f t="shared" si="3"/>
        <v>0</v>
      </c>
      <c r="I19" s="895">
        <f t="shared" si="3"/>
        <v>0</v>
      </c>
      <c r="J19" s="895">
        <f t="shared" ref="J19" si="4">SUM(J17:J18)</f>
        <v>0</v>
      </c>
      <c r="K19" s="897">
        <f t="shared" si="3"/>
        <v>0</v>
      </c>
    </row>
    <row r="20" spans="2:11" s="875" customFormat="1" ht="12" customHeight="1">
      <c r="B20" s="899" t="s">
        <v>755</v>
      </c>
      <c r="C20" s="890"/>
      <c r="D20" s="890"/>
      <c r="E20" s="891"/>
      <c r="F20" s="892"/>
      <c r="G20" s="892"/>
      <c r="H20" s="892"/>
      <c r="I20" s="892"/>
      <c r="J20" s="892"/>
      <c r="K20" s="893"/>
    </row>
    <row r="21" spans="2:11" s="875" customFormat="1" ht="12" customHeight="1">
      <c r="B21" s="889" t="s">
        <v>756</v>
      </c>
      <c r="C21" s="890"/>
      <c r="D21" s="890"/>
      <c r="E21" s="891"/>
      <c r="F21" s="892"/>
      <c r="G21" s="892"/>
      <c r="H21" s="892"/>
      <c r="I21" s="892"/>
      <c r="J21" s="892"/>
      <c r="K21" s="893"/>
    </row>
    <row r="22" spans="2:11" s="875" customFormat="1" ht="12" customHeight="1">
      <c r="B22" s="900" t="s">
        <v>757</v>
      </c>
      <c r="C22" s="890"/>
      <c r="D22" s="890"/>
      <c r="E22" s="891"/>
      <c r="F22" s="892"/>
      <c r="G22" s="892"/>
      <c r="H22" s="892"/>
      <c r="I22" s="892"/>
      <c r="J22" s="892"/>
      <c r="K22" s="893"/>
    </row>
    <row r="23" spans="2:11" s="875" customFormat="1" ht="12" customHeight="1">
      <c r="B23" s="889" t="s">
        <v>758</v>
      </c>
      <c r="C23" s="901"/>
      <c r="D23" s="901"/>
      <c r="E23" s="902"/>
      <c r="F23" s="903"/>
      <c r="G23" s="903"/>
      <c r="H23" s="903"/>
      <c r="I23" s="903"/>
      <c r="J23" s="903"/>
      <c r="K23" s="904"/>
    </row>
    <row r="24" spans="2:11" s="875" customFormat="1" ht="14.1" customHeight="1">
      <c r="B24" s="905" t="s">
        <v>762</v>
      </c>
      <c r="C24" s="906">
        <f>C19+SUM(C20:C23)</f>
        <v>0</v>
      </c>
      <c r="D24" s="906">
        <f t="shared" ref="D24:K24" si="5">D19+SUM(D20:D23)</f>
        <v>0</v>
      </c>
      <c r="E24" s="907"/>
      <c r="F24" s="906">
        <f t="shared" si="5"/>
        <v>0</v>
      </c>
      <c r="G24" s="906">
        <f t="shared" si="5"/>
        <v>0</v>
      </c>
      <c r="H24" s="906">
        <f t="shared" si="5"/>
        <v>0</v>
      </c>
      <c r="I24" s="906">
        <f t="shared" si="5"/>
        <v>0</v>
      </c>
      <c r="J24" s="906">
        <f t="shared" si="5"/>
        <v>0</v>
      </c>
      <c r="K24" s="908">
        <f t="shared" si="5"/>
        <v>0</v>
      </c>
    </row>
    <row r="25" spans="2:11" s="875" customFormat="1" ht="14.1" customHeight="1">
      <c r="B25" s="909" t="s">
        <v>763</v>
      </c>
      <c r="C25" s="910">
        <f>ROUND((C24-C16)/5,2)</f>
        <v>0</v>
      </c>
      <c r="D25" s="910">
        <f t="shared" ref="D25:K25" si="6">ROUND((D24-D16)/5,2)</f>
        <v>0</v>
      </c>
      <c r="E25" s="911"/>
      <c r="F25" s="910">
        <f t="shared" si="6"/>
        <v>0</v>
      </c>
      <c r="G25" s="910">
        <f t="shared" si="6"/>
        <v>0</v>
      </c>
      <c r="H25" s="910">
        <f t="shared" si="6"/>
        <v>0</v>
      </c>
      <c r="I25" s="910">
        <f t="shared" si="6"/>
        <v>0</v>
      </c>
      <c r="J25" s="910">
        <f t="shared" si="6"/>
        <v>0</v>
      </c>
      <c r="K25" s="912">
        <f t="shared" si="6"/>
        <v>0</v>
      </c>
    </row>
    <row r="26" spans="2:11" s="875" customFormat="1" ht="14.1" customHeight="1">
      <c r="B26" s="909" t="s">
        <v>763</v>
      </c>
      <c r="C26" s="913"/>
      <c r="D26" s="913"/>
      <c r="E26" s="911"/>
      <c r="F26" s="914"/>
      <c r="G26" s="914"/>
      <c r="H26" s="914"/>
      <c r="I26" s="914"/>
      <c r="J26" s="914"/>
      <c r="K26" s="915"/>
    </row>
    <row r="27" spans="2:11" s="875" customFormat="1" ht="12.9" customHeight="1">
      <c r="B27" s="916" t="s">
        <v>764</v>
      </c>
      <c r="C27" s="917"/>
      <c r="D27" s="917"/>
      <c r="E27" s="918"/>
      <c r="F27" s="919"/>
      <c r="G27" s="919"/>
      <c r="H27" s="919"/>
      <c r="I27" s="919"/>
      <c r="J27" s="919"/>
      <c r="K27" s="920"/>
    </row>
    <row r="28" spans="2:11" s="875" customFormat="1" ht="14.1" customHeight="1">
      <c r="B28" s="909" t="s">
        <v>765</v>
      </c>
      <c r="C28" s="921">
        <f t="shared" ref="C28:K28" si="7">IF(OR(C25&lt;0,C26&lt;0),,ROUND(IF(C26&lt;C25,C26,C25)*C27,2))</f>
        <v>0</v>
      </c>
      <c r="D28" s="921">
        <f t="shared" si="7"/>
        <v>0</v>
      </c>
      <c r="E28" s="922"/>
      <c r="F28" s="921">
        <f t="shared" si="7"/>
        <v>0</v>
      </c>
      <c r="G28" s="921">
        <f t="shared" si="7"/>
        <v>0</v>
      </c>
      <c r="H28" s="921">
        <f t="shared" si="7"/>
        <v>0</v>
      </c>
      <c r="I28" s="921">
        <f t="shared" si="7"/>
        <v>0</v>
      </c>
      <c r="J28" s="921">
        <f t="shared" si="7"/>
        <v>0</v>
      </c>
      <c r="K28" s="923">
        <f t="shared" si="7"/>
        <v>0</v>
      </c>
    </row>
    <row r="29" spans="2:11" s="881" customFormat="1" ht="18" customHeight="1">
      <c r="B29" s="880" t="s">
        <v>766</v>
      </c>
      <c r="E29" s="882"/>
      <c r="K29" s="883"/>
    </row>
    <row r="30" spans="2:11" s="875" customFormat="1" ht="12" customHeight="1">
      <c r="B30" s="889" t="s">
        <v>767</v>
      </c>
      <c r="C30" s="890"/>
      <c r="D30" s="890"/>
      <c r="E30" s="891"/>
      <c r="F30" s="892"/>
      <c r="G30" s="892"/>
      <c r="H30" s="892"/>
      <c r="I30" s="892"/>
      <c r="J30" s="892"/>
      <c r="K30" s="893"/>
    </row>
    <row r="31" spans="2:11" s="875" customFormat="1" ht="12" customHeight="1">
      <c r="B31" s="889" t="s">
        <v>768</v>
      </c>
      <c r="C31" s="890"/>
      <c r="D31" s="890"/>
      <c r="E31" s="891"/>
      <c r="F31" s="892"/>
      <c r="G31" s="892"/>
      <c r="H31" s="892"/>
      <c r="I31" s="892"/>
      <c r="J31" s="892"/>
      <c r="K31" s="893"/>
    </row>
    <row r="32" spans="2:11" s="875" customFormat="1" ht="12" customHeight="1">
      <c r="B32" s="889" t="s">
        <v>769</v>
      </c>
      <c r="C32" s="890"/>
      <c r="D32" s="890"/>
      <c r="E32" s="891"/>
      <c r="F32" s="892"/>
      <c r="G32" s="892"/>
      <c r="H32" s="892"/>
      <c r="I32" s="892"/>
      <c r="J32" s="892"/>
      <c r="K32" s="893"/>
    </row>
    <row r="33" spans="2:14" s="875" customFormat="1" ht="12" customHeight="1">
      <c r="B33" s="889" t="s">
        <v>770</v>
      </c>
      <c r="C33" s="890"/>
      <c r="D33" s="890"/>
      <c r="E33" s="891"/>
      <c r="F33" s="892"/>
      <c r="G33" s="892"/>
      <c r="H33" s="892"/>
      <c r="I33" s="892"/>
      <c r="J33" s="892"/>
      <c r="K33" s="893"/>
    </row>
    <row r="34" spans="2:14" s="875" customFormat="1" ht="12" customHeight="1">
      <c r="B34" s="889" t="s">
        <v>771</v>
      </c>
      <c r="C34" s="890"/>
      <c r="D34" s="890"/>
      <c r="E34" s="891"/>
      <c r="F34" s="892"/>
      <c r="G34" s="892"/>
      <c r="H34" s="892"/>
      <c r="I34" s="892"/>
      <c r="J34" s="892"/>
      <c r="K34" s="893"/>
    </row>
    <row r="35" spans="2:14" s="875" customFormat="1" ht="14.1" customHeight="1">
      <c r="B35" s="909" t="s">
        <v>772</v>
      </c>
      <c r="C35" s="924">
        <f t="shared" ref="C35:K35" si="8">SUM(C30:C34)</f>
        <v>0</v>
      </c>
      <c r="D35" s="924">
        <f t="shared" si="8"/>
        <v>0</v>
      </c>
      <c r="E35" s="925"/>
      <c r="F35" s="924">
        <f t="shared" si="8"/>
        <v>0</v>
      </c>
      <c r="G35" s="924">
        <f t="shared" si="8"/>
        <v>0</v>
      </c>
      <c r="H35" s="924">
        <f t="shared" si="8"/>
        <v>0</v>
      </c>
      <c r="I35" s="924">
        <f t="shared" si="8"/>
        <v>0</v>
      </c>
      <c r="J35" s="924">
        <f t="shared" ref="J35" si="9">SUM(J30:J34)</f>
        <v>0</v>
      </c>
      <c r="K35" s="926">
        <f t="shared" si="8"/>
        <v>0</v>
      </c>
    </row>
    <row r="36" spans="2:14" s="875" customFormat="1" ht="12" customHeight="1">
      <c r="B36" s="889" t="s">
        <v>773</v>
      </c>
      <c r="C36" s="890"/>
      <c r="D36" s="890"/>
      <c r="E36" s="891"/>
      <c r="F36" s="892"/>
      <c r="G36" s="892"/>
      <c r="H36" s="892"/>
      <c r="I36" s="892"/>
      <c r="J36" s="892"/>
      <c r="K36" s="893"/>
    </row>
    <row r="37" spans="2:14" s="875" customFormat="1" ht="12" customHeight="1">
      <c r="B37" s="889" t="s">
        <v>54</v>
      </c>
      <c r="C37" s="890"/>
      <c r="D37" s="890"/>
      <c r="E37" s="891"/>
      <c r="F37" s="892"/>
      <c r="G37" s="892"/>
      <c r="H37" s="892"/>
      <c r="I37" s="892"/>
      <c r="J37" s="892"/>
      <c r="K37" s="893"/>
    </row>
    <row r="38" spans="2:14" s="875" customFormat="1" ht="12" customHeight="1">
      <c r="B38" s="889" t="s">
        <v>774</v>
      </c>
      <c r="C38" s="890"/>
      <c r="D38" s="890"/>
      <c r="E38" s="891"/>
      <c r="F38" s="892"/>
      <c r="G38" s="892"/>
      <c r="H38" s="892"/>
      <c r="I38" s="892"/>
      <c r="J38" s="892"/>
      <c r="K38" s="893"/>
    </row>
    <row r="39" spans="2:14" s="875" customFormat="1" ht="12" customHeight="1">
      <c r="B39" s="889" t="s">
        <v>775</v>
      </c>
      <c r="C39" s="927">
        <f>IF(C28&lt;SUM(C29:C34),-C28,-SUM(C29:C34))</f>
        <v>0</v>
      </c>
      <c r="D39" s="927">
        <f>IF(D28&lt;SUM(D29:D34),-D28,-SUM(D29:D34))</f>
        <v>0</v>
      </c>
      <c r="E39" s="891"/>
      <c r="F39" s="927">
        <f t="shared" ref="F39:K39" si="10">IF(F28&lt;SUM(F29:F34),-F28,-SUM(F29:F34))</f>
        <v>0</v>
      </c>
      <c r="G39" s="927">
        <f t="shared" si="10"/>
        <v>0</v>
      </c>
      <c r="H39" s="927">
        <f t="shared" si="10"/>
        <v>0</v>
      </c>
      <c r="I39" s="927">
        <f t="shared" si="10"/>
        <v>0</v>
      </c>
      <c r="J39" s="927">
        <f t="shared" si="10"/>
        <v>0</v>
      </c>
      <c r="K39" s="928">
        <f t="shared" si="10"/>
        <v>0</v>
      </c>
    </row>
    <row r="40" spans="2:14" s="875" customFormat="1" ht="12" customHeight="1">
      <c r="B40" s="889" t="s">
        <v>776</v>
      </c>
      <c r="C40" s="890"/>
      <c r="D40" s="890"/>
      <c r="E40" s="891"/>
      <c r="F40" s="892"/>
      <c r="G40" s="892"/>
      <c r="H40" s="892"/>
      <c r="I40" s="892"/>
      <c r="J40" s="892"/>
      <c r="K40" s="893"/>
    </row>
    <row r="41" spans="2:14" s="875" customFormat="1" ht="12" customHeight="1" thickBot="1">
      <c r="B41" s="889" t="s">
        <v>777</v>
      </c>
      <c r="C41" s="929">
        <f>ROUND(SUM(C35:C40)*C43/(1-C43),2)</f>
        <v>0</v>
      </c>
      <c r="D41" s="929">
        <f t="shared" ref="D41:K41" si="11">ROUND(SUM(D35:D40)*D43/(1-D43),2)</f>
        <v>0</v>
      </c>
      <c r="E41" s="930"/>
      <c r="F41" s="929">
        <f t="shared" si="11"/>
        <v>0</v>
      </c>
      <c r="G41" s="929">
        <f t="shared" si="11"/>
        <v>0</v>
      </c>
      <c r="H41" s="929">
        <f t="shared" si="11"/>
        <v>0</v>
      </c>
      <c r="I41" s="929">
        <f t="shared" si="11"/>
        <v>0</v>
      </c>
      <c r="J41" s="929">
        <f t="shared" ref="J41" si="12">ROUND(SUM(J35:J40)*J43/(1-J43),2)</f>
        <v>0</v>
      </c>
      <c r="K41" s="931">
        <f t="shared" si="11"/>
        <v>0</v>
      </c>
      <c r="L41" s="932"/>
    </row>
    <row r="42" spans="2:14" s="875" customFormat="1" ht="15" customHeight="1" thickTop="1">
      <c r="B42" s="909" t="s">
        <v>778</v>
      </c>
      <c r="C42" s="921">
        <f>SUM(C35:C41)</f>
        <v>0</v>
      </c>
      <c r="D42" s="921">
        <f t="shared" ref="D42:K42" si="13">SUM(D35:D41)</f>
        <v>0</v>
      </c>
      <c r="E42" s="922"/>
      <c r="F42" s="921">
        <f t="shared" si="13"/>
        <v>0</v>
      </c>
      <c r="G42" s="921">
        <f t="shared" si="13"/>
        <v>0</v>
      </c>
      <c r="H42" s="921">
        <f t="shared" si="13"/>
        <v>0</v>
      </c>
      <c r="I42" s="921">
        <f t="shared" si="13"/>
        <v>0</v>
      </c>
      <c r="J42" s="921">
        <f t="shared" si="13"/>
        <v>0</v>
      </c>
      <c r="K42" s="923">
        <f t="shared" si="13"/>
        <v>0</v>
      </c>
    </row>
    <row r="43" spans="2:14" s="875" customFormat="1" ht="12.9" customHeight="1">
      <c r="B43" s="933" t="s">
        <v>779</v>
      </c>
      <c r="C43" s="934"/>
      <c r="D43" s="934"/>
      <c r="E43" s="935"/>
      <c r="F43" s="936"/>
      <c r="G43" s="936"/>
      <c r="H43" s="936"/>
      <c r="I43" s="936"/>
      <c r="J43" s="936"/>
      <c r="K43" s="937"/>
    </row>
    <row r="44" spans="2:14" s="872" customFormat="1" ht="15" customHeight="1" thickBot="1">
      <c r="B44" s="938" t="s">
        <v>780</v>
      </c>
      <c r="C44" s="939">
        <f t="shared" ref="C44:K44" si="14">ROUND(C42*C43,2)</f>
        <v>0</v>
      </c>
      <c r="D44" s="939">
        <f t="shared" si="14"/>
        <v>0</v>
      </c>
      <c r="E44" s="940"/>
      <c r="F44" s="939">
        <f t="shared" si="14"/>
        <v>0</v>
      </c>
      <c r="G44" s="939">
        <f t="shared" si="14"/>
        <v>0</v>
      </c>
      <c r="H44" s="939">
        <f t="shared" si="14"/>
        <v>0</v>
      </c>
      <c r="I44" s="939">
        <f t="shared" si="14"/>
        <v>0</v>
      </c>
      <c r="J44" s="939">
        <f t="shared" si="14"/>
        <v>0</v>
      </c>
      <c r="K44" s="941">
        <f t="shared" si="14"/>
        <v>0</v>
      </c>
      <c r="L44" s="875"/>
      <c r="M44" s="875"/>
      <c r="N44" s="875"/>
    </row>
  </sheetData>
  <mergeCells count="1">
    <mergeCell ref="B3:D4"/>
  </mergeCells>
  <hyperlinks>
    <hyperlink ref="B2" location="TOC!A1" display="Retour à la table des matières" xr:uid="{00000000-0004-0000-1500-000000000000}"/>
  </hyperlinks>
  <printOptions horizontalCentered="1"/>
  <pageMargins left="0.19685039370078741" right="0.19685039370078741" top="0.47244094488188981" bottom="0.19685039370078741" header="0.31496062992125984" footer="0.11811023622047245"/>
  <pageSetup paperSize="9" scale="85" orientation="landscape" useFirstPageNumber="1" r:id="rId1"/>
  <headerFooter alignWithMargins="0">
    <oddFooter>&amp;C&amp;9&amp;A.&amp;P&amp;R&amp;8FIN/MVE-&amp;F</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tabColor theme="5"/>
  </sheetPr>
  <dimension ref="A1:S79"/>
  <sheetViews>
    <sheetView topLeftCell="O64" zoomScale="110" zoomScaleNormal="110" workbookViewId="0">
      <selection activeCell="S77" sqref="K77:S78"/>
    </sheetView>
  </sheetViews>
  <sheetFormatPr baseColWidth="10" defaultColWidth="10.88671875" defaultRowHeight="14.4"/>
  <cols>
    <col min="1" max="1" width="7" style="15" bestFit="1" customWidth="1"/>
    <col min="2" max="2" width="7" customWidth="1"/>
    <col min="3" max="3" width="49.5546875" customWidth="1"/>
    <col min="4" max="8" width="18.88671875" style="395" customWidth="1"/>
    <col min="9" max="9" width="16.109375" style="396" bestFit="1" customWidth="1"/>
    <col min="10" max="10" width="19.6640625" style="397" customWidth="1"/>
    <col min="11" max="13" width="20.33203125" style="397" bestFit="1" customWidth="1"/>
    <col min="14" max="19" width="20.33203125" bestFit="1" customWidth="1"/>
  </cols>
  <sheetData>
    <row r="1" spans="1:19" ht="28.8">
      <c r="D1" s="395" t="s">
        <v>290</v>
      </c>
      <c r="I1" s="396" t="s">
        <v>18</v>
      </c>
      <c r="J1" s="397" t="s">
        <v>291</v>
      </c>
      <c r="K1" s="1339" t="s">
        <v>292</v>
      </c>
      <c r="L1" s="1339"/>
      <c r="M1" s="1339"/>
      <c r="N1" s="1339"/>
      <c r="O1" s="1339"/>
      <c r="P1" s="1339"/>
      <c r="Q1" s="1339"/>
      <c r="R1" s="1339"/>
      <c r="S1" s="1339"/>
    </row>
    <row r="2" spans="1:19" ht="15" thickBot="1">
      <c r="D2" s="1">
        <v>2017</v>
      </c>
      <c r="E2" s="1" t="s">
        <v>3</v>
      </c>
      <c r="F2" s="1" t="s">
        <v>293</v>
      </c>
      <c r="G2" s="1" t="s">
        <v>10</v>
      </c>
      <c r="H2" s="1" t="s">
        <v>4</v>
      </c>
      <c r="I2" s="398">
        <v>2017</v>
      </c>
      <c r="K2">
        <v>2018</v>
      </c>
      <c r="L2">
        <v>2019</v>
      </c>
      <c r="M2">
        <v>2020</v>
      </c>
      <c r="N2">
        <v>2021</v>
      </c>
      <c r="O2">
        <v>2022</v>
      </c>
      <c r="P2">
        <v>2023</v>
      </c>
      <c r="Q2">
        <v>2024</v>
      </c>
      <c r="R2">
        <v>2025</v>
      </c>
      <c r="S2">
        <v>2026</v>
      </c>
    </row>
    <row r="3" spans="1:19" ht="15" thickBot="1">
      <c r="A3" s="2">
        <v>1</v>
      </c>
      <c r="B3" s="3" t="s">
        <v>11</v>
      </c>
      <c r="C3" s="206" t="s">
        <v>36</v>
      </c>
      <c r="D3" s="399"/>
      <c r="E3" s="399"/>
      <c r="F3" s="399"/>
      <c r="G3" s="399"/>
      <c r="H3" s="399"/>
      <c r="K3" s="400"/>
      <c r="L3" s="400"/>
      <c r="M3" s="400"/>
      <c r="N3" s="400"/>
      <c r="O3" s="400"/>
      <c r="P3" s="400"/>
      <c r="Q3" s="400"/>
      <c r="R3" s="400"/>
      <c r="S3" s="400"/>
    </row>
    <row r="4" spans="1:19">
      <c r="A4" s="16">
        <v>600010</v>
      </c>
      <c r="B4" s="16"/>
      <c r="C4" s="401" t="s">
        <v>294</v>
      </c>
      <c r="D4" s="402"/>
      <c r="E4" s="403"/>
      <c r="F4" s="403"/>
      <c r="G4" s="403"/>
      <c r="H4" s="403"/>
      <c r="K4" s="400"/>
      <c r="L4" s="400"/>
      <c r="M4" s="400"/>
      <c r="N4" s="400"/>
      <c r="O4" s="400"/>
      <c r="P4" s="400"/>
      <c r="Q4" s="400"/>
      <c r="R4" s="400"/>
      <c r="S4" s="400"/>
    </row>
    <row r="5" spans="1:19">
      <c r="A5" s="16">
        <v>600015</v>
      </c>
      <c r="B5" s="16"/>
      <c r="C5" s="401" t="s">
        <v>295</v>
      </c>
      <c r="D5" s="402"/>
      <c r="E5" s="403"/>
      <c r="F5" s="403"/>
      <c r="G5" s="403"/>
      <c r="H5" s="403"/>
      <c r="K5" s="400"/>
      <c r="L5" s="400"/>
      <c r="M5" s="400"/>
      <c r="N5" s="400"/>
      <c r="O5" s="400"/>
      <c r="P5" s="400"/>
      <c r="Q5" s="400"/>
      <c r="R5" s="400"/>
      <c r="S5" s="400"/>
    </row>
    <row r="6" spans="1:19">
      <c r="A6" s="16">
        <v>600020</v>
      </c>
      <c r="B6" s="16"/>
      <c r="C6" s="401" t="s">
        <v>296</v>
      </c>
      <c r="D6" s="402"/>
      <c r="E6" s="403"/>
      <c r="F6" s="403"/>
      <c r="G6" s="403"/>
      <c r="H6" s="403"/>
      <c r="K6" s="400"/>
      <c r="L6" s="400"/>
      <c r="M6" s="400"/>
      <c r="N6" s="400"/>
      <c r="O6" s="400"/>
      <c r="P6" s="400"/>
      <c r="Q6" s="400"/>
      <c r="R6" s="400"/>
      <c r="S6" s="400"/>
    </row>
    <row r="7" spans="1:19">
      <c r="A7" s="16">
        <v>609400</v>
      </c>
      <c r="B7" s="16"/>
      <c r="C7" s="401" t="s">
        <v>297</v>
      </c>
      <c r="D7" s="402"/>
      <c r="E7" s="403"/>
      <c r="F7" s="403"/>
      <c r="G7" s="403"/>
      <c r="H7" s="403"/>
      <c r="K7" s="400"/>
      <c r="L7" s="400"/>
      <c r="M7" s="400"/>
      <c r="N7" s="400"/>
      <c r="O7" s="400"/>
      <c r="P7" s="400"/>
      <c r="Q7" s="400"/>
      <c r="R7" s="400"/>
      <c r="S7" s="400"/>
    </row>
    <row r="8" spans="1:19">
      <c r="A8" s="16">
        <v>601000</v>
      </c>
      <c r="B8" s="16"/>
      <c r="C8" s="401" t="s">
        <v>298</v>
      </c>
      <c r="D8" s="402"/>
      <c r="E8" s="403"/>
      <c r="F8" s="403"/>
      <c r="G8" s="403"/>
      <c r="H8" s="403"/>
      <c r="K8" s="400"/>
      <c r="L8" s="400"/>
      <c r="M8" s="400"/>
      <c r="N8" s="400"/>
      <c r="O8" s="400"/>
      <c r="P8" s="400"/>
      <c r="Q8" s="400"/>
      <c r="R8" s="400"/>
      <c r="S8" s="400"/>
    </row>
    <row r="9" spans="1:19">
      <c r="A9" s="16">
        <v>601010</v>
      </c>
      <c r="B9" s="16"/>
      <c r="C9" s="401" t="s">
        <v>299</v>
      </c>
      <c r="D9" s="402"/>
      <c r="E9" s="403"/>
      <c r="F9" s="403"/>
      <c r="G9" s="403"/>
      <c r="H9" s="403"/>
      <c r="K9" s="400"/>
      <c r="L9" s="400"/>
      <c r="M9" s="400"/>
      <c r="N9" s="400"/>
      <c r="O9" s="400"/>
      <c r="P9" s="400"/>
      <c r="Q9" s="400"/>
      <c r="R9" s="400"/>
      <c r="S9" s="400"/>
    </row>
    <row r="10" spans="1:19">
      <c r="A10" s="16">
        <v>601050</v>
      </c>
      <c r="B10" s="16"/>
      <c r="C10" s="401" t="s">
        <v>300</v>
      </c>
      <c r="D10" s="402"/>
      <c r="E10" s="403"/>
      <c r="F10" s="403"/>
      <c r="G10" s="403"/>
      <c r="H10" s="403"/>
      <c r="K10" s="400"/>
      <c r="L10" s="400"/>
      <c r="M10" s="400"/>
      <c r="N10" s="400"/>
      <c r="O10" s="400"/>
      <c r="P10" s="400"/>
      <c r="Q10" s="400"/>
      <c r="R10" s="400"/>
      <c r="S10" s="400"/>
    </row>
    <row r="11" spans="1:19">
      <c r="A11" s="16">
        <v>601060</v>
      </c>
      <c r="B11" s="16"/>
      <c r="C11" s="401" t="s">
        <v>301</v>
      </c>
      <c r="D11" s="402"/>
      <c r="E11" s="403"/>
      <c r="F11" s="403"/>
      <c r="G11" s="403"/>
      <c r="H11" s="403"/>
      <c r="K11" s="400"/>
      <c r="L11" s="400"/>
      <c r="M11" s="400"/>
      <c r="N11" s="400"/>
      <c r="O11" s="400"/>
      <c r="P11" s="400"/>
      <c r="Q11" s="400"/>
      <c r="R11" s="400"/>
      <c r="S11" s="400"/>
    </row>
    <row r="12" spans="1:19" ht="15" thickBot="1">
      <c r="A12" s="16">
        <v>609401</v>
      </c>
      <c r="B12" s="16"/>
      <c r="C12" s="401" t="s">
        <v>297</v>
      </c>
      <c r="D12" s="402"/>
      <c r="E12" s="403"/>
      <c r="F12" s="403"/>
      <c r="G12" s="403"/>
      <c r="H12" s="403"/>
      <c r="K12" s="400"/>
      <c r="L12" s="400"/>
      <c r="M12" s="400"/>
      <c r="N12" s="400"/>
      <c r="O12" s="400"/>
      <c r="P12" s="400"/>
      <c r="Q12" s="400"/>
      <c r="R12" s="400"/>
      <c r="S12" s="400"/>
    </row>
    <row r="13" spans="1:19" ht="15" thickBot="1">
      <c r="A13" s="16">
        <v>2</v>
      </c>
      <c r="B13" s="3" t="s">
        <v>11</v>
      </c>
      <c r="C13" s="206" t="s">
        <v>14</v>
      </c>
      <c r="D13" s="399"/>
      <c r="E13" s="399"/>
      <c r="F13" s="399"/>
      <c r="G13" s="399"/>
      <c r="H13" s="399"/>
      <c r="K13" s="400"/>
      <c r="L13" s="400"/>
      <c r="M13" s="400"/>
      <c r="N13" s="400"/>
      <c r="O13" s="400"/>
      <c r="P13" s="400"/>
      <c r="Q13" s="400"/>
      <c r="R13" s="400"/>
      <c r="S13" s="400"/>
    </row>
    <row r="14" spans="1:19" ht="15" thickBot="1">
      <c r="A14" s="16">
        <v>610200</v>
      </c>
      <c r="B14" s="16"/>
      <c r="C14" s="401" t="s">
        <v>302</v>
      </c>
      <c r="D14" s="402"/>
      <c r="E14" s="403"/>
      <c r="F14" s="403"/>
      <c r="G14" s="403"/>
      <c r="H14" s="403"/>
      <c r="K14" s="400"/>
      <c r="L14" s="400"/>
      <c r="M14" s="400"/>
      <c r="N14" s="400"/>
      <c r="O14" s="400"/>
      <c r="P14" s="400"/>
      <c r="Q14" s="400"/>
      <c r="R14" s="400"/>
      <c r="S14" s="400"/>
    </row>
    <row r="15" spans="1:19" ht="15" thickBot="1">
      <c r="A15" s="2">
        <v>3</v>
      </c>
      <c r="B15" s="3" t="s">
        <v>11</v>
      </c>
      <c r="C15" s="206" t="s">
        <v>38</v>
      </c>
      <c r="D15" s="399"/>
      <c r="E15" s="399"/>
      <c r="F15" s="399"/>
      <c r="G15" s="399"/>
      <c r="H15" s="399"/>
      <c r="K15" s="400"/>
      <c r="L15" s="400"/>
      <c r="M15" s="400"/>
      <c r="N15" s="400"/>
      <c r="O15" s="400"/>
      <c r="P15" s="400"/>
      <c r="Q15" s="400"/>
      <c r="R15" s="400"/>
      <c r="S15" s="400"/>
    </row>
    <row r="16" spans="1:19" ht="15" thickBot="1">
      <c r="A16" s="16">
        <v>4</v>
      </c>
      <c r="B16" s="3" t="s">
        <v>11</v>
      </c>
      <c r="C16" s="206" t="s">
        <v>33</v>
      </c>
      <c r="D16" s="399"/>
      <c r="E16" s="399"/>
      <c r="F16" s="399"/>
      <c r="G16" s="399"/>
      <c r="H16" s="399"/>
      <c r="K16" s="400"/>
      <c r="L16" s="400"/>
      <c r="M16" s="400"/>
      <c r="N16" s="400"/>
      <c r="O16" s="400"/>
      <c r="P16" s="400"/>
      <c r="Q16" s="400"/>
      <c r="R16" s="400"/>
      <c r="S16" s="400"/>
    </row>
    <row r="17" spans="1:19">
      <c r="A17" s="16">
        <v>602010</v>
      </c>
      <c r="B17" s="16"/>
      <c r="C17" s="401" t="s">
        <v>303</v>
      </c>
      <c r="D17" s="402"/>
      <c r="E17" s="403"/>
      <c r="F17" s="403"/>
      <c r="G17" s="403"/>
      <c r="H17" s="403"/>
      <c r="K17" s="400"/>
      <c r="L17" s="400"/>
      <c r="M17" s="400"/>
      <c r="N17" s="400"/>
      <c r="O17" s="400"/>
      <c r="P17" s="400"/>
      <c r="Q17" s="400"/>
      <c r="R17" s="400"/>
      <c r="S17" s="400"/>
    </row>
    <row r="18" spans="1:19">
      <c r="A18" s="16">
        <v>602011</v>
      </c>
      <c r="B18" s="16"/>
      <c r="C18" s="401" t="s">
        <v>304</v>
      </c>
      <c r="D18" s="402"/>
      <c r="E18" s="403"/>
      <c r="F18" s="403"/>
      <c r="G18" s="403"/>
      <c r="H18" s="403"/>
      <c r="K18" s="400"/>
      <c r="L18" s="400"/>
      <c r="M18" s="400"/>
      <c r="N18" s="400"/>
      <c r="O18" s="400"/>
      <c r="P18" s="400"/>
      <c r="Q18" s="400"/>
      <c r="R18" s="400"/>
      <c r="S18" s="400"/>
    </row>
    <row r="19" spans="1:19">
      <c r="A19" s="16">
        <v>602015</v>
      </c>
      <c r="B19" s="16"/>
      <c r="C19" s="401" t="s">
        <v>305</v>
      </c>
      <c r="D19" s="402"/>
      <c r="E19" s="403"/>
      <c r="F19" s="403"/>
      <c r="G19" s="403"/>
      <c r="H19" s="403"/>
      <c r="K19" s="400"/>
      <c r="L19" s="400"/>
      <c r="M19" s="400"/>
      <c r="N19" s="400"/>
      <c r="O19" s="400"/>
      <c r="P19" s="400"/>
      <c r="Q19" s="400"/>
      <c r="R19" s="400"/>
      <c r="S19" s="400"/>
    </row>
    <row r="20" spans="1:19" ht="15" thickBot="1">
      <c r="A20" s="16">
        <v>602050</v>
      </c>
      <c r="B20" s="16"/>
      <c r="C20" s="401" t="s">
        <v>306</v>
      </c>
      <c r="D20" s="402"/>
      <c r="E20" s="403"/>
      <c r="F20" s="403"/>
      <c r="G20" s="403"/>
      <c r="H20" s="403"/>
      <c r="K20" s="400"/>
      <c r="L20" s="400"/>
      <c r="M20" s="400"/>
      <c r="N20" s="400"/>
      <c r="O20" s="400"/>
      <c r="P20" s="400"/>
      <c r="Q20" s="400"/>
      <c r="R20" s="400"/>
      <c r="S20" s="400"/>
    </row>
    <row r="21" spans="1:19" ht="15" thickBot="1">
      <c r="A21" s="2">
        <v>5</v>
      </c>
      <c r="B21" s="3" t="s">
        <v>11</v>
      </c>
      <c r="C21" s="4" t="str">
        <f>VLOOKUP(A21,[2]RECAP!A:C,3,FALSE)</f>
        <v>Entretien</v>
      </c>
      <c r="D21" s="399"/>
      <c r="E21" s="399"/>
      <c r="F21" s="399"/>
      <c r="G21" s="399"/>
      <c r="H21" s="399"/>
      <c r="K21" s="400"/>
      <c r="L21" s="400"/>
      <c r="M21" s="400"/>
      <c r="N21" s="400"/>
      <c r="O21" s="400"/>
      <c r="P21" s="400"/>
      <c r="Q21" s="400"/>
      <c r="R21" s="400"/>
      <c r="S21" s="400"/>
    </row>
    <row r="22" spans="1:19" ht="15" thickBot="1">
      <c r="A22" s="2">
        <v>6</v>
      </c>
      <c r="B22" s="3" t="s">
        <v>11</v>
      </c>
      <c r="C22" s="4" t="str">
        <f>VLOOKUP(A22,[2]RECAP!A:C,3,FALSE)</f>
        <v>Gestion de l'espace public</v>
      </c>
      <c r="D22" s="399"/>
      <c r="E22" s="399"/>
      <c r="F22" s="399"/>
      <c r="G22" s="399"/>
      <c r="H22" s="399"/>
      <c r="K22" s="400"/>
      <c r="L22" s="400"/>
      <c r="M22" s="400"/>
      <c r="N22" s="400"/>
      <c r="O22" s="400"/>
      <c r="P22" s="400"/>
      <c r="Q22" s="400"/>
      <c r="R22" s="400"/>
      <c r="S22" s="400"/>
    </row>
    <row r="23" spans="1:19" ht="15" thickBot="1">
      <c r="A23" s="2">
        <v>7</v>
      </c>
      <c r="B23" s="3" t="s">
        <v>11</v>
      </c>
      <c r="C23" s="4" t="str">
        <f>VLOOKUP(A23,[2]RECAP!A:C,3,FALSE)</f>
        <v>Connexe</v>
      </c>
      <c r="D23" s="399"/>
      <c r="E23" s="399"/>
      <c r="F23" s="399"/>
      <c r="G23" s="399"/>
      <c r="H23" s="399"/>
      <c r="K23" s="400"/>
      <c r="L23" s="400"/>
      <c r="M23" s="400"/>
      <c r="N23" s="400"/>
      <c r="O23" s="400"/>
      <c r="P23" s="400"/>
      <c r="Q23" s="400"/>
      <c r="R23" s="400"/>
      <c r="S23" s="400"/>
    </row>
    <row r="24" spans="1:19" ht="15" thickBot="1">
      <c r="A24" s="16">
        <v>8</v>
      </c>
      <c r="B24" s="3" t="s">
        <v>11</v>
      </c>
      <c r="C24" s="411" t="s">
        <v>31</v>
      </c>
      <c r="D24" s="399"/>
      <c r="E24" s="399"/>
      <c r="F24" s="399"/>
      <c r="G24" s="399"/>
      <c r="H24" s="399"/>
      <c r="K24" s="400"/>
      <c r="L24" s="400"/>
      <c r="M24" s="400"/>
      <c r="N24" s="400"/>
      <c r="O24" s="400"/>
      <c r="P24" s="400"/>
      <c r="Q24" s="400"/>
      <c r="R24" s="400"/>
      <c r="S24" s="400"/>
    </row>
    <row r="25" spans="1:19">
      <c r="A25" s="17">
        <v>610000</v>
      </c>
      <c r="B25" s="17"/>
      <c r="C25" s="404" t="s">
        <v>307</v>
      </c>
      <c r="D25" s="405"/>
      <c r="E25" s="403"/>
      <c r="F25" s="403"/>
      <c r="G25" s="403"/>
      <c r="H25" s="403"/>
      <c r="K25" s="400"/>
      <c r="L25" s="400"/>
      <c r="M25" s="400"/>
      <c r="N25" s="400"/>
      <c r="O25" s="400"/>
      <c r="P25" s="400"/>
      <c r="Q25" s="400"/>
      <c r="R25" s="400"/>
      <c r="S25" s="400"/>
    </row>
    <row r="26" spans="1:19">
      <c r="A26" s="17">
        <v>610002</v>
      </c>
      <c r="B26" s="17"/>
      <c r="C26" s="406" t="s">
        <v>308</v>
      </c>
      <c r="D26" s="407"/>
      <c r="E26" s="403"/>
      <c r="F26" s="403"/>
      <c r="G26" s="403"/>
      <c r="H26" s="403"/>
      <c r="K26" s="400"/>
      <c r="L26" s="400"/>
      <c r="M26" s="400"/>
      <c r="N26" s="400"/>
      <c r="O26" s="400"/>
      <c r="P26" s="400"/>
      <c r="Q26" s="400"/>
      <c r="R26" s="400"/>
      <c r="S26" s="400"/>
    </row>
    <row r="27" spans="1:19" ht="15" thickBot="1">
      <c r="A27" s="17">
        <v>610003</v>
      </c>
      <c r="B27" s="17"/>
      <c r="C27" s="408" t="s">
        <v>309</v>
      </c>
      <c r="D27" s="409"/>
      <c r="E27" s="403"/>
      <c r="F27" s="403"/>
      <c r="G27" s="403"/>
      <c r="H27" s="403"/>
      <c r="K27" s="400"/>
      <c r="L27" s="400"/>
      <c r="M27" s="400"/>
      <c r="N27" s="400"/>
      <c r="O27" s="400"/>
      <c r="P27" s="400"/>
      <c r="Q27" s="400"/>
      <c r="R27" s="400"/>
      <c r="S27" s="400"/>
    </row>
    <row r="28" spans="1:19" ht="15" thickBot="1">
      <c r="A28" s="17">
        <v>9</v>
      </c>
      <c r="B28" s="3" t="s">
        <v>11</v>
      </c>
      <c r="C28" s="206" t="s">
        <v>32</v>
      </c>
      <c r="D28" s="399"/>
      <c r="E28" s="399"/>
      <c r="F28" s="399"/>
      <c r="G28" s="399"/>
      <c r="H28" s="399"/>
      <c r="K28" s="400"/>
      <c r="L28" s="400"/>
      <c r="M28" s="400"/>
      <c r="N28" s="400"/>
      <c r="O28" s="400"/>
      <c r="P28" s="400"/>
      <c r="Q28" s="400"/>
      <c r="R28" s="400"/>
      <c r="S28" s="400"/>
    </row>
    <row r="29" spans="1:19">
      <c r="A29" s="16">
        <v>610300</v>
      </c>
      <c r="B29" s="16"/>
      <c r="C29" s="401" t="s">
        <v>310</v>
      </c>
      <c r="D29" s="402"/>
      <c r="E29" s="403"/>
      <c r="F29" s="403"/>
      <c r="G29" s="403"/>
      <c r="H29" s="403"/>
      <c r="K29" s="400"/>
      <c r="L29" s="400"/>
      <c r="M29" s="400"/>
      <c r="N29" s="400"/>
      <c r="O29" s="400"/>
      <c r="P29" s="400"/>
      <c r="Q29" s="400"/>
      <c r="R29" s="400"/>
      <c r="S29" s="400"/>
    </row>
    <row r="30" spans="1:19">
      <c r="A30" s="16">
        <v>610400</v>
      </c>
      <c r="B30" s="16"/>
      <c r="C30" s="401" t="s">
        <v>311</v>
      </c>
      <c r="D30" s="402"/>
      <c r="E30" s="403"/>
      <c r="F30" s="403"/>
      <c r="G30" s="403"/>
      <c r="H30" s="403"/>
      <c r="K30" s="400"/>
      <c r="L30" s="400"/>
      <c r="M30" s="400"/>
      <c r="N30" s="400"/>
      <c r="O30" s="400"/>
      <c r="P30" s="400"/>
      <c r="Q30" s="400"/>
      <c r="R30" s="400"/>
      <c r="S30" s="400"/>
    </row>
    <row r="31" spans="1:19">
      <c r="A31" s="16">
        <v>610450</v>
      </c>
      <c r="B31" s="16"/>
      <c r="C31" s="401" t="s">
        <v>312</v>
      </c>
      <c r="D31" s="402"/>
      <c r="E31" s="403"/>
      <c r="F31" s="403"/>
      <c r="G31" s="403"/>
      <c r="H31" s="403"/>
      <c r="K31" s="400"/>
      <c r="L31" s="400"/>
      <c r="M31" s="400"/>
      <c r="N31" s="400"/>
      <c r="O31" s="400"/>
      <c r="P31" s="400"/>
      <c r="Q31" s="400"/>
      <c r="R31" s="400"/>
      <c r="S31" s="400"/>
    </row>
    <row r="32" spans="1:19">
      <c r="A32" s="16">
        <v>610500</v>
      </c>
      <c r="B32" s="16"/>
      <c r="C32" s="401" t="s">
        <v>313</v>
      </c>
      <c r="D32" s="402"/>
      <c r="E32" s="403"/>
      <c r="F32" s="403"/>
      <c r="G32" s="403"/>
      <c r="H32" s="403"/>
      <c r="K32" s="400"/>
      <c r="L32" s="400"/>
      <c r="M32" s="400"/>
      <c r="N32" s="400"/>
      <c r="O32" s="400"/>
      <c r="P32" s="400"/>
      <c r="Q32" s="400"/>
      <c r="R32" s="400"/>
      <c r="S32" s="400"/>
    </row>
    <row r="33" spans="1:19" ht="15" thickBot="1">
      <c r="A33" s="16">
        <v>610600</v>
      </c>
      <c r="B33" s="16"/>
      <c r="C33" s="401" t="s">
        <v>314</v>
      </c>
      <c r="D33" s="402"/>
      <c r="E33" s="403"/>
      <c r="F33" s="403"/>
      <c r="G33" s="403"/>
      <c r="H33" s="403"/>
      <c r="K33" s="400"/>
      <c r="L33" s="400"/>
      <c r="M33" s="400"/>
      <c r="N33" s="400"/>
      <c r="O33" s="400"/>
      <c r="P33" s="400"/>
      <c r="Q33" s="400"/>
      <c r="R33" s="400"/>
      <c r="S33" s="400"/>
    </row>
    <row r="34" spans="1:19" ht="15" thickBot="1">
      <c r="A34" s="16">
        <v>10</v>
      </c>
      <c r="B34" s="3" t="s">
        <v>11</v>
      </c>
      <c r="C34" s="206" t="s">
        <v>39</v>
      </c>
      <c r="D34" s="399"/>
      <c r="E34" s="399"/>
      <c r="F34" s="399"/>
      <c r="G34" s="399"/>
      <c r="H34" s="399"/>
      <c r="I34" s="410"/>
      <c r="K34" s="400"/>
      <c r="L34" s="400"/>
      <c r="M34" s="400"/>
      <c r="N34" s="400"/>
      <c r="O34" s="400"/>
      <c r="P34" s="400"/>
      <c r="Q34" s="400"/>
      <c r="R34" s="400"/>
      <c r="S34" s="400"/>
    </row>
    <row r="35" spans="1:19">
      <c r="A35" s="16">
        <v>610800</v>
      </c>
      <c r="B35" s="16"/>
      <c r="C35" s="401" t="s">
        <v>315</v>
      </c>
      <c r="D35" s="402"/>
      <c r="E35" s="403"/>
      <c r="F35" s="403"/>
      <c r="G35" s="403"/>
      <c r="H35" s="403"/>
      <c r="I35" s="410"/>
      <c r="K35" s="400"/>
      <c r="L35" s="400"/>
      <c r="M35" s="400"/>
      <c r="N35" s="400"/>
      <c r="O35" s="400"/>
      <c r="P35" s="400"/>
      <c r="Q35" s="400"/>
      <c r="R35" s="400"/>
      <c r="S35" s="400"/>
    </row>
    <row r="36" spans="1:19">
      <c r="A36" s="16">
        <v>610900</v>
      </c>
      <c r="B36" s="16"/>
      <c r="C36" s="401" t="s">
        <v>316</v>
      </c>
      <c r="D36" s="402"/>
      <c r="E36" s="403"/>
      <c r="F36" s="403"/>
      <c r="G36" s="403"/>
      <c r="H36" s="403"/>
      <c r="I36" s="410"/>
      <c r="K36" s="400"/>
      <c r="L36" s="400"/>
      <c r="M36" s="400"/>
      <c r="N36" s="400"/>
      <c r="O36" s="400"/>
      <c r="P36" s="400"/>
      <c r="Q36" s="400"/>
      <c r="R36" s="400"/>
      <c r="S36" s="400"/>
    </row>
    <row r="37" spans="1:19">
      <c r="A37" s="16">
        <v>620200</v>
      </c>
      <c r="B37" s="16"/>
      <c r="C37" s="401" t="s">
        <v>317</v>
      </c>
      <c r="D37" s="402"/>
      <c r="E37" s="403"/>
      <c r="F37" s="403"/>
      <c r="G37" s="403"/>
      <c r="H37" s="403"/>
      <c r="I37" s="410"/>
      <c r="K37" s="400"/>
      <c r="L37" s="400"/>
      <c r="M37" s="400"/>
      <c r="N37" s="400"/>
      <c r="O37" s="400"/>
      <c r="P37" s="400"/>
      <c r="Q37" s="400"/>
      <c r="R37" s="400"/>
      <c r="S37" s="400"/>
    </row>
    <row r="38" spans="1:19">
      <c r="A38" s="16">
        <v>620210</v>
      </c>
      <c r="B38" s="16"/>
      <c r="C38" s="401" t="s">
        <v>318</v>
      </c>
      <c r="D38" s="402"/>
      <c r="E38" s="403"/>
      <c r="F38" s="403"/>
      <c r="G38" s="403"/>
      <c r="H38" s="403"/>
      <c r="I38" s="410"/>
      <c r="K38" s="400"/>
      <c r="L38" s="400"/>
      <c r="M38" s="400"/>
      <c r="N38" s="400"/>
      <c r="O38" s="400"/>
      <c r="P38" s="400"/>
      <c r="Q38" s="400"/>
      <c r="R38" s="400"/>
      <c r="S38" s="400"/>
    </row>
    <row r="39" spans="1:19">
      <c r="A39" s="16">
        <v>620211</v>
      </c>
      <c r="B39" s="16"/>
      <c r="C39" s="401" t="s">
        <v>319</v>
      </c>
      <c r="D39" s="402"/>
      <c r="E39" s="403"/>
      <c r="F39" s="403"/>
      <c r="G39" s="403"/>
      <c r="H39" s="403"/>
      <c r="I39" s="410"/>
      <c r="K39" s="400"/>
      <c r="L39" s="400"/>
      <c r="M39" s="400"/>
      <c r="N39" s="400"/>
      <c r="O39" s="400"/>
      <c r="P39" s="400"/>
      <c r="Q39" s="400"/>
      <c r="R39" s="400"/>
      <c r="S39" s="400"/>
    </row>
    <row r="40" spans="1:19">
      <c r="A40" s="16">
        <v>620220</v>
      </c>
      <c r="B40" s="16"/>
      <c r="C40" s="401" t="s">
        <v>320</v>
      </c>
      <c r="D40" s="402"/>
      <c r="E40" s="403"/>
      <c r="F40" s="403"/>
      <c r="G40" s="403"/>
      <c r="H40" s="403"/>
      <c r="I40" s="410"/>
      <c r="K40" s="400"/>
      <c r="L40" s="400"/>
      <c r="M40" s="400"/>
      <c r="N40" s="400"/>
      <c r="O40" s="400"/>
      <c r="P40" s="400"/>
      <c r="Q40" s="400"/>
      <c r="R40" s="400"/>
      <c r="S40" s="400"/>
    </row>
    <row r="41" spans="1:19">
      <c r="A41" s="16">
        <v>621000</v>
      </c>
      <c r="B41" s="16"/>
      <c r="C41" s="401" t="s">
        <v>321</v>
      </c>
      <c r="D41" s="402"/>
      <c r="E41" s="403"/>
      <c r="F41" s="403"/>
      <c r="G41" s="403"/>
      <c r="H41" s="403"/>
      <c r="I41" s="410"/>
      <c r="K41" s="400"/>
      <c r="L41" s="400"/>
      <c r="M41" s="400"/>
      <c r="N41" s="400"/>
      <c r="O41" s="400"/>
      <c r="P41" s="400"/>
      <c r="Q41" s="400"/>
      <c r="R41" s="400"/>
      <c r="S41" s="400"/>
    </row>
    <row r="42" spans="1:19">
      <c r="A42" s="16">
        <v>621100</v>
      </c>
      <c r="B42" s="16"/>
      <c r="C42" s="401" t="s">
        <v>322</v>
      </c>
      <c r="D42" s="402"/>
      <c r="E42" s="403"/>
      <c r="F42" s="403"/>
      <c r="G42" s="403"/>
      <c r="H42" s="403"/>
      <c r="I42" s="410"/>
      <c r="K42" s="400"/>
      <c r="L42" s="400"/>
      <c r="M42" s="400"/>
      <c r="N42" s="400"/>
      <c r="O42" s="400"/>
      <c r="P42" s="400"/>
      <c r="Q42" s="400"/>
      <c r="R42" s="400"/>
      <c r="S42" s="400"/>
    </row>
    <row r="43" spans="1:19">
      <c r="A43" s="16">
        <v>621800</v>
      </c>
      <c r="B43" s="16"/>
      <c r="C43" s="401" t="s">
        <v>323</v>
      </c>
      <c r="D43" s="402"/>
      <c r="E43" s="403"/>
      <c r="F43" s="403"/>
      <c r="G43" s="403"/>
      <c r="H43" s="403"/>
      <c r="I43" s="410"/>
      <c r="K43" s="400"/>
      <c r="L43" s="400"/>
      <c r="M43" s="400"/>
      <c r="N43" s="400"/>
      <c r="O43" s="400"/>
      <c r="P43" s="400"/>
      <c r="Q43" s="400"/>
      <c r="R43" s="400"/>
      <c r="S43" s="400"/>
    </row>
    <row r="44" spans="1:19">
      <c r="A44" s="16">
        <v>623000</v>
      </c>
      <c r="B44" s="16"/>
      <c r="C44" s="401" t="s">
        <v>324</v>
      </c>
      <c r="D44" s="402"/>
      <c r="E44" s="403"/>
      <c r="F44" s="403"/>
      <c r="G44" s="403"/>
      <c r="H44" s="403"/>
      <c r="I44" s="410"/>
      <c r="K44" s="400"/>
      <c r="L44" s="400"/>
      <c r="M44" s="400"/>
      <c r="N44" s="400"/>
      <c r="O44" s="400"/>
      <c r="P44" s="400"/>
      <c r="Q44" s="400"/>
      <c r="R44" s="400"/>
      <c r="S44" s="400"/>
    </row>
    <row r="45" spans="1:19">
      <c r="A45" s="16">
        <v>623110</v>
      </c>
      <c r="B45" s="16"/>
      <c r="C45" s="401" t="s">
        <v>325</v>
      </c>
      <c r="D45" s="402"/>
      <c r="E45" s="403"/>
      <c r="F45" s="403"/>
      <c r="G45" s="403"/>
      <c r="H45" s="403"/>
      <c r="I45" s="410"/>
      <c r="K45" s="400"/>
      <c r="L45" s="400"/>
      <c r="M45" s="400"/>
      <c r="N45" s="400"/>
      <c r="O45" s="400"/>
      <c r="P45" s="400"/>
      <c r="Q45" s="400"/>
      <c r="R45" s="400"/>
      <c r="S45" s="400"/>
    </row>
    <row r="46" spans="1:19">
      <c r="A46" s="16">
        <v>623200</v>
      </c>
      <c r="B46" s="16"/>
      <c r="C46" s="401" t="s">
        <v>326</v>
      </c>
      <c r="D46" s="402"/>
      <c r="E46" s="403"/>
      <c r="F46" s="403"/>
      <c r="G46" s="403"/>
      <c r="H46" s="403"/>
      <c r="I46" s="410"/>
      <c r="K46" s="400"/>
      <c r="L46" s="400"/>
      <c r="M46" s="400"/>
      <c r="N46" s="400"/>
      <c r="O46" s="400"/>
      <c r="P46" s="400"/>
      <c r="Q46" s="400"/>
      <c r="R46" s="400"/>
      <c r="S46" s="400"/>
    </row>
    <row r="47" spans="1:19">
      <c r="A47" s="16">
        <v>623250</v>
      </c>
      <c r="B47" s="16"/>
      <c r="C47" s="401" t="s">
        <v>327</v>
      </c>
      <c r="D47" s="402"/>
      <c r="E47" s="403"/>
      <c r="F47" s="403"/>
      <c r="G47" s="403"/>
      <c r="H47" s="403"/>
      <c r="I47" s="410"/>
      <c r="K47" s="400"/>
      <c r="L47" s="400"/>
      <c r="M47" s="400"/>
      <c r="N47" s="400"/>
      <c r="O47" s="400"/>
      <c r="P47" s="400"/>
      <c r="Q47" s="400"/>
      <c r="R47" s="400"/>
      <c r="S47" s="400"/>
    </row>
    <row r="48" spans="1:19">
      <c r="A48" s="16">
        <v>623300</v>
      </c>
      <c r="B48" s="16"/>
      <c r="C48" s="401" t="s">
        <v>328</v>
      </c>
      <c r="D48" s="402"/>
      <c r="E48" s="403"/>
      <c r="F48" s="403"/>
      <c r="G48" s="403"/>
      <c r="H48" s="403"/>
      <c r="I48" s="410"/>
      <c r="K48" s="400"/>
      <c r="L48" s="400"/>
      <c r="M48" s="400"/>
      <c r="N48" s="400"/>
      <c r="O48" s="400"/>
      <c r="P48" s="400"/>
      <c r="Q48" s="400"/>
      <c r="R48" s="400"/>
      <c r="S48" s="400"/>
    </row>
    <row r="49" spans="1:19">
      <c r="A49" s="16">
        <v>623320</v>
      </c>
      <c r="B49" s="16"/>
      <c r="C49" s="401" t="s">
        <v>329</v>
      </c>
      <c r="D49" s="402"/>
      <c r="E49" s="403"/>
      <c r="F49" s="403"/>
      <c r="G49" s="403"/>
      <c r="H49" s="403"/>
      <c r="I49" s="410"/>
      <c r="K49" s="400"/>
      <c r="L49" s="400"/>
      <c r="M49" s="400"/>
      <c r="N49" s="400"/>
      <c r="O49" s="400"/>
      <c r="P49" s="400"/>
      <c r="Q49" s="400"/>
      <c r="R49" s="400"/>
      <c r="S49" s="400"/>
    </row>
    <row r="50" spans="1:19">
      <c r="A50" s="16">
        <v>623330</v>
      </c>
      <c r="B50" s="16"/>
      <c r="C50" s="401" t="s">
        <v>330</v>
      </c>
      <c r="D50" s="402"/>
      <c r="E50" s="403"/>
      <c r="F50" s="403"/>
      <c r="G50" s="403"/>
      <c r="H50" s="403"/>
      <c r="I50" s="410"/>
      <c r="K50" s="400"/>
      <c r="L50" s="400"/>
      <c r="M50" s="400"/>
      <c r="N50" s="400"/>
      <c r="O50" s="400"/>
      <c r="P50" s="400"/>
      <c r="Q50" s="400"/>
      <c r="R50" s="400"/>
      <c r="S50" s="400"/>
    </row>
    <row r="51" spans="1:19">
      <c r="A51" s="16">
        <v>623350</v>
      </c>
      <c r="B51" s="16"/>
      <c r="C51" s="401" t="s">
        <v>331</v>
      </c>
      <c r="D51" s="402"/>
      <c r="E51" s="403"/>
      <c r="F51" s="403"/>
      <c r="G51" s="403"/>
      <c r="H51" s="403"/>
      <c r="I51" s="410"/>
      <c r="K51" s="400"/>
      <c r="L51" s="400"/>
      <c r="M51" s="400"/>
      <c r="N51" s="400"/>
      <c r="O51" s="400"/>
      <c r="P51" s="400"/>
      <c r="Q51" s="400"/>
      <c r="R51" s="400"/>
      <c r="S51" s="400"/>
    </row>
    <row r="52" spans="1:19">
      <c r="A52" s="16">
        <v>623400</v>
      </c>
      <c r="B52" s="16"/>
      <c r="C52" s="401" t="s">
        <v>332</v>
      </c>
      <c r="D52" s="402"/>
      <c r="E52" s="403"/>
      <c r="F52" s="403"/>
      <c r="G52" s="403"/>
      <c r="H52" s="403"/>
      <c r="I52" s="410"/>
      <c r="K52" s="400"/>
      <c r="L52" s="400"/>
      <c r="M52" s="400"/>
      <c r="N52" s="400"/>
      <c r="O52" s="400"/>
      <c r="P52" s="400"/>
      <c r="Q52" s="400"/>
      <c r="R52" s="400"/>
      <c r="S52" s="400"/>
    </row>
    <row r="53" spans="1:19">
      <c r="A53" s="16">
        <v>623450</v>
      </c>
      <c r="B53" s="16"/>
      <c r="C53" s="401" t="s">
        <v>333</v>
      </c>
      <c r="D53" s="402"/>
      <c r="E53" s="403"/>
      <c r="F53" s="403"/>
      <c r="G53" s="403"/>
      <c r="H53" s="403"/>
      <c r="I53" s="410"/>
      <c r="K53" s="400"/>
      <c r="L53" s="400"/>
      <c r="M53" s="400"/>
      <c r="N53" s="400"/>
      <c r="O53" s="400"/>
      <c r="P53" s="400"/>
      <c r="Q53" s="400"/>
      <c r="R53" s="400"/>
      <c r="S53" s="400"/>
    </row>
    <row r="54" spans="1:19">
      <c r="A54" s="16">
        <v>623500</v>
      </c>
      <c r="B54" s="16"/>
      <c r="C54" s="401" t="s">
        <v>334</v>
      </c>
      <c r="D54" s="402"/>
      <c r="E54" s="403"/>
      <c r="F54" s="403"/>
      <c r="G54" s="403"/>
      <c r="H54" s="403"/>
      <c r="I54" s="410"/>
      <c r="K54" s="400"/>
      <c r="L54" s="400"/>
      <c r="M54" s="400"/>
      <c r="N54" s="400"/>
      <c r="O54" s="400"/>
      <c r="P54" s="400"/>
      <c r="Q54" s="400"/>
      <c r="R54" s="400"/>
      <c r="S54" s="400"/>
    </row>
    <row r="55" spans="1:19">
      <c r="A55" s="16">
        <v>623510</v>
      </c>
      <c r="B55" s="16"/>
      <c r="C55" s="401" t="s">
        <v>335</v>
      </c>
      <c r="D55" s="402"/>
      <c r="E55" s="403"/>
      <c r="F55" s="403"/>
      <c r="G55" s="403"/>
      <c r="H55" s="403"/>
      <c r="I55" s="410"/>
      <c r="K55" s="400"/>
      <c r="L55" s="400"/>
      <c r="M55" s="400"/>
      <c r="N55" s="400"/>
      <c r="O55" s="400"/>
      <c r="P55" s="400"/>
      <c r="Q55" s="400"/>
      <c r="R55" s="400"/>
      <c r="S55" s="400"/>
    </row>
    <row r="56" spans="1:19">
      <c r="A56" s="16">
        <v>623550</v>
      </c>
      <c r="B56" s="16"/>
      <c r="C56" s="401" t="s">
        <v>336</v>
      </c>
      <c r="D56" s="402"/>
      <c r="E56" s="403"/>
      <c r="F56" s="403"/>
      <c r="G56" s="403"/>
      <c r="H56" s="403"/>
      <c r="I56" s="410"/>
      <c r="K56" s="400"/>
      <c r="L56" s="400"/>
      <c r="M56" s="400"/>
      <c r="N56" s="400"/>
      <c r="O56" s="400"/>
      <c r="P56" s="400"/>
      <c r="Q56" s="400"/>
      <c r="R56" s="400"/>
      <c r="S56" s="400"/>
    </row>
    <row r="57" spans="1:19">
      <c r="A57" s="16">
        <v>623560</v>
      </c>
      <c r="B57" s="16"/>
      <c r="C57" s="401" t="s">
        <v>337</v>
      </c>
      <c r="D57" s="402"/>
      <c r="E57" s="403"/>
      <c r="F57" s="403"/>
      <c r="G57" s="403"/>
      <c r="H57" s="403"/>
      <c r="I57" s="410"/>
      <c r="K57" s="400"/>
      <c r="L57" s="400"/>
      <c r="M57" s="400"/>
      <c r="N57" s="400"/>
      <c r="O57" s="400"/>
      <c r="P57" s="400"/>
      <c r="Q57" s="400"/>
      <c r="R57" s="400"/>
      <c r="S57" s="400"/>
    </row>
    <row r="58" spans="1:19">
      <c r="A58" s="16">
        <v>623570</v>
      </c>
      <c r="B58" s="16"/>
      <c r="C58" s="401" t="s">
        <v>338</v>
      </c>
      <c r="D58" s="402"/>
      <c r="E58" s="403"/>
      <c r="F58" s="403"/>
      <c r="G58" s="403"/>
      <c r="H58" s="403"/>
      <c r="I58" s="410"/>
      <c r="K58" s="400"/>
      <c r="L58" s="400"/>
      <c r="M58" s="400"/>
      <c r="N58" s="400"/>
      <c r="O58" s="400"/>
      <c r="P58" s="400"/>
      <c r="Q58" s="400"/>
      <c r="R58" s="400"/>
      <c r="S58" s="400"/>
    </row>
    <row r="59" spans="1:19">
      <c r="A59" s="16">
        <v>624120</v>
      </c>
      <c r="B59" s="16"/>
      <c r="C59" s="401" t="s">
        <v>339</v>
      </c>
      <c r="D59" s="402"/>
      <c r="E59" s="403"/>
      <c r="F59" s="403"/>
      <c r="G59" s="403"/>
      <c r="H59" s="403"/>
      <c r="I59" s="410"/>
      <c r="K59" s="400"/>
      <c r="L59" s="400"/>
      <c r="M59" s="400"/>
      <c r="N59" s="400"/>
      <c r="O59" s="400"/>
      <c r="P59" s="400"/>
      <c r="Q59" s="400"/>
      <c r="R59" s="400"/>
      <c r="S59" s="400"/>
    </row>
    <row r="60" spans="1:19" ht="15" thickBot="1">
      <c r="A60" s="16">
        <v>625000</v>
      </c>
      <c r="B60" s="16"/>
      <c r="C60" s="401" t="s">
        <v>340</v>
      </c>
      <c r="D60" s="402"/>
      <c r="E60" s="403"/>
      <c r="F60" s="403"/>
      <c r="G60" s="403"/>
      <c r="H60" s="403"/>
      <c r="I60" s="410"/>
      <c r="K60" s="400"/>
      <c r="L60" s="400"/>
      <c r="M60" s="400"/>
      <c r="N60" s="400"/>
      <c r="O60" s="400"/>
      <c r="P60" s="400"/>
      <c r="Q60" s="400"/>
      <c r="R60" s="400"/>
      <c r="S60" s="400"/>
    </row>
    <row r="61" spans="1:19" ht="15" thickBot="1">
      <c r="A61" s="2">
        <v>11</v>
      </c>
      <c r="B61" s="3" t="s">
        <v>11</v>
      </c>
      <c r="C61" s="4" t="str">
        <f>VLOOKUP(A61,[2]RECAP!A:C,3,FALSE)</f>
        <v>Prestataires de service</v>
      </c>
      <c r="D61" s="399"/>
      <c r="E61" s="399"/>
      <c r="F61" s="399"/>
      <c r="G61" s="399"/>
      <c r="H61" s="399"/>
      <c r="I61" s="410"/>
      <c r="K61" s="400"/>
      <c r="L61" s="400"/>
      <c r="M61" s="400"/>
      <c r="N61" s="400"/>
      <c r="O61" s="400"/>
      <c r="P61" s="400"/>
      <c r="Q61" s="400"/>
      <c r="R61" s="400"/>
      <c r="S61" s="400"/>
    </row>
    <row r="62" spans="1:19" ht="15" thickBot="1">
      <c r="A62" s="16">
        <v>12</v>
      </c>
      <c r="B62" s="3" t="s">
        <v>11</v>
      </c>
      <c r="C62" s="206" t="s">
        <v>34</v>
      </c>
      <c r="D62" s="399"/>
      <c r="E62" s="399"/>
      <c r="F62" s="399"/>
      <c r="G62" s="399"/>
      <c r="H62" s="399"/>
      <c r="K62" s="400"/>
      <c r="L62" s="400"/>
      <c r="M62" s="400"/>
      <c r="N62" s="400"/>
      <c r="O62" s="400"/>
      <c r="P62" s="400"/>
      <c r="Q62" s="400"/>
      <c r="R62" s="400"/>
      <c r="S62" s="400"/>
    </row>
    <row r="63" spans="1:19">
      <c r="A63" s="16">
        <v>612800</v>
      </c>
      <c r="B63" s="16"/>
      <c r="C63" s="401" t="s">
        <v>341</v>
      </c>
      <c r="D63" s="402"/>
      <c r="E63" s="403"/>
      <c r="F63" s="403"/>
      <c r="G63" s="403"/>
      <c r="H63" s="403"/>
      <c r="K63" s="400"/>
      <c r="L63" s="400"/>
      <c r="M63" s="400"/>
      <c r="N63" s="400"/>
      <c r="O63" s="400"/>
      <c r="P63" s="400"/>
      <c r="Q63" s="400"/>
      <c r="R63" s="400"/>
      <c r="S63" s="400"/>
    </row>
    <row r="64" spans="1:19">
      <c r="A64" s="16">
        <v>612810</v>
      </c>
      <c r="B64" s="16"/>
      <c r="C64" s="401" t="s">
        <v>342</v>
      </c>
      <c r="D64" s="402"/>
      <c r="E64" s="403"/>
      <c r="F64" s="403"/>
      <c r="G64" s="403"/>
      <c r="H64" s="403"/>
      <c r="K64" s="400"/>
      <c r="L64" s="400"/>
      <c r="M64" s="400"/>
      <c r="N64" s="400"/>
      <c r="O64" s="400"/>
      <c r="P64" s="400"/>
      <c r="Q64" s="400"/>
      <c r="R64" s="400"/>
      <c r="S64" s="400"/>
    </row>
    <row r="65" spans="1:19" ht="15" thickBot="1">
      <c r="A65" s="16">
        <v>612850</v>
      </c>
      <c r="B65" s="16"/>
      <c r="C65" s="401" t="s">
        <v>343</v>
      </c>
      <c r="D65" s="402"/>
      <c r="E65" s="403"/>
      <c r="F65" s="403"/>
      <c r="G65" s="403"/>
      <c r="H65" s="403"/>
      <c r="K65" s="400"/>
      <c r="L65" s="400"/>
      <c r="M65" s="400"/>
      <c r="N65" s="400"/>
      <c r="O65" s="400"/>
      <c r="P65" s="400"/>
      <c r="Q65" s="400"/>
      <c r="R65" s="400"/>
      <c r="S65" s="400"/>
    </row>
    <row r="66" spans="1:19" ht="15" thickBot="1">
      <c r="A66" s="2">
        <v>13</v>
      </c>
      <c r="B66" s="3" t="s">
        <v>11</v>
      </c>
      <c r="C66" s="4" t="str">
        <f>VLOOKUP(A66,[2]RECAP!A:C,3,FALSE)</f>
        <v xml:space="preserve">Les frais liés aux véhicules </v>
      </c>
      <c r="D66" s="10"/>
      <c r="E66" s="10"/>
      <c r="F66" s="10"/>
      <c r="G66" s="10"/>
      <c r="H66" s="10"/>
      <c r="K66" s="400"/>
      <c r="L66" s="400"/>
      <c r="M66" s="400"/>
      <c r="N66" s="400"/>
      <c r="O66" s="400"/>
      <c r="P66" s="400"/>
      <c r="Q66" s="400"/>
      <c r="R66" s="400"/>
      <c r="S66" s="400"/>
    </row>
    <row r="67" spans="1:19" ht="15" thickBot="1">
      <c r="A67" s="2">
        <v>14</v>
      </c>
      <c r="B67" s="3" t="s">
        <v>11</v>
      </c>
      <c r="C67" s="4" t="str">
        <f>VLOOKUP(A67,[2]RECAP!A:C,3,FALSE)</f>
        <v>Amortissements et réductions de valeur actées</v>
      </c>
      <c r="D67" s="10"/>
      <c r="E67" s="10"/>
      <c r="F67" s="10"/>
      <c r="G67" s="10"/>
      <c r="H67" s="10"/>
      <c r="K67" s="400"/>
      <c r="L67" s="400"/>
      <c r="M67" s="400"/>
      <c r="N67" s="400"/>
      <c r="O67" s="400"/>
      <c r="P67" s="400"/>
      <c r="Q67" s="400"/>
      <c r="R67" s="400"/>
      <c r="S67" s="400"/>
    </row>
    <row r="68" spans="1:19" ht="15" thickBot="1">
      <c r="A68" s="2">
        <v>15</v>
      </c>
      <c r="B68" s="3" t="s">
        <v>11</v>
      </c>
      <c r="C68" s="4" t="str">
        <f>VLOOKUP(A68,[2]RECAP!A:C,3,FALSE)</f>
        <v>Impôts &amp; Taxes</v>
      </c>
      <c r="D68" s="10"/>
      <c r="E68" s="10"/>
      <c r="F68" s="10"/>
      <c r="G68" s="10"/>
      <c r="H68" s="10"/>
      <c r="K68" s="400"/>
      <c r="L68" s="400"/>
      <c r="M68" s="400"/>
      <c r="N68" s="400"/>
      <c r="O68" s="400"/>
      <c r="P68" s="400"/>
      <c r="Q68" s="400"/>
      <c r="R68" s="400"/>
      <c r="S68" s="400"/>
    </row>
    <row r="69" spans="1:19" ht="15" thickBot="1">
      <c r="A69" s="2">
        <v>16</v>
      </c>
      <c r="B69" s="3" t="s">
        <v>11</v>
      </c>
      <c r="C69" s="4" t="str">
        <f>VLOOKUP(A69,[2]RECAP!A:C,3,FALSE)</f>
        <v>Charges financières</v>
      </c>
      <c r="D69" s="10"/>
      <c r="E69" s="10"/>
      <c r="F69" s="10"/>
      <c r="G69" s="10"/>
      <c r="H69" s="10"/>
      <c r="K69" s="400"/>
      <c r="L69" s="400"/>
      <c r="M69" s="400"/>
      <c r="N69" s="400"/>
      <c r="O69" s="400"/>
      <c r="P69" s="400"/>
      <c r="Q69" s="400"/>
      <c r="R69" s="400"/>
      <c r="S69" s="400"/>
    </row>
    <row r="70" spans="1:19" ht="15" thickBot="1">
      <c r="A70" s="2">
        <v>17</v>
      </c>
      <c r="B70" s="3" t="s">
        <v>11</v>
      </c>
      <c r="C70" s="4" t="str">
        <f>VLOOKUP(A70,[2]RECAP!A:C,3,FALSE)</f>
        <v>Charges exceptionnelles</v>
      </c>
      <c r="D70" s="10"/>
      <c r="E70" s="10"/>
      <c r="F70" s="10"/>
      <c r="G70" s="10"/>
      <c r="H70" s="10"/>
      <c r="K70" s="400"/>
      <c r="L70" s="400"/>
      <c r="M70" s="400"/>
      <c r="N70" s="400"/>
      <c r="O70" s="400"/>
      <c r="P70" s="400"/>
      <c r="Q70" s="400"/>
      <c r="R70" s="400"/>
      <c r="S70" s="400"/>
    </row>
    <row r="71" spans="1:19" ht="15" thickBot="1">
      <c r="A71" s="2">
        <v>18</v>
      </c>
      <c r="B71" s="3" t="s">
        <v>11</v>
      </c>
      <c r="C71" s="4" t="str">
        <f>VLOOKUP(A71,[2]RECAP!A:C,3,FALSE)</f>
        <v>Marge Equitable</v>
      </c>
      <c r="D71" s="10"/>
      <c r="E71" s="10"/>
      <c r="F71" s="10"/>
      <c r="G71" s="10"/>
      <c r="H71" s="10"/>
      <c r="K71" s="400"/>
      <c r="L71" s="400"/>
      <c r="M71" s="400"/>
      <c r="N71" s="400"/>
      <c r="O71" s="400"/>
      <c r="P71" s="400"/>
      <c r="Q71" s="400"/>
      <c r="R71" s="400"/>
      <c r="S71" s="400"/>
    </row>
    <row r="72" spans="1:19" ht="15" thickBot="1">
      <c r="A72" s="2">
        <v>19</v>
      </c>
      <c r="B72" s="3" t="s">
        <v>11</v>
      </c>
      <c r="C72" s="4" t="str">
        <f>VLOOKUP(A72,[2]RECAP!A:C,3,FALSE)</f>
        <v>Coûts environnementaux</v>
      </c>
      <c r="D72" s="10"/>
      <c r="E72" s="10"/>
      <c r="F72" s="10"/>
      <c r="G72" s="10"/>
      <c r="H72" s="10"/>
      <c r="K72" s="400"/>
      <c r="L72" s="400"/>
      <c r="M72" s="400"/>
      <c r="N72" s="400"/>
      <c r="O72" s="400"/>
      <c r="P72" s="400"/>
      <c r="Q72" s="400"/>
      <c r="R72" s="400"/>
      <c r="S72" s="400"/>
    </row>
    <row r="73" spans="1:19" ht="15" thickBot="1">
      <c r="A73" s="2">
        <v>20</v>
      </c>
      <c r="B73" s="3" t="s">
        <v>11</v>
      </c>
      <c r="C73" s="4" t="str">
        <f>VLOOKUP(A73,[2]RECAP!A:C,3,FALSE)</f>
        <v>Enveloppe Innovation</v>
      </c>
      <c r="D73" s="10"/>
      <c r="E73" s="10"/>
      <c r="F73" s="10"/>
      <c r="G73" s="10"/>
      <c r="H73" s="10"/>
      <c r="K73" s="400"/>
      <c r="L73" s="400"/>
      <c r="M73" s="400"/>
      <c r="N73" s="400"/>
      <c r="O73" s="400"/>
      <c r="P73" s="400"/>
      <c r="Q73" s="400"/>
      <c r="R73" s="400"/>
      <c r="S73" s="400"/>
    </row>
    <row r="74" spans="1:19" ht="15" thickBot="1">
      <c r="A74" s="2">
        <v>21</v>
      </c>
      <c r="B74" s="3" t="s">
        <v>11</v>
      </c>
      <c r="C74" s="412" t="s">
        <v>35</v>
      </c>
      <c r="D74" s="10"/>
      <c r="E74" s="10"/>
      <c r="F74" s="10"/>
      <c r="G74" s="10"/>
      <c r="H74" s="10"/>
      <c r="K74" s="400"/>
      <c r="L74" s="400"/>
      <c r="M74" s="400"/>
      <c r="N74" s="400"/>
      <c r="O74" s="400"/>
      <c r="P74" s="400"/>
      <c r="Q74" s="400"/>
      <c r="R74" s="400"/>
      <c r="S74" s="400"/>
    </row>
    <row r="75" spans="1:19" ht="15" thickBot="1">
      <c r="A75" s="16"/>
      <c r="B75" s="1340" t="s">
        <v>7</v>
      </c>
      <c r="C75" s="1341"/>
      <c r="D75" s="10">
        <f>SUMIF($B:$B,"CGSFE",D:D)</f>
        <v>0</v>
      </c>
      <c r="E75" s="10">
        <f>SUMIF($B:$B,"CGSFE",E:E)</f>
        <v>0</v>
      </c>
      <c r="F75" s="10">
        <f>SUMIF($B:$B,"CGSFE",F:F)</f>
        <v>0</v>
      </c>
      <c r="G75" s="10">
        <f>SUMIF($B:$B,"CGSFE",G:G)</f>
        <v>0</v>
      </c>
      <c r="H75" s="10">
        <f>SUMIF($B:$B,"CGSFE",H:H)</f>
        <v>0</v>
      </c>
      <c r="K75" s="10">
        <f>SUMIF($B:$B,"CGSFE",K:K)</f>
        <v>0</v>
      </c>
      <c r="L75" s="10">
        <f t="shared" ref="L75:S75" si="0">SUMIF($B:$B,"CGSFE",L:L)</f>
        <v>0</v>
      </c>
      <c r="M75" s="10">
        <f t="shared" si="0"/>
        <v>0</v>
      </c>
      <c r="N75" s="10">
        <f t="shared" si="0"/>
        <v>0</v>
      </c>
      <c r="O75" s="10">
        <f t="shared" si="0"/>
        <v>0</v>
      </c>
      <c r="P75" s="10">
        <f t="shared" si="0"/>
        <v>0</v>
      </c>
      <c r="Q75" s="10">
        <f t="shared" si="0"/>
        <v>0</v>
      </c>
      <c r="R75" s="10">
        <f t="shared" si="0"/>
        <v>0</v>
      </c>
      <c r="S75" s="10">
        <f t="shared" si="0"/>
        <v>0</v>
      </c>
    </row>
    <row r="76" spans="1:19">
      <c r="K76"/>
      <c r="L76"/>
      <c r="M76"/>
    </row>
    <row r="77" spans="1:19" ht="45" customHeight="1">
      <c r="A77" s="1342" t="s">
        <v>16</v>
      </c>
      <c r="B77" s="1342"/>
      <c r="C77" s="18"/>
      <c r="K77" s="18"/>
      <c r="L77" s="18"/>
      <c r="M77" s="18"/>
      <c r="N77" s="18"/>
      <c r="O77" s="18"/>
      <c r="P77" s="18"/>
      <c r="Q77" s="18"/>
      <c r="R77" s="18"/>
      <c r="S77" s="18"/>
    </row>
    <row r="78" spans="1:19">
      <c r="A78" s="1342" t="s">
        <v>17</v>
      </c>
      <c r="B78" s="1342"/>
      <c r="C78" s="19"/>
      <c r="K78" s="19"/>
      <c r="L78" s="19"/>
      <c r="M78" s="19"/>
      <c r="N78" s="19"/>
      <c r="O78" s="19"/>
      <c r="P78" s="19"/>
      <c r="Q78" s="19"/>
      <c r="R78" s="19"/>
      <c r="S78" s="19"/>
    </row>
    <row r="79" spans="1:19">
      <c r="A79" s="1342" t="s">
        <v>8</v>
      </c>
      <c r="B79" s="1342"/>
      <c r="C79" s="13"/>
    </row>
  </sheetData>
  <mergeCells count="5">
    <mergeCell ref="K1:S1"/>
    <mergeCell ref="B75:C75"/>
    <mergeCell ref="A77:B77"/>
    <mergeCell ref="A78:B78"/>
    <mergeCell ref="A79:B79"/>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sheetPr>
  <dimension ref="A2:S70"/>
  <sheetViews>
    <sheetView topLeftCell="A49" zoomScaleNormal="100" workbookViewId="0">
      <selection activeCell="C70" sqref="C68:C70"/>
    </sheetView>
  </sheetViews>
  <sheetFormatPr baseColWidth="10" defaultColWidth="10.88671875" defaultRowHeight="14.4"/>
  <cols>
    <col min="1" max="1" width="7" bestFit="1" customWidth="1"/>
    <col min="2" max="2" width="7" customWidth="1"/>
    <col min="3" max="3" width="45.5546875" customWidth="1"/>
    <col min="4" max="8" width="18.88671875" customWidth="1"/>
    <col min="10" max="17" width="12.109375" bestFit="1" customWidth="1"/>
  </cols>
  <sheetData>
    <row r="2" spans="1:17" ht="15" thickBot="1">
      <c r="D2">
        <v>2017</v>
      </c>
      <c r="E2" s="1" t="s">
        <v>3</v>
      </c>
      <c r="F2" s="1" t="s">
        <v>293</v>
      </c>
      <c r="G2" s="1" t="s">
        <v>10</v>
      </c>
      <c r="H2" s="1" t="s">
        <v>4</v>
      </c>
      <c r="J2">
        <v>2018</v>
      </c>
      <c r="K2">
        <v>2019</v>
      </c>
      <c r="L2">
        <v>2020</v>
      </c>
      <c r="M2">
        <v>2021</v>
      </c>
      <c r="N2">
        <v>2022</v>
      </c>
      <c r="O2">
        <v>2023</v>
      </c>
      <c r="P2">
        <v>2024</v>
      </c>
      <c r="Q2">
        <v>2025</v>
      </c>
    </row>
    <row r="3" spans="1:17" ht="15" thickBot="1">
      <c r="A3" s="2">
        <v>1</v>
      </c>
      <c r="B3" s="3" t="s">
        <v>5</v>
      </c>
      <c r="C3" s="4" t="str">
        <f>VLOOKUP(A3,[2]RECAP!A:C,3,FALSE)</f>
        <v>Achat de matières premières &amp; fournitures</v>
      </c>
      <c r="D3" s="5"/>
      <c r="E3" s="5"/>
      <c r="F3" s="5"/>
      <c r="G3" s="5"/>
      <c r="H3" s="5"/>
    </row>
    <row r="4" spans="1:17" ht="15" thickBot="1">
      <c r="A4" s="2">
        <v>2</v>
      </c>
      <c r="B4" s="3" t="s">
        <v>5</v>
      </c>
      <c r="C4" s="4" t="str">
        <f>VLOOKUP(A4,[2]RECAP!A:C,3,FALSE)</f>
        <v>Achats d'énergies</v>
      </c>
      <c r="D4" s="5"/>
      <c r="E4" s="5"/>
      <c r="F4" s="5"/>
      <c r="G4" s="5"/>
      <c r="H4" s="5"/>
    </row>
    <row r="5" spans="1:17" ht="15" thickBot="1">
      <c r="A5" s="2">
        <v>3</v>
      </c>
      <c r="B5" s="3" t="s">
        <v>5</v>
      </c>
      <c r="C5" s="206" t="s">
        <v>36</v>
      </c>
      <c r="D5" s="5"/>
      <c r="E5" s="5"/>
      <c r="F5" s="5"/>
      <c r="G5" s="5"/>
      <c r="H5" s="5"/>
      <c r="J5" s="395"/>
      <c r="K5" s="395"/>
      <c r="L5" s="395"/>
      <c r="M5" s="395"/>
      <c r="N5" s="395"/>
      <c r="O5" s="395"/>
      <c r="P5" s="395"/>
      <c r="Q5" s="395"/>
    </row>
    <row r="6" spans="1:17">
      <c r="A6" s="6">
        <v>612000</v>
      </c>
      <c r="B6" s="7"/>
      <c r="C6" s="8" t="s">
        <v>344</v>
      </c>
      <c r="D6" s="9"/>
      <c r="E6" s="413"/>
      <c r="F6" s="413"/>
      <c r="G6" s="413"/>
      <c r="H6" s="413"/>
      <c r="J6" s="395"/>
      <c r="K6" s="395"/>
      <c r="L6" s="395"/>
      <c r="M6" s="395"/>
      <c r="N6" s="395"/>
      <c r="O6" s="395"/>
      <c r="P6" s="395"/>
      <c r="Q6" s="395"/>
    </row>
    <row r="7" spans="1:17">
      <c r="A7" s="6">
        <v>612005</v>
      </c>
      <c r="B7" s="7"/>
      <c r="C7" s="8" t="s">
        <v>345</v>
      </c>
      <c r="D7" s="9"/>
      <c r="E7" s="413"/>
      <c r="F7" s="413"/>
      <c r="G7" s="413"/>
      <c r="H7" s="413"/>
      <c r="J7" s="395"/>
      <c r="K7" s="395"/>
      <c r="L7" s="395"/>
      <c r="M7" s="395"/>
      <c r="N7" s="395"/>
      <c r="O7" s="395"/>
      <c r="P7" s="395"/>
      <c r="Q7" s="395"/>
    </row>
    <row r="8" spans="1:17">
      <c r="A8" s="6">
        <v>612010</v>
      </c>
      <c r="B8" s="7"/>
      <c r="C8" s="8" t="s">
        <v>346</v>
      </c>
      <c r="D8" s="9"/>
      <c r="E8" s="413"/>
      <c r="F8" s="413"/>
      <c r="G8" s="413"/>
      <c r="H8" s="413"/>
      <c r="J8" s="395"/>
      <c r="K8" s="395"/>
      <c r="L8" s="395"/>
      <c r="M8" s="395"/>
      <c r="N8" s="395"/>
      <c r="O8" s="395"/>
      <c r="P8" s="395"/>
      <c r="Q8" s="395"/>
    </row>
    <row r="9" spans="1:17">
      <c r="A9" s="6">
        <v>612020</v>
      </c>
      <c r="B9" s="7"/>
      <c r="C9" s="8" t="s">
        <v>347</v>
      </c>
      <c r="D9" s="9"/>
      <c r="E9" s="413"/>
      <c r="F9" s="413"/>
      <c r="G9" s="413"/>
      <c r="H9" s="413"/>
      <c r="J9" s="395"/>
      <c r="K9" s="395"/>
      <c r="L9" s="395"/>
      <c r="M9" s="395"/>
      <c r="N9" s="395"/>
      <c r="O9" s="395"/>
      <c r="P9" s="395"/>
      <c r="Q9" s="395"/>
    </row>
    <row r="10" spans="1:17">
      <c r="A10" s="6">
        <v>612030</v>
      </c>
      <c r="B10" s="7"/>
      <c r="C10" s="8" t="s">
        <v>348</v>
      </c>
      <c r="D10" s="9"/>
      <c r="E10" s="413"/>
      <c r="F10" s="413"/>
      <c r="G10" s="413"/>
      <c r="H10" s="413"/>
      <c r="J10" s="395"/>
      <c r="K10" s="395"/>
      <c r="L10" s="395"/>
      <c r="M10" s="395"/>
      <c r="N10" s="395"/>
      <c r="O10" s="395"/>
      <c r="P10" s="395"/>
      <c r="Q10" s="395"/>
    </row>
    <row r="11" spans="1:17">
      <c r="A11" s="6">
        <v>612050</v>
      </c>
      <c r="B11" s="7"/>
      <c r="C11" s="8" t="s">
        <v>349</v>
      </c>
      <c r="D11" s="9"/>
      <c r="E11" s="413"/>
      <c r="F11" s="413"/>
      <c r="G11" s="413"/>
      <c r="H11" s="413"/>
      <c r="J11" s="395"/>
      <c r="K11" s="395"/>
      <c r="L11" s="395"/>
      <c r="M11" s="395"/>
      <c r="N11" s="395"/>
      <c r="O11" s="395"/>
      <c r="P11" s="395"/>
      <c r="Q11" s="395"/>
    </row>
    <row r="12" spans="1:17">
      <c r="A12" s="6">
        <v>612060</v>
      </c>
      <c r="B12" s="7"/>
      <c r="C12" s="8" t="s">
        <v>350</v>
      </c>
      <c r="D12" s="9"/>
      <c r="E12" s="413"/>
      <c r="F12" s="413"/>
      <c r="G12" s="413"/>
      <c r="H12" s="413"/>
      <c r="J12" s="395"/>
      <c r="K12" s="395"/>
      <c r="L12" s="395"/>
      <c r="M12" s="395"/>
      <c r="N12" s="395"/>
      <c r="O12" s="395"/>
      <c r="P12" s="395"/>
      <c r="Q12" s="395"/>
    </row>
    <row r="13" spans="1:17">
      <c r="A13" s="6">
        <v>612150</v>
      </c>
      <c r="B13" s="7"/>
      <c r="C13" s="8" t="s">
        <v>351</v>
      </c>
      <c r="D13" s="9"/>
      <c r="E13" s="413"/>
      <c r="F13" s="413"/>
      <c r="G13" s="413"/>
      <c r="H13" s="413"/>
      <c r="J13" s="395"/>
      <c r="K13" s="395"/>
      <c r="L13" s="395"/>
      <c r="M13" s="395"/>
      <c r="N13" s="395"/>
      <c r="O13" s="395"/>
      <c r="P13" s="395"/>
      <c r="Q13" s="395"/>
    </row>
    <row r="14" spans="1:17">
      <c r="A14" s="6">
        <v>612160</v>
      </c>
      <c r="B14" s="7"/>
      <c r="C14" s="8" t="s">
        <v>352</v>
      </c>
      <c r="D14" s="9"/>
      <c r="E14" s="413"/>
      <c r="F14" s="413"/>
      <c r="G14" s="413"/>
      <c r="H14" s="413"/>
      <c r="J14" s="395"/>
      <c r="K14" s="395"/>
      <c r="L14" s="395"/>
      <c r="M14" s="395"/>
      <c r="N14" s="395"/>
      <c r="O14" s="395"/>
      <c r="P14" s="395"/>
      <c r="Q14" s="395"/>
    </row>
    <row r="15" spans="1:17" ht="15" thickBot="1">
      <c r="A15" s="6">
        <v>612200</v>
      </c>
      <c r="B15" s="7"/>
      <c r="C15" s="8" t="s">
        <v>353</v>
      </c>
      <c r="D15" s="9"/>
      <c r="E15" s="413"/>
      <c r="F15" s="413"/>
      <c r="G15" s="413"/>
      <c r="H15" s="413"/>
      <c r="J15" s="395"/>
      <c r="K15" s="395"/>
      <c r="L15" s="395"/>
      <c r="M15" s="395"/>
      <c r="N15" s="395"/>
      <c r="O15" s="395"/>
      <c r="P15" s="395"/>
      <c r="Q15" s="395"/>
    </row>
    <row r="16" spans="1:17" ht="15" thickBot="1">
      <c r="A16" s="2">
        <v>4</v>
      </c>
      <c r="B16" s="3" t="s">
        <v>5</v>
      </c>
      <c r="C16" s="4" t="str">
        <f>VLOOKUP(A16,[2]RECAP!A:C,3,FALSE)</f>
        <v>Obligations légales et contractuelles</v>
      </c>
      <c r="D16" s="5"/>
      <c r="E16" s="5"/>
      <c r="F16" s="5"/>
      <c r="G16" s="5"/>
      <c r="H16" s="5"/>
    </row>
    <row r="17" spans="1:17" ht="15" thickBot="1">
      <c r="A17" s="7">
        <v>5</v>
      </c>
      <c r="B17" s="3" t="s">
        <v>5</v>
      </c>
      <c r="C17" s="206" t="s">
        <v>64</v>
      </c>
      <c r="D17" s="5"/>
      <c r="E17" s="5"/>
      <c r="F17" s="5"/>
      <c r="G17" s="5"/>
      <c r="H17" s="5"/>
      <c r="J17" s="395"/>
      <c r="K17" s="395"/>
      <c r="L17" s="395"/>
      <c r="M17" s="395"/>
      <c r="N17" s="395"/>
      <c r="O17" s="395"/>
      <c r="P17" s="395"/>
      <c r="Q17" s="395"/>
    </row>
    <row r="18" spans="1:17">
      <c r="A18" s="6">
        <v>602020</v>
      </c>
      <c r="B18" s="7"/>
      <c r="C18" s="8" t="s">
        <v>354</v>
      </c>
      <c r="D18" s="9"/>
      <c r="E18" s="413"/>
      <c r="F18" s="413"/>
      <c r="G18" s="413"/>
      <c r="H18" s="413"/>
      <c r="J18" s="395"/>
      <c r="K18" s="395"/>
      <c r="L18" s="395"/>
      <c r="M18" s="395"/>
      <c r="N18" s="395"/>
      <c r="O18" s="395"/>
      <c r="P18" s="395"/>
      <c r="Q18" s="395"/>
    </row>
    <row r="19" spans="1:17">
      <c r="A19" s="6">
        <v>602030</v>
      </c>
      <c r="B19" s="7"/>
      <c r="C19" s="8" t="s">
        <v>355</v>
      </c>
      <c r="D19" s="9"/>
      <c r="E19" s="413"/>
      <c r="F19" s="413"/>
      <c r="G19" s="413"/>
      <c r="H19" s="413"/>
      <c r="J19" s="395"/>
      <c r="K19" s="395"/>
      <c r="L19" s="395"/>
      <c r="M19" s="395"/>
      <c r="N19" s="395"/>
      <c r="O19" s="395"/>
      <c r="P19" s="395"/>
      <c r="Q19" s="395"/>
    </row>
    <row r="20" spans="1:17">
      <c r="A20" s="6">
        <v>602040</v>
      </c>
      <c r="B20" s="7"/>
      <c r="C20" s="8" t="s">
        <v>356</v>
      </c>
      <c r="D20" s="9"/>
      <c r="E20" s="413"/>
      <c r="F20" s="413"/>
      <c r="G20" s="413"/>
      <c r="H20" s="413"/>
      <c r="J20" s="395"/>
      <c r="K20" s="395"/>
      <c r="L20" s="395"/>
      <c r="M20" s="395"/>
      <c r="N20" s="395"/>
      <c r="O20" s="395"/>
      <c r="P20" s="395"/>
      <c r="Q20" s="395"/>
    </row>
    <row r="21" spans="1:17">
      <c r="A21" s="6">
        <v>603000</v>
      </c>
      <c r="B21" s="7"/>
      <c r="C21" s="8" t="s">
        <v>357</v>
      </c>
      <c r="D21" s="9"/>
      <c r="E21" s="413"/>
      <c r="F21" s="413"/>
      <c r="G21" s="413"/>
      <c r="H21" s="413"/>
      <c r="J21" s="395"/>
      <c r="K21" s="395"/>
      <c r="L21" s="395"/>
      <c r="M21" s="395"/>
      <c r="N21" s="395"/>
      <c r="O21" s="395"/>
      <c r="P21" s="395"/>
      <c r="Q21" s="395"/>
    </row>
    <row r="22" spans="1:17">
      <c r="A22" s="6">
        <v>611100</v>
      </c>
      <c r="B22" s="7"/>
      <c r="C22" s="8" t="s">
        <v>358</v>
      </c>
      <c r="D22" s="9"/>
      <c r="E22" s="413"/>
      <c r="F22" s="413"/>
      <c r="G22" s="413"/>
      <c r="H22" s="413"/>
      <c r="J22" s="395"/>
      <c r="K22" s="395"/>
      <c r="L22" s="395"/>
      <c r="M22" s="395"/>
      <c r="N22" s="395"/>
      <c r="O22" s="395"/>
      <c r="P22" s="395"/>
      <c r="Q22" s="395"/>
    </row>
    <row r="23" spans="1:17" ht="15" thickBot="1">
      <c r="A23" s="6">
        <v>611200</v>
      </c>
      <c r="B23" s="7"/>
      <c r="C23" s="8" t="s">
        <v>359</v>
      </c>
      <c r="D23" s="9"/>
      <c r="E23" s="413"/>
      <c r="F23" s="413"/>
      <c r="G23" s="413"/>
      <c r="H23" s="413"/>
      <c r="J23" s="395"/>
      <c r="K23" s="395"/>
      <c r="L23" s="395"/>
      <c r="M23" s="395"/>
      <c r="N23" s="395"/>
      <c r="O23" s="395"/>
      <c r="P23" s="395"/>
      <c r="Q23" s="395"/>
    </row>
    <row r="24" spans="1:17" ht="15" thickBot="1">
      <c r="A24" s="2">
        <v>6</v>
      </c>
      <c r="B24" s="3" t="s">
        <v>5</v>
      </c>
      <c r="C24" s="4" t="str">
        <f>VLOOKUP(A24,[2]RECAP!A:C,3,FALSE)</f>
        <v>Gestion de l'espace public</v>
      </c>
      <c r="D24" s="5"/>
      <c r="E24" s="5"/>
      <c r="F24" s="5"/>
      <c r="G24" s="5"/>
      <c r="H24" s="5"/>
    </row>
    <row r="25" spans="1:17" ht="15" thickBot="1">
      <c r="A25" s="2">
        <v>7</v>
      </c>
      <c r="B25" s="3" t="s">
        <v>5</v>
      </c>
      <c r="C25" s="4" t="str">
        <f>VLOOKUP(A25,[2]RECAP!A:C,3,FALSE)</f>
        <v>Connexe</v>
      </c>
      <c r="D25" s="5"/>
      <c r="E25" s="5"/>
      <c r="F25" s="5"/>
      <c r="G25" s="5"/>
      <c r="H25" s="5"/>
    </row>
    <row r="26" spans="1:17" ht="15" thickBot="1">
      <c r="A26" s="2">
        <v>8</v>
      </c>
      <c r="B26" s="3" t="s">
        <v>5</v>
      </c>
      <c r="C26" s="206" t="s">
        <v>37</v>
      </c>
      <c r="D26" s="5"/>
      <c r="E26" s="5"/>
      <c r="F26" s="5"/>
      <c r="G26" s="5"/>
      <c r="H26" s="5"/>
    </row>
    <row r="27" spans="1:17" ht="15" thickBot="1">
      <c r="A27" s="2">
        <v>9</v>
      </c>
      <c r="B27" s="3" t="s">
        <v>5</v>
      </c>
      <c r="C27" s="4" t="str">
        <f>VLOOKUP(A27,[2]RECAP!A:C,3,FALSE)</f>
        <v>Traitement et enlèvement des déchets</v>
      </c>
      <c r="D27" s="5"/>
      <c r="E27" s="5"/>
      <c r="F27" s="5"/>
      <c r="G27" s="5"/>
      <c r="H27" s="5"/>
    </row>
    <row r="28" spans="1:17" ht="15" thickBot="1">
      <c r="A28" s="7">
        <v>10</v>
      </c>
      <c r="B28" s="3" t="s">
        <v>5</v>
      </c>
      <c r="C28" s="4" t="str">
        <f>VLOOKUP(A28,[2]RECAP!A:C,3,FALSE)</f>
        <v xml:space="preserve">Les coûts liés au personnel </v>
      </c>
      <c r="D28" s="5"/>
      <c r="E28" s="5"/>
      <c r="F28" s="5"/>
      <c r="G28" s="5"/>
      <c r="H28" s="5"/>
      <c r="J28" s="395"/>
      <c r="K28" s="395"/>
      <c r="L28" s="395"/>
      <c r="M28" s="395"/>
      <c r="N28" s="395"/>
      <c r="O28" s="395"/>
      <c r="P28" s="395"/>
      <c r="Q28" s="395"/>
    </row>
    <row r="29" spans="1:17">
      <c r="A29" s="6">
        <v>612070</v>
      </c>
      <c r="B29" s="7"/>
      <c r="C29" s="8" t="s">
        <v>360</v>
      </c>
      <c r="D29" s="9"/>
      <c r="E29" s="413"/>
      <c r="F29" s="413"/>
      <c r="G29" s="413"/>
      <c r="H29" s="413"/>
      <c r="J29" s="395"/>
      <c r="K29" s="395"/>
      <c r="L29" s="395"/>
      <c r="M29" s="395"/>
      <c r="N29" s="395"/>
      <c r="O29" s="395"/>
      <c r="P29" s="395"/>
      <c r="Q29" s="395"/>
    </row>
    <row r="30" spans="1:17">
      <c r="A30" s="6">
        <v>612300</v>
      </c>
      <c r="B30" s="7"/>
      <c r="C30" s="8" t="s">
        <v>361</v>
      </c>
      <c r="D30" s="9"/>
      <c r="E30" s="413"/>
      <c r="F30" s="413"/>
      <c r="G30" s="413"/>
      <c r="H30" s="413"/>
      <c r="J30" s="395"/>
      <c r="K30" s="395"/>
      <c r="L30" s="395"/>
      <c r="M30" s="395"/>
      <c r="N30" s="395"/>
      <c r="O30" s="395"/>
      <c r="P30" s="395"/>
      <c r="Q30" s="395"/>
    </row>
    <row r="31" spans="1:17">
      <c r="A31" s="6">
        <v>612500</v>
      </c>
      <c r="B31" s="7"/>
      <c r="C31" s="8" t="s">
        <v>362</v>
      </c>
      <c r="D31" s="9"/>
      <c r="E31" s="413"/>
      <c r="F31" s="413"/>
      <c r="G31" s="413"/>
      <c r="H31" s="413"/>
      <c r="J31" s="395"/>
      <c r="K31" s="395"/>
      <c r="L31" s="395"/>
      <c r="M31" s="395"/>
      <c r="N31" s="395"/>
      <c r="O31" s="395"/>
      <c r="P31" s="395"/>
      <c r="Q31" s="395"/>
    </row>
    <row r="32" spans="1:17">
      <c r="A32" s="6">
        <v>612510</v>
      </c>
      <c r="B32" s="7"/>
      <c r="C32" s="8" t="s">
        <v>363</v>
      </c>
      <c r="D32" s="9"/>
      <c r="E32" s="413"/>
      <c r="F32" s="413"/>
      <c r="G32" s="413"/>
      <c r="H32" s="413"/>
      <c r="J32" s="395"/>
      <c r="K32" s="395"/>
      <c r="L32" s="395"/>
      <c r="M32" s="395"/>
      <c r="N32" s="395"/>
      <c r="O32" s="395"/>
      <c r="P32" s="395"/>
      <c r="Q32" s="395"/>
    </row>
    <row r="33" spans="1:17">
      <c r="A33" s="6">
        <v>612600</v>
      </c>
      <c r="B33" s="7"/>
      <c r="C33" s="8" t="s">
        <v>364</v>
      </c>
      <c r="D33" s="9"/>
      <c r="E33" s="413"/>
      <c r="F33" s="413"/>
      <c r="G33" s="413"/>
      <c r="H33" s="413"/>
      <c r="J33" s="395"/>
      <c r="K33" s="395"/>
      <c r="L33" s="395"/>
      <c r="M33" s="395"/>
      <c r="N33" s="395"/>
      <c r="O33" s="395"/>
      <c r="P33" s="395"/>
      <c r="Q33" s="395"/>
    </row>
    <row r="34" spans="1:17">
      <c r="A34" s="6">
        <v>612610</v>
      </c>
      <c r="B34" s="7"/>
      <c r="C34" s="8" t="s">
        <v>365</v>
      </c>
      <c r="D34" s="9"/>
      <c r="E34" s="413"/>
      <c r="F34" s="413"/>
      <c r="G34" s="413"/>
      <c r="H34" s="413"/>
      <c r="J34" s="395"/>
      <c r="K34" s="395"/>
      <c r="L34" s="395"/>
      <c r="M34" s="395"/>
      <c r="N34" s="395"/>
      <c r="O34" s="395"/>
      <c r="P34" s="395"/>
      <c r="Q34" s="395"/>
    </row>
    <row r="35" spans="1:17">
      <c r="A35" s="6">
        <v>612620</v>
      </c>
      <c r="B35" s="7"/>
      <c r="C35" s="8" t="s">
        <v>366</v>
      </c>
      <c r="D35" s="9"/>
      <c r="E35" s="413"/>
      <c r="F35" s="413"/>
      <c r="G35" s="413"/>
      <c r="H35" s="413"/>
      <c r="J35" s="395"/>
      <c r="K35" s="395"/>
      <c r="L35" s="395"/>
      <c r="M35" s="395"/>
      <c r="N35" s="395"/>
      <c r="O35" s="395"/>
      <c r="P35" s="395"/>
      <c r="Q35" s="395"/>
    </row>
    <row r="36" spans="1:17">
      <c r="A36" s="6">
        <v>612630</v>
      </c>
      <c r="B36" s="7"/>
      <c r="C36" s="8" t="s">
        <v>367</v>
      </c>
      <c r="D36" s="9"/>
      <c r="E36" s="413"/>
      <c r="F36" s="413"/>
      <c r="G36" s="413"/>
      <c r="H36" s="413"/>
      <c r="J36" s="395"/>
      <c r="K36" s="395"/>
      <c r="L36" s="395"/>
      <c r="M36" s="395"/>
      <c r="N36" s="395"/>
      <c r="O36" s="395"/>
      <c r="P36" s="395"/>
      <c r="Q36" s="395"/>
    </row>
    <row r="37" spans="1:17">
      <c r="A37" s="6">
        <v>612650</v>
      </c>
      <c r="B37" s="7"/>
      <c r="C37" s="8" t="s">
        <v>368</v>
      </c>
      <c r="D37" s="9"/>
      <c r="E37" s="413"/>
      <c r="F37" s="413"/>
      <c r="G37" s="413"/>
      <c r="H37" s="413"/>
      <c r="J37" s="395"/>
      <c r="K37" s="395"/>
      <c r="L37" s="395"/>
      <c r="M37" s="395"/>
      <c r="N37" s="395"/>
      <c r="O37" s="395"/>
      <c r="P37" s="395"/>
      <c r="Q37" s="395"/>
    </row>
    <row r="38" spans="1:17">
      <c r="A38" s="6">
        <v>612700</v>
      </c>
      <c r="B38" s="7"/>
      <c r="C38" s="8" t="s">
        <v>369</v>
      </c>
      <c r="D38" s="9"/>
      <c r="E38" s="413"/>
      <c r="F38" s="413"/>
      <c r="G38" s="413"/>
      <c r="H38" s="413"/>
      <c r="J38" s="395"/>
      <c r="K38" s="395"/>
      <c r="L38" s="395"/>
      <c r="M38" s="395"/>
      <c r="N38" s="395"/>
      <c r="O38" s="395"/>
      <c r="P38" s="395"/>
      <c r="Q38" s="395"/>
    </row>
    <row r="39" spans="1:17">
      <c r="A39" s="6">
        <v>617000</v>
      </c>
      <c r="B39" s="7"/>
      <c r="C39" s="8" t="s">
        <v>370</v>
      </c>
      <c r="D39" s="9"/>
      <c r="E39" s="413"/>
      <c r="F39" s="413"/>
      <c r="G39" s="413"/>
      <c r="H39" s="413"/>
      <c r="J39" s="395"/>
      <c r="K39" s="395"/>
      <c r="L39" s="395"/>
      <c r="M39" s="395"/>
      <c r="N39" s="395"/>
      <c r="O39" s="395"/>
      <c r="P39" s="395"/>
      <c r="Q39" s="395"/>
    </row>
    <row r="40" spans="1:17" ht="15" thickBot="1">
      <c r="A40" s="6">
        <v>619000</v>
      </c>
      <c r="B40" s="7"/>
      <c r="C40" s="8" t="s">
        <v>371</v>
      </c>
      <c r="D40" s="9"/>
      <c r="E40" s="413"/>
      <c r="F40" s="413"/>
      <c r="G40" s="413"/>
      <c r="H40" s="413"/>
      <c r="J40" s="395"/>
      <c r="K40" s="395"/>
      <c r="L40" s="395"/>
      <c r="M40" s="395"/>
      <c r="N40" s="395"/>
      <c r="O40" s="395"/>
      <c r="P40" s="395"/>
      <c r="Q40" s="395"/>
    </row>
    <row r="41" spans="1:17" ht="15" thickBot="1">
      <c r="A41" s="7">
        <v>11</v>
      </c>
      <c r="B41" s="3" t="s">
        <v>5</v>
      </c>
      <c r="C41" s="206" t="s">
        <v>434</v>
      </c>
      <c r="D41" s="5"/>
      <c r="E41" s="5"/>
      <c r="F41" s="5"/>
      <c r="G41" s="5"/>
      <c r="H41" s="5"/>
      <c r="J41" s="395"/>
      <c r="K41" s="395"/>
      <c r="L41" s="395"/>
      <c r="M41" s="395"/>
      <c r="N41" s="395"/>
      <c r="O41" s="395"/>
      <c r="P41" s="395"/>
      <c r="Q41" s="395"/>
    </row>
    <row r="42" spans="1:17">
      <c r="A42" s="6">
        <v>611250</v>
      </c>
      <c r="B42" s="7"/>
      <c r="C42" s="414" t="s">
        <v>372</v>
      </c>
      <c r="D42" s="415"/>
      <c r="E42" s="413"/>
      <c r="F42" s="413"/>
      <c r="G42" s="413"/>
      <c r="H42" s="413"/>
      <c r="J42" s="395"/>
      <c r="K42" s="395"/>
      <c r="L42" s="395"/>
      <c r="M42" s="395"/>
      <c r="N42" s="395"/>
      <c r="O42" s="395"/>
      <c r="P42" s="395"/>
      <c r="Q42" s="395"/>
    </row>
    <row r="43" spans="1:17">
      <c r="A43" s="6">
        <v>613003</v>
      </c>
      <c r="B43" s="7"/>
      <c r="C43" s="8" t="s">
        <v>373</v>
      </c>
      <c r="D43" s="9"/>
      <c r="E43" s="413"/>
      <c r="F43" s="413"/>
      <c r="G43" s="413"/>
      <c r="H43" s="413"/>
      <c r="J43" s="395"/>
      <c r="K43" s="395"/>
      <c r="L43" s="395"/>
      <c r="M43" s="395"/>
      <c r="N43" s="395"/>
      <c r="O43" s="395"/>
      <c r="P43" s="395"/>
      <c r="Q43" s="395"/>
    </row>
    <row r="44" spans="1:17" ht="15" thickBot="1">
      <c r="A44" s="6">
        <v>613005</v>
      </c>
      <c r="B44" s="7"/>
      <c r="C44" s="8" t="s">
        <v>374</v>
      </c>
      <c r="D44" s="9"/>
      <c r="E44" s="413"/>
      <c r="F44" s="413"/>
      <c r="G44" s="413"/>
      <c r="H44" s="413"/>
      <c r="J44" s="395"/>
      <c r="K44" s="395"/>
      <c r="L44" s="395"/>
      <c r="M44" s="395"/>
      <c r="N44" s="395"/>
      <c r="O44" s="395"/>
      <c r="P44" s="395"/>
      <c r="Q44" s="395"/>
    </row>
    <row r="45" spans="1:17" ht="15" thickBot="1">
      <c r="A45" s="2">
        <v>12</v>
      </c>
      <c r="B45" s="3" t="s">
        <v>5</v>
      </c>
      <c r="C45" s="4" t="str">
        <f>VLOOKUP(A45,[2]RECAP!A:C,3,FALSE)</f>
        <v>Assurances liées à l’exploitation</v>
      </c>
      <c r="D45" s="5"/>
      <c r="E45" s="5"/>
      <c r="F45" s="5"/>
      <c r="G45" s="5"/>
      <c r="H45" s="5"/>
    </row>
    <row r="46" spans="1:17" ht="15" thickBot="1">
      <c r="A46" s="7">
        <v>13</v>
      </c>
      <c r="B46" s="3" t="s">
        <v>5</v>
      </c>
      <c r="C46" s="206" t="s">
        <v>40</v>
      </c>
      <c r="D46" s="5"/>
      <c r="E46" s="5"/>
      <c r="F46" s="5"/>
      <c r="G46" s="5"/>
      <c r="H46" s="5"/>
      <c r="J46" s="395"/>
      <c r="K46" s="395"/>
      <c r="L46" s="395"/>
      <c r="M46" s="395"/>
      <c r="N46" s="395"/>
      <c r="O46" s="395"/>
      <c r="P46" s="395"/>
      <c r="Q46" s="395"/>
    </row>
    <row r="47" spans="1:17">
      <c r="A47" s="6">
        <v>612900</v>
      </c>
      <c r="B47" s="7"/>
      <c r="C47" s="8" t="s">
        <v>375</v>
      </c>
      <c r="D47" s="9"/>
      <c r="E47" s="413"/>
      <c r="F47" s="413"/>
      <c r="G47" s="413"/>
      <c r="H47" s="413"/>
      <c r="J47" s="395"/>
      <c r="K47" s="395"/>
      <c r="L47" s="395"/>
      <c r="M47" s="395"/>
      <c r="N47" s="395"/>
      <c r="O47" s="395"/>
      <c r="P47" s="395"/>
      <c r="Q47" s="395"/>
    </row>
    <row r="48" spans="1:17">
      <c r="A48" s="6">
        <v>612901</v>
      </c>
      <c r="B48" s="7"/>
      <c r="C48" s="8" t="s">
        <v>376</v>
      </c>
      <c r="D48" s="9"/>
      <c r="E48" s="413"/>
      <c r="F48" s="413"/>
      <c r="G48" s="413"/>
      <c r="H48" s="413"/>
      <c r="J48" s="395"/>
      <c r="K48" s="395"/>
      <c r="L48" s="395"/>
      <c r="M48" s="395"/>
      <c r="N48" s="395"/>
      <c r="O48" s="395"/>
      <c r="P48" s="395"/>
      <c r="Q48" s="395"/>
    </row>
    <row r="49" spans="1:17">
      <c r="A49" s="6">
        <v>612903</v>
      </c>
      <c r="B49" s="7"/>
      <c r="C49" s="8" t="s">
        <v>377</v>
      </c>
      <c r="D49" s="9"/>
      <c r="E49" s="413"/>
      <c r="F49" s="413"/>
      <c r="G49" s="413"/>
      <c r="H49" s="413"/>
      <c r="J49" s="395"/>
      <c r="K49" s="395"/>
      <c r="L49" s="395"/>
      <c r="M49" s="395"/>
      <c r="N49" s="395"/>
      <c r="O49" s="395"/>
      <c r="P49" s="395"/>
      <c r="Q49" s="395"/>
    </row>
    <row r="50" spans="1:17">
      <c r="A50" s="6">
        <v>612905</v>
      </c>
      <c r="B50" s="7"/>
      <c r="C50" s="8" t="s">
        <v>378</v>
      </c>
      <c r="D50" s="9"/>
      <c r="E50" s="413"/>
      <c r="F50" s="413"/>
      <c r="G50" s="413"/>
      <c r="H50" s="413"/>
      <c r="J50" s="395"/>
      <c r="K50" s="395"/>
      <c r="L50" s="395"/>
      <c r="M50" s="395"/>
      <c r="N50" s="395"/>
      <c r="O50" s="395"/>
      <c r="P50" s="395"/>
      <c r="Q50" s="395"/>
    </row>
    <row r="51" spans="1:17" s="421" customFormat="1">
      <c r="A51" s="416">
        <v>612906</v>
      </c>
      <c r="B51" s="417"/>
      <c r="C51" s="418" t="s">
        <v>379</v>
      </c>
      <c r="D51" s="419"/>
      <c r="E51" s="420"/>
      <c r="F51" s="420"/>
      <c r="G51" s="420"/>
      <c r="H51" s="420"/>
      <c r="J51" s="395"/>
      <c r="K51" s="395"/>
      <c r="L51" s="395"/>
      <c r="M51" s="395"/>
      <c r="N51" s="395"/>
      <c r="O51" s="395"/>
      <c r="P51" s="395"/>
      <c r="Q51" s="395"/>
    </row>
    <row r="52" spans="1:17">
      <c r="A52" s="6">
        <v>612907</v>
      </c>
      <c r="B52" s="7"/>
      <c r="C52" s="8" t="s">
        <v>380</v>
      </c>
      <c r="D52" s="9"/>
      <c r="E52" s="413"/>
      <c r="F52" s="413"/>
      <c r="G52" s="413"/>
      <c r="H52" s="413"/>
      <c r="J52" s="395"/>
      <c r="K52" s="395"/>
      <c r="L52" s="395"/>
      <c r="M52" s="395"/>
      <c r="N52" s="395"/>
      <c r="O52" s="395"/>
      <c r="P52" s="395"/>
      <c r="Q52" s="395"/>
    </row>
    <row r="53" spans="1:17">
      <c r="A53" s="6">
        <v>612908</v>
      </c>
      <c r="B53" s="7"/>
      <c r="C53" s="8" t="s">
        <v>381</v>
      </c>
      <c r="D53" s="9"/>
      <c r="E53" s="413"/>
      <c r="F53" s="413"/>
      <c r="G53" s="413"/>
      <c r="H53" s="413"/>
      <c r="J53" s="395"/>
      <c r="K53" s="395"/>
      <c r="L53" s="395"/>
      <c r="M53" s="395"/>
      <c r="N53" s="395"/>
      <c r="O53" s="395"/>
      <c r="P53" s="395"/>
      <c r="Q53" s="395"/>
    </row>
    <row r="54" spans="1:17">
      <c r="A54" s="6">
        <v>612909</v>
      </c>
      <c r="B54" s="7"/>
      <c r="C54" s="8" t="s">
        <v>382</v>
      </c>
      <c r="D54" s="9"/>
      <c r="E54" s="413"/>
      <c r="F54" s="413"/>
      <c r="G54" s="413"/>
      <c r="H54" s="413"/>
      <c r="J54" s="395"/>
      <c r="K54" s="395"/>
      <c r="L54" s="395"/>
      <c r="M54" s="395"/>
      <c r="N54" s="395"/>
      <c r="O54" s="395"/>
      <c r="P54" s="395"/>
      <c r="Q54" s="395"/>
    </row>
    <row r="55" spans="1:17">
      <c r="A55" s="6">
        <v>612910</v>
      </c>
      <c r="B55" s="7"/>
      <c r="C55" s="8" t="s">
        <v>383</v>
      </c>
      <c r="D55" s="9"/>
      <c r="E55" s="413"/>
      <c r="F55" s="413"/>
      <c r="G55" s="413"/>
      <c r="H55" s="413"/>
      <c r="J55" s="395"/>
      <c r="K55" s="395"/>
      <c r="L55" s="395"/>
      <c r="M55" s="395"/>
      <c r="N55" s="395"/>
      <c r="O55" s="395"/>
      <c r="P55" s="395"/>
      <c r="Q55" s="395"/>
    </row>
    <row r="56" spans="1:17" ht="15" thickBot="1">
      <c r="A56" s="6">
        <v>612915</v>
      </c>
      <c r="B56" s="7"/>
      <c r="C56" s="8" t="s">
        <v>384</v>
      </c>
      <c r="D56" s="9"/>
      <c r="E56" s="413"/>
      <c r="F56" s="413"/>
      <c r="G56" s="413"/>
      <c r="H56" s="413"/>
      <c r="J56" s="395"/>
      <c r="K56" s="395"/>
      <c r="L56" s="395"/>
      <c r="M56" s="395"/>
      <c r="N56" s="395"/>
      <c r="O56" s="395"/>
      <c r="P56" s="395"/>
      <c r="Q56" s="395"/>
    </row>
    <row r="57" spans="1:17" ht="15" thickBot="1">
      <c r="A57" s="2">
        <v>14</v>
      </c>
      <c r="B57" s="3" t="s">
        <v>5</v>
      </c>
      <c r="C57" s="4" t="str">
        <f>VLOOKUP(A57,[2]RECAP!A:C,3,FALSE)</f>
        <v>Amortissements et réductions de valeur actées</v>
      </c>
      <c r="D57" s="5"/>
      <c r="E57" s="5"/>
      <c r="F57" s="5"/>
      <c r="G57" s="5"/>
      <c r="H57" s="5"/>
    </row>
    <row r="58" spans="1:17" ht="15" thickBot="1">
      <c r="A58" s="2">
        <v>15</v>
      </c>
      <c r="B58" s="3" t="s">
        <v>5</v>
      </c>
      <c r="C58" s="4" t="str">
        <f>VLOOKUP(A58,[2]RECAP!A:C,3,FALSE)</f>
        <v>Impôts &amp; Taxes</v>
      </c>
      <c r="D58" s="5"/>
      <c r="E58" s="5"/>
      <c r="F58" s="5"/>
      <c r="G58" s="5"/>
      <c r="H58" s="5"/>
    </row>
    <row r="59" spans="1:17" ht="15" thickBot="1">
      <c r="A59" s="2">
        <v>16</v>
      </c>
      <c r="B59" s="3" t="s">
        <v>5</v>
      </c>
      <c r="C59" s="4" t="str">
        <f>VLOOKUP(A59,[2]RECAP!A:C,3,FALSE)</f>
        <v>Charges financières</v>
      </c>
      <c r="D59" s="5"/>
      <c r="E59" s="5"/>
      <c r="F59" s="5"/>
      <c r="G59" s="5"/>
      <c r="H59" s="5"/>
    </row>
    <row r="60" spans="1:17" ht="15" thickBot="1">
      <c r="A60" s="2">
        <v>17</v>
      </c>
      <c r="B60" s="3" t="s">
        <v>5</v>
      </c>
      <c r="C60" s="206" t="s">
        <v>6</v>
      </c>
      <c r="D60" s="5"/>
      <c r="E60" s="5"/>
      <c r="F60" s="5"/>
      <c r="G60" s="5"/>
      <c r="H60" s="5"/>
    </row>
    <row r="61" spans="1:17" ht="15" thickBot="1">
      <c r="A61" s="2">
        <v>18</v>
      </c>
      <c r="B61" s="3" t="s">
        <v>5</v>
      </c>
      <c r="C61" s="4" t="str">
        <f>VLOOKUP(A61,[2]RECAP!A:C,3,FALSE)</f>
        <v>Marge Equitable</v>
      </c>
      <c r="D61" s="5"/>
      <c r="E61" s="5"/>
      <c r="F61" s="5"/>
      <c r="G61" s="5"/>
      <c r="H61" s="5"/>
    </row>
    <row r="62" spans="1:17" ht="15" thickBot="1">
      <c r="A62" s="7">
        <v>19</v>
      </c>
      <c r="B62" s="3" t="s">
        <v>5</v>
      </c>
      <c r="C62" s="4" t="str">
        <f>VLOOKUP(A62,[2]RECAP!A:C,3,FALSE)</f>
        <v>Coûts environnementaux</v>
      </c>
      <c r="D62" s="5"/>
      <c r="E62" s="5"/>
      <c r="F62" s="5"/>
      <c r="G62" s="5"/>
      <c r="H62" s="5"/>
      <c r="J62" s="395"/>
      <c r="K62" s="395"/>
      <c r="L62" s="395"/>
      <c r="M62" s="395"/>
      <c r="N62" s="395"/>
      <c r="O62" s="395"/>
      <c r="P62" s="395"/>
      <c r="Q62" s="395"/>
    </row>
    <row r="63" spans="1:17" ht="15" thickBot="1">
      <c r="A63" s="6"/>
      <c r="B63" s="7"/>
      <c r="C63" s="8"/>
      <c r="D63" s="9"/>
      <c r="E63" s="413"/>
      <c r="F63" s="413"/>
      <c r="G63" s="413"/>
      <c r="H63" s="413"/>
      <c r="J63" s="395"/>
      <c r="K63" s="395"/>
      <c r="L63" s="395"/>
      <c r="M63" s="395"/>
      <c r="N63" s="395"/>
      <c r="O63" s="395"/>
      <c r="P63" s="395"/>
      <c r="Q63" s="395"/>
    </row>
    <row r="64" spans="1:17" ht="15" thickBot="1">
      <c r="A64" s="2">
        <v>20</v>
      </c>
      <c r="B64" s="3" t="s">
        <v>5</v>
      </c>
      <c r="C64" s="4" t="str">
        <f>VLOOKUP(A64,[2]RECAP!A:C,3,FALSE)</f>
        <v>Enveloppe Innovation</v>
      </c>
      <c r="D64" s="5"/>
      <c r="E64" s="5"/>
      <c r="F64" s="5"/>
      <c r="G64" s="5"/>
      <c r="H64" s="5"/>
    </row>
    <row r="65" spans="1:19" ht="15" thickBot="1">
      <c r="A65" s="2">
        <v>21</v>
      </c>
      <c r="B65" s="3" t="s">
        <v>5</v>
      </c>
      <c r="C65" s="4" t="str">
        <f>VLOOKUP(A65,[2]RECAP!A:C,3,FALSE)</f>
        <v>Risque commercial et impayés</v>
      </c>
      <c r="D65" s="10"/>
      <c r="E65" s="10"/>
      <c r="F65" s="10"/>
      <c r="G65" s="10"/>
      <c r="H65" s="10"/>
      <c r="I65" s="396"/>
      <c r="J65" s="397"/>
      <c r="K65" s="400"/>
      <c r="L65" s="400"/>
      <c r="M65" s="400"/>
      <c r="N65" s="400"/>
      <c r="O65" s="400"/>
      <c r="P65" s="400"/>
      <c r="Q65" s="400"/>
      <c r="R65" s="400"/>
      <c r="S65" s="400"/>
    </row>
    <row r="66" spans="1:19" ht="15" thickBot="1">
      <c r="B66" s="3"/>
      <c r="C66" s="11" t="s">
        <v>7</v>
      </c>
      <c r="D66" s="10">
        <f>SUMIF($B:$B,"CGaFE",D:D)</f>
        <v>0</v>
      </c>
      <c r="E66" s="10">
        <f>SUMIF($B:$B,"CGaFE",E:E)</f>
        <v>0</v>
      </c>
      <c r="F66" s="10">
        <f>SUMIF($B:$B,"CGaFE",F:F)</f>
        <v>0</v>
      </c>
      <c r="G66" s="10">
        <f>SUMIF($B:$B,"CGaFE",G:G)</f>
        <v>0</v>
      </c>
      <c r="H66" s="10">
        <f>SUMIF($B:$B,"CGaFE",H:H)</f>
        <v>0</v>
      </c>
      <c r="J66" s="10">
        <f>SUMIF($B:$B,"CGaFE",J:J)</f>
        <v>0</v>
      </c>
      <c r="K66" s="10">
        <f t="shared" ref="K66:Q66" si="0">SUMIF($B:$B,"CGaFE",K:K)</f>
        <v>0</v>
      </c>
      <c r="L66" s="10">
        <f t="shared" si="0"/>
        <v>0</v>
      </c>
      <c r="M66" s="10">
        <f t="shared" si="0"/>
        <v>0</v>
      </c>
      <c r="N66" s="10">
        <f t="shared" si="0"/>
        <v>0</v>
      </c>
      <c r="O66" s="10">
        <f t="shared" si="0"/>
        <v>0</v>
      </c>
      <c r="P66" s="10">
        <f t="shared" si="0"/>
        <v>0</v>
      </c>
      <c r="Q66" s="10">
        <f t="shared" si="0"/>
        <v>0</v>
      </c>
    </row>
    <row r="68" spans="1:19" ht="15" customHeight="1">
      <c r="B68" s="12" t="s">
        <v>8</v>
      </c>
      <c r="C68" s="13"/>
    </row>
    <row r="69" spans="1:19" ht="15" customHeight="1">
      <c r="B69" s="12" t="s">
        <v>9</v>
      </c>
      <c r="C69" s="13"/>
    </row>
    <row r="70" spans="1:19">
      <c r="C70" s="14"/>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tabColor theme="5"/>
  </sheetPr>
  <dimension ref="A2:S62"/>
  <sheetViews>
    <sheetView topLeftCell="H46" workbookViewId="0">
      <selection activeCell="D3" sqref="D3:R58"/>
    </sheetView>
  </sheetViews>
  <sheetFormatPr baseColWidth="10" defaultColWidth="10.88671875" defaultRowHeight="14.4"/>
  <cols>
    <col min="1" max="1" width="7" bestFit="1" customWidth="1"/>
    <col min="2" max="2" width="7" customWidth="1"/>
    <col min="3" max="3" width="42.109375" bestFit="1" customWidth="1"/>
    <col min="4" max="8" width="18.88671875" customWidth="1"/>
    <col min="10" max="12" width="13" bestFit="1" customWidth="1"/>
    <col min="13" max="18" width="14.109375" bestFit="1" customWidth="1"/>
  </cols>
  <sheetData>
    <row r="2" spans="1:18" ht="15" thickBot="1">
      <c r="D2">
        <v>2017</v>
      </c>
      <c r="E2" s="1" t="s">
        <v>3</v>
      </c>
      <c r="F2" s="1" t="s">
        <v>293</v>
      </c>
      <c r="G2" s="1" t="s">
        <v>10</v>
      </c>
      <c r="H2" s="1" t="s">
        <v>4</v>
      </c>
      <c r="J2">
        <v>2018</v>
      </c>
      <c r="K2">
        <v>2019</v>
      </c>
      <c r="L2">
        <v>2020</v>
      </c>
      <c r="M2">
        <v>2021</v>
      </c>
      <c r="N2">
        <v>2022</v>
      </c>
      <c r="O2">
        <v>2023</v>
      </c>
      <c r="P2">
        <v>2024</v>
      </c>
      <c r="Q2">
        <v>2025</v>
      </c>
      <c r="R2">
        <v>2026</v>
      </c>
    </row>
    <row r="3" spans="1:18" ht="15" thickBot="1">
      <c r="A3" s="2">
        <v>1</v>
      </c>
      <c r="B3" s="3" t="s">
        <v>12</v>
      </c>
      <c r="C3" s="4" t="str">
        <f>VLOOKUP(A3,[2]RECAP!A:C,3,FALSE)</f>
        <v>Achat de matières premières &amp; fournitures</v>
      </c>
      <c r="D3" s="5"/>
      <c r="E3" s="5"/>
      <c r="F3" s="5"/>
      <c r="G3" s="5"/>
      <c r="H3" s="5"/>
    </row>
    <row r="4" spans="1:18" ht="15" thickBot="1">
      <c r="A4" s="2">
        <v>2</v>
      </c>
      <c r="B4" s="3" t="s">
        <v>12</v>
      </c>
      <c r="C4" s="4" t="str">
        <f>VLOOKUP(A4,[2]RECAP!A:C,3,FALSE)</f>
        <v>Achats d'énergies</v>
      </c>
      <c r="D4" s="5"/>
      <c r="E4" s="5"/>
      <c r="F4" s="5"/>
      <c r="G4" s="5"/>
      <c r="H4" s="5"/>
      <c r="J4" s="395"/>
      <c r="K4" s="395"/>
      <c r="L4" s="395"/>
      <c r="M4" s="395"/>
      <c r="N4" s="395"/>
      <c r="O4" s="395"/>
      <c r="P4" s="395"/>
      <c r="Q4" s="395"/>
      <c r="R4" s="395"/>
    </row>
    <row r="5" spans="1:18">
      <c r="A5" s="6">
        <v>600330</v>
      </c>
      <c r="B5" s="7"/>
      <c r="C5" s="20" t="s">
        <v>385</v>
      </c>
      <c r="D5" s="21"/>
      <c r="E5" s="422"/>
      <c r="F5" s="422"/>
      <c r="G5" s="422"/>
      <c r="H5" s="422"/>
      <c r="J5" s="395"/>
      <c r="K5" s="395"/>
      <c r="L5" s="395"/>
      <c r="M5" s="395"/>
      <c r="N5" s="395"/>
      <c r="O5" s="395"/>
      <c r="P5" s="395"/>
      <c r="Q5" s="395"/>
      <c r="R5" s="395"/>
    </row>
    <row r="6" spans="1:18" ht="15" thickBot="1">
      <c r="A6" s="6">
        <v>610100</v>
      </c>
      <c r="B6" s="7"/>
      <c r="C6" s="20" t="s">
        <v>386</v>
      </c>
      <c r="D6" s="21"/>
      <c r="E6" s="422"/>
      <c r="F6" s="422"/>
      <c r="G6" s="422"/>
      <c r="H6" s="422"/>
      <c r="J6" s="395"/>
      <c r="K6" s="395"/>
      <c r="L6" s="395"/>
      <c r="M6" s="395"/>
      <c r="N6" s="395"/>
      <c r="O6" s="395"/>
      <c r="P6" s="395"/>
      <c r="Q6" s="395"/>
      <c r="R6" s="395"/>
    </row>
    <row r="7" spans="1:18" ht="15" thickBot="1">
      <c r="A7" s="2">
        <v>3</v>
      </c>
      <c r="B7" s="3" t="s">
        <v>12</v>
      </c>
      <c r="C7" s="4" t="str">
        <f>VLOOKUP(A7,[2]RECAP!A:C,3,FALSE)</f>
        <v>Achat de matériels et frais de bureau</v>
      </c>
      <c r="D7" s="5"/>
      <c r="E7" s="5"/>
      <c r="F7" s="5"/>
      <c r="G7" s="5"/>
      <c r="H7" s="5"/>
    </row>
    <row r="8" spans="1:18" ht="15" thickBot="1">
      <c r="A8" s="2">
        <v>4</v>
      </c>
      <c r="B8" s="3" t="s">
        <v>12</v>
      </c>
      <c r="C8" s="4" t="str">
        <f>VLOOKUP(A8,[2]RECAP!A:C,3,FALSE)</f>
        <v>Obligations légales et contractuelles</v>
      </c>
      <c r="D8" s="5"/>
      <c r="E8" s="5"/>
      <c r="F8" s="5"/>
      <c r="G8" s="5"/>
      <c r="H8" s="5"/>
    </row>
    <row r="9" spans="1:18" ht="15" thickBot="1">
      <c r="A9" s="2">
        <v>5</v>
      </c>
      <c r="B9" s="3" t="s">
        <v>12</v>
      </c>
      <c r="C9" s="4" t="str">
        <f>VLOOKUP(A9,[2]RECAP!A:C,3,FALSE)</f>
        <v>Entretien</v>
      </c>
      <c r="D9" s="5"/>
      <c r="E9" s="5"/>
      <c r="F9" s="5"/>
      <c r="G9" s="5"/>
      <c r="H9" s="5"/>
    </row>
    <row r="10" spans="1:18" ht="15" thickBot="1">
      <c r="A10" s="2">
        <v>6</v>
      </c>
      <c r="B10" s="3" t="s">
        <v>12</v>
      </c>
      <c r="C10" s="4" t="str">
        <f>VLOOKUP(A10,[2]RECAP!A:C,3,FALSE)</f>
        <v>Gestion de l'espace public</v>
      </c>
      <c r="D10" s="5"/>
      <c r="E10" s="5"/>
      <c r="F10" s="5"/>
      <c r="G10" s="5"/>
      <c r="H10" s="5"/>
      <c r="J10" s="395"/>
      <c r="K10" s="395"/>
      <c r="L10" s="395"/>
      <c r="M10" s="395"/>
      <c r="N10" s="395"/>
      <c r="O10" s="395"/>
      <c r="P10" s="395"/>
      <c r="Q10" s="395"/>
      <c r="R10" s="395"/>
    </row>
    <row r="11" spans="1:18">
      <c r="A11" s="6">
        <v>602060</v>
      </c>
      <c r="B11" s="7"/>
      <c r="C11" s="20" t="s">
        <v>387</v>
      </c>
      <c r="D11" s="21"/>
      <c r="E11" s="422"/>
      <c r="F11" s="422"/>
      <c r="G11" s="422"/>
      <c r="H11" s="422"/>
      <c r="J11" s="395"/>
      <c r="K11" s="395"/>
      <c r="L11" s="395"/>
      <c r="M11" s="395"/>
      <c r="N11" s="395"/>
      <c r="O11" s="395"/>
      <c r="P11" s="395"/>
      <c r="Q11" s="395"/>
      <c r="R11" s="395"/>
    </row>
    <row r="12" spans="1:18">
      <c r="A12" s="6">
        <v>602100</v>
      </c>
      <c r="B12" s="7"/>
      <c r="C12" s="20" t="s">
        <v>388</v>
      </c>
      <c r="D12" s="21"/>
      <c r="E12" s="422"/>
      <c r="F12" s="422"/>
      <c r="G12" s="422"/>
      <c r="H12" s="422"/>
      <c r="J12" s="395"/>
      <c r="K12" s="395"/>
      <c r="L12" s="395"/>
      <c r="M12" s="395"/>
      <c r="N12" s="395"/>
      <c r="O12" s="395"/>
      <c r="P12" s="395"/>
      <c r="Q12" s="395"/>
      <c r="R12" s="395"/>
    </row>
    <row r="13" spans="1:18" ht="15" thickBot="1">
      <c r="A13" s="6">
        <v>612100</v>
      </c>
      <c r="B13" s="7"/>
      <c r="C13" s="20" t="s">
        <v>389</v>
      </c>
      <c r="D13" s="21"/>
      <c r="E13" s="422"/>
      <c r="F13" s="422"/>
      <c r="G13" s="422"/>
      <c r="H13" s="422"/>
      <c r="J13" s="395"/>
      <c r="K13" s="395"/>
      <c r="L13" s="395"/>
      <c r="M13" s="395"/>
      <c r="N13" s="395"/>
      <c r="O13" s="395"/>
      <c r="P13" s="395"/>
      <c r="Q13" s="395"/>
      <c r="R13" s="395"/>
    </row>
    <row r="14" spans="1:18" ht="15" thickBot="1">
      <c r="A14" s="17">
        <v>7</v>
      </c>
      <c r="B14" s="3" t="s">
        <v>12</v>
      </c>
      <c r="C14" s="4" t="str">
        <f>VLOOKUP(A14,[2]RECAP!A:C,3,FALSE)</f>
        <v>Connexe</v>
      </c>
      <c r="D14" s="5"/>
      <c r="E14" s="5"/>
      <c r="F14" s="5"/>
      <c r="G14" s="5"/>
      <c r="H14" s="5"/>
      <c r="J14" s="395"/>
      <c r="K14" s="395"/>
      <c r="L14" s="395"/>
      <c r="M14" s="395"/>
      <c r="N14" s="395"/>
      <c r="O14" s="395"/>
      <c r="P14" s="395"/>
      <c r="Q14" s="395"/>
      <c r="R14" s="395"/>
    </row>
    <row r="15" spans="1:18">
      <c r="A15" s="6">
        <v>603900</v>
      </c>
      <c r="B15" s="7"/>
      <c r="C15" s="20" t="s">
        <v>390</v>
      </c>
      <c r="D15" s="21"/>
      <c r="E15" s="422"/>
      <c r="F15" s="422"/>
      <c r="G15" s="422"/>
      <c r="H15" s="422"/>
      <c r="J15" s="395"/>
      <c r="K15" s="395"/>
      <c r="L15" s="395"/>
      <c r="M15" s="395"/>
      <c r="N15" s="395"/>
      <c r="O15" s="395"/>
      <c r="P15" s="395"/>
      <c r="Q15" s="395"/>
      <c r="R15" s="395"/>
    </row>
    <row r="16" spans="1:18">
      <c r="A16" s="6">
        <v>619500</v>
      </c>
      <c r="B16" s="7"/>
      <c r="C16" s="20" t="s">
        <v>391</v>
      </c>
      <c r="D16" s="21"/>
      <c r="E16" s="422"/>
      <c r="F16" s="422"/>
      <c r="G16" s="422"/>
      <c r="H16" s="422"/>
      <c r="J16" s="395"/>
      <c r="K16" s="395"/>
      <c r="L16" s="395"/>
      <c r="M16" s="395"/>
      <c r="N16" s="395"/>
      <c r="O16" s="395"/>
      <c r="P16" s="395"/>
      <c r="Q16" s="395"/>
      <c r="R16" s="395"/>
    </row>
    <row r="17" spans="1:18" ht="15" thickBot="1">
      <c r="A17" s="6">
        <v>619510</v>
      </c>
      <c r="B17" s="7"/>
      <c r="C17" s="20" t="s">
        <v>392</v>
      </c>
      <c r="D17" s="21"/>
      <c r="E17" s="422"/>
      <c r="F17" s="422"/>
      <c r="G17" s="422"/>
      <c r="H17" s="422"/>
      <c r="J17" s="395"/>
      <c r="K17" s="395"/>
      <c r="L17" s="395"/>
      <c r="M17" s="395"/>
      <c r="N17" s="395"/>
      <c r="O17" s="395"/>
      <c r="P17" s="395"/>
      <c r="Q17" s="395"/>
      <c r="R17" s="395"/>
    </row>
    <row r="18" spans="1:18" ht="15" thickBot="1">
      <c r="A18" s="2">
        <v>8</v>
      </c>
      <c r="B18" s="3" t="s">
        <v>12</v>
      </c>
      <c r="C18" s="4" t="str">
        <f>VLOOKUP(A18,[2]RECAP!A:C,3,FALSE)</f>
        <v>Loyers et charges locatives</v>
      </c>
      <c r="D18" s="5"/>
      <c r="E18" s="5"/>
      <c r="F18" s="5"/>
      <c r="G18" s="5"/>
      <c r="H18" s="5"/>
    </row>
    <row r="19" spans="1:18" ht="15" thickBot="1">
      <c r="A19" s="2">
        <v>9</v>
      </c>
      <c r="B19" s="3" t="s">
        <v>12</v>
      </c>
      <c r="C19" s="4" t="str">
        <f>VLOOKUP(A19,[2]RECAP!A:C,3,FALSE)</f>
        <v>Traitement et enlèvement des déchets</v>
      </c>
      <c r="D19" s="5"/>
      <c r="E19" s="5"/>
      <c r="F19" s="5"/>
      <c r="G19" s="5"/>
      <c r="H19" s="5"/>
    </row>
    <row r="20" spans="1:18" ht="15" thickBot="1">
      <c r="A20" s="17">
        <v>10</v>
      </c>
      <c r="B20" s="3" t="s">
        <v>12</v>
      </c>
      <c r="C20" s="4" t="str">
        <f>VLOOKUP(A20,[2]RECAP!A:C,3,FALSE)</f>
        <v xml:space="preserve">Les coûts liés au personnel </v>
      </c>
      <c r="D20" s="5"/>
      <c r="E20" s="5"/>
      <c r="F20" s="5"/>
      <c r="G20" s="5"/>
      <c r="H20" s="5"/>
      <c r="J20" s="395"/>
      <c r="K20" s="395"/>
      <c r="L20" s="395"/>
      <c r="M20" s="395"/>
      <c r="N20" s="395"/>
      <c r="O20" s="395"/>
      <c r="P20" s="395"/>
      <c r="Q20" s="395"/>
      <c r="R20" s="395"/>
    </row>
    <row r="21" spans="1:18">
      <c r="A21" s="6">
        <v>618000</v>
      </c>
      <c r="B21" s="7"/>
      <c r="C21" s="20" t="s">
        <v>393</v>
      </c>
      <c r="D21" s="21"/>
      <c r="E21" s="422"/>
      <c r="F21" s="422"/>
      <c r="G21" s="422"/>
      <c r="H21" s="422"/>
      <c r="J21" s="395"/>
      <c r="K21" s="395"/>
      <c r="L21" s="395"/>
      <c r="M21" s="395"/>
      <c r="N21" s="395"/>
      <c r="O21" s="395"/>
      <c r="P21" s="395"/>
      <c r="Q21" s="395"/>
      <c r="R21" s="395"/>
    </row>
    <row r="22" spans="1:18" ht="15" thickBot="1">
      <c r="A22" s="6">
        <v>618001</v>
      </c>
      <c r="B22" s="7"/>
      <c r="C22" s="20" t="s">
        <v>394</v>
      </c>
      <c r="D22" s="21"/>
      <c r="E22" s="422"/>
      <c r="F22" s="422"/>
      <c r="G22" s="422"/>
      <c r="H22" s="422"/>
      <c r="J22" s="395"/>
      <c r="K22" s="395"/>
      <c r="L22" s="395"/>
      <c r="M22" s="395"/>
      <c r="N22" s="395"/>
      <c r="O22" s="395"/>
      <c r="P22" s="395"/>
      <c r="Q22" s="395"/>
      <c r="R22" s="395"/>
    </row>
    <row r="23" spans="1:18" ht="15" thickBot="1">
      <c r="A23" s="17">
        <v>11</v>
      </c>
      <c r="B23" s="3" t="s">
        <v>12</v>
      </c>
      <c r="C23" s="4" t="str">
        <f>VLOOKUP(A23,[2]RECAP!A:C,3,FALSE)</f>
        <v>Prestataires de service</v>
      </c>
      <c r="D23" s="5"/>
      <c r="E23" s="5"/>
      <c r="F23" s="5"/>
      <c r="G23" s="5"/>
      <c r="H23" s="5"/>
      <c r="J23" s="395"/>
      <c r="K23" s="395"/>
      <c r="L23" s="395"/>
      <c r="M23" s="395"/>
      <c r="N23" s="395"/>
      <c r="O23" s="395"/>
      <c r="P23" s="395"/>
      <c r="Q23" s="395"/>
      <c r="R23" s="395"/>
    </row>
    <row r="24" spans="1:18">
      <c r="A24" s="6">
        <v>603300</v>
      </c>
      <c r="B24" s="7"/>
      <c r="C24" s="20" t="s">
        <v>395</v>
      </c>
      <c r="D24" s="21"/>
      <c r="E24" s="422"/>
      <c r="F24" s="422"/>
      <c r="G24" s="422"/>
      <c r="H24" s="422"/>
      <c r="J24" s="395"/>
      <c r="K24" s="395"/>
      <c r="L24" s="395"/>
      <c r="M24" s="395"/>
      <c r="N24" s="395"/>
      <c r="O24" s="395"/>
      <c r="P24" s="395"/>
      <c r="Q24" s="395"/>
      <c r="R24" s="395"/>
    </row>
    <row r="25" spans="1:18">
      <c r="A25" s="6">
        <v>603350</v>
      </c>
      <c r="B25" s="7"/>
      <c r="C25" s="20" t="s">
        <v>396</v>
      </c>
      <c r="D25" s="21"/>
      <c r="E25" s="422"/>
      <c r="F25" s="422"/>
      <c r="G25" s="422"/>
      <c r="H25" s="422"/>
      <c r="J25" s="395"/>
      <c r="K25" s="395"/>
      <c r="L25" s="395"/>
      <c r="M25" s="395"/>
      <c r="N25" s="395"/>
      <c r="O25" s="395"/>
      <c r="P25" s="395"/>
      <c r="Q25" s="395"/>
      <c r="R25" s="395"/>
    </row>
    <row r="26" spans="1:18">
      <c r="A26" s="6">
        <v>613001</v>
      </c>
      <c r="B26" s="7"/>
      <c r="C26" s="20" t="s">
        <v>397</v>
      </c>
      <c r="D26" s="21"/>
      <c r="E26" s="422"/>
      <c r="F26" s="422"/>
      <c r="G26" s="422"/>
      <c r="H26" s="422"/>
      <c r="J26" s="395"/>
      <c r="K26" s="395"/>
      <c r="L26" s="395"/>
      <c r="M26" s="395"/>
      <c r="N26" s="395"/>
      <c r="O26" s="395"/>
      <c r="P26" s="395"/>
      <c r="Q26" s="395"/>
      <c r="R26" s="395"/>
    </row>
    <row r="27" spans="1:18" ht="15" thickBot="1">
      <c r="A27" s="6">
        <v>613005</v>
      </c>
      <c r="B27" s="7"/>
      <c r="C27" s="20" t="s">
        <v>398</v>
      </c>
      <c r="D27" s="21"/>
      <c r="E27" s="422"/>
      <c r="F27" s="422"/>
      <c r="G27" s="422"/>
      <c r="H27" s="422"/>
      <c r="J27" s="395"/>
      <c r="K27" s="395"/>
      <c r="L27" s="395"/>
      <c r="M27" s="395"/>
      <c r="N27" s="395"/>
      <c r="O27" s="395"/>
      <c r="P27" s="395"/>
      <c r="Q27" s="395"/>
      <c r="R27" s="395"/>
    </row>
    <row r="28" spans="1:18" ht="15" thickBot="1">
      <c r="A28" s="2">
        <v>12</v>
      </c>
      <c r="B28" s="3" t="s">
        <v>12</v>
      </c>
      <c r="C28" s="4" t="str">
        <f>VLOOKUP(A28,[2]RECAP!A:C,3,FALSE)</f>
        <v>Assurances liées à l’exploitation</v>
      </c>
      <c r="D28" s="5"/>
      <c r="E28" s="5"/>
      <c r="F28" s="5"/>
      <c r="G28" s="5"/>
      <c r="H28" s="5"/>
    </row>
    <row r="29" spans="1:18" ht="15" thickBot="1">
      <c r="A29" s="2">
        <v>13</v>
      </c>
      <c r="B29" s="3" t="s">
        <v>12</v>
      </c>
      <c r="C29" s="4" t="str">
        <f>VLOOKUP(A29,[2]RECAP!A:C,3,FALSE)</f>
        <v xml:space="preserve">Les frais liés aux véhicules </v>
      </c>
      <c r="D29" s="5"/>
      <c r="E29" s="5"/>
      <c r="F29" s="5"/>
      <c r="G29" s="5"/>
      <c r="H29" s="5"/>
    </row>
    <row r="30" spans="1:18" ht="15" thickBot="1">
      <c r="A30" s="17">
        <v>14</v>
      </c>
      <c r="B30" s="3" t="s">
        <v>12</v>
      </c>
      <c r="C30" s="206" t="s">
        <v>41</v>
      </c>
      <c r="D30" s="5"/>
      <c r="E30" s="5"/>
      <c r="F30" s="5"/>
      <c r="G30" s="5"/>
      <c r="H30" s="5"/>
      <c r="J30" s="395"/>
      <c r="K30" s="395"/>
      <c r="L30" s="395"/>
      <c r="M30" s="395"/>
      <c r="N30" s="395"/>
      <c r="O30" s="395"/>
      <c r="P30" s="395"/>
      <c r="Q30" s="395"/>
      <c r="R30" s="395"/>
    </row>
    <row r="31" spans="1:18">
      <c r="A31" s="6" t="s">
        <v>399</v>
      </c>
      <c r="B31" s="7"/>
      <c r="C31" s="20" t="s">
        <v>400</v>
      </c>
      <c r="D31" s="21"/>
      <c r="E31" s="422"/>
      <c r="F31" s="422"/>
      <c r="G31" s="422"/>
      <c r="H31" s="422"/>
      <c r="J31" s="395"/>
      <c r="K31" s="395"/>
      <c r="L31" s="395"/>
      <c r="M31" s="395"/>
      <c r="N31" s="395"/>
      <c r="O31" s="395"/>
      <c r="P31" s="395"/>
      <c r="Q31" s="395"/>
      <c r="R31" s="395"/>
    </row>
    <row r="32" spans="1:18">
      <c r="A32" s="6" t="s">
        <v>401</v>
      </c>
      <c r="B32" s="7"/>
      <c r="C32" s="20" t="s">
        <v>402</v>
      </c>
      <c r="D32" s="21"/>
      <c r="E32" s="422"/>
      <c r="F32" s="422"/>
      <c r="G32" s="422"/>
      <c r="H32" s="422"/>
      <c r="J32" s="395"/>
      <c r="K32" s="395"/>
      <c r="L32" s="395"/>
      <c r="M32" s="395"/>
      <c r="N32" s="395"/>
      <c r="O32" s="395"/>
      <c r="P32" s="395"/>
      <c r="Q32" s="395"/>
      <c r="R32" s="395"/>
    </row>
    <row r="33" spans="1:18">
      <c r="A33" s="6" t="s">
        <v>403</v>
      </c>
      <c r="B33" s="7"/>
      <c r="C33" s="20" t="s">
        <v>404</v>
      </c>
      <c r="D33" s="21"/>
      <c r="E33" s="422"/>
      <c r="F33" s="422"/>
      <c r="G33" s="422"/>
      <c r="H33" s="422"/>
      <c r="J33" s="395"/>
      <c r="K33" s="395"/>
      <c r="L33" s="395"/>
      <c r="M33" s="395"/>
      <c r="N33" s="395"/>
      <c r="O33" s="395"/>
      <c r="P33" s="395"/>
      <c r="Q33" s="395"/>
      <c r="R33" s="395"/>
    </row>
    <row r="34" spans="1:18">
      <c r="A34" s="6" t="s">
        <v>405</v>
      </c>
      <c r="B34" s="7"/>
      <c r="C34" s="20" t="s">
        <v>406</v>
      </c>
      <c r="D34" s="21"/>
      <c r="E34" s="422"/>
      <c r="F34" s="422"/>
      <c r="G34" s="422"/>
      <c r="H34" s="422"/>
      <c r="J34" s="395"/>
      <c r="K34" s="395"/>
      <c r="L34" s="395"/>
      <c r="M34" s="395"/>
      <c r="N34" s="395"/>
      <c r="O34" s="395"/>
      <c r="P34" s="395"/>
      <c r="Q34" s="395"/>
      <c r="R34" s="395"/>
    </row>
    <row r="35" spans="1:18">
      <c r="A35" s="6" t="s">
        <v>407</v>
      </c>
      <c r="B35" s="7"/>
      <c r="C35" s="20" t="s">
        <v>408</v>
      </c>
      <c r="D35" s="21"/>
      <c r="E35" s="422"/>
      <c r="F35" s="422"/>
      <c r="G35" s="422"/>
      <c r="H35" s="422"/>
      <c r="J35" s="395"/>
      <c r="K35" s="395"/>
      <c r="L35" s="395"/>
      <c r="M35" s="395"/>
      <c r="N35" s="395"/>
      <c r="O35" s="395"/>
      <c r="P35" s="395"/>
      <c r="Q35" s="395"/>
      <c r="R35" s="395"/>
    </row>
    <row r="36" spans="1:18">
      <c r="A36" s="6">
        <v>660200</v>
      </c>
      <c r="B36" s="7"/>
      <c r="C36" s="20" t="s">
        <v>409</v>
      </c>
      <c r="D36" s="21"/>
      <c r="E36" s="422"/>
      <c r="F36" s="422"/>
      <c r="G36" s="422"/>
      <c r="H36" s="422"/>
      <c r="J36" s="395"/>
      <c r="K36" s="395"/>
      <c r="L36" s="395"/>
      <c r="M36" s="395"/>
      <c r="N36" s="395"/>
      <c r="O36" s="395"/>
      <c r="P36" s="395"/>
      <c r="Q36" s="395"/>
      <c r="R36" s="395"/>
    </row>
    <row r="37" spans="1:18" ht="15" thickBot="1">
      <c r="A37" s="6" t="s">
        <v>410</v>
      </c>
      <c r="B37" s="7"/>
      <c r="C37" s="20" t="s">
        <v>411</v>
      </c>
      <c r="D37" s="21"/>
      <c r="E37" s="422"/>
      <c r="F37" s="422"/>
      <c r="G37" s="422"/>
      <c r="H37" s="422"/>
      <c r="J37" s="395"/>
      <c r="K37" s="395"/>
      <c r="L37" s="395"/>
      <c r="M37" s="395"/>
      <c r="N37" s="395"/>
      <c r="O37" s="395"/>
      <c r="P37" s="395"/>
      <c r="Q37" s="395"/>
      <c r="R37" s="395"/>
    </row>
    <row r="38" spans="1:18" ht="15" thickBot="1">
      <c r="A38" s="2">
        <v>15</v>
      </c>
      <c r="B38" s="3" t="s">
        <v>12</v>
      </c>
      <c r="C38" s="206" t="s">
        <v>42</v>
      </c>
      <c r="D38" s="5"/>
      <c r="E38" s="5"/>
      <c r="F38" s="5"/>
      <c r="G38" s="5"/>
      <c r="H38" s="5"/>
      <c r="J38" s="395"/>
      <c r="K38" s="395"/>
      <c r="L38" s="395"/>
      <c r="M38" s="395"/>
      <c r="N38" s="395"/>
      <c r="O38" s="395"/>
      <c r="P38" s="395"/>
      <c r="Q38" s="395"/>
      <c r="R38" s="395"/>
    </row>
    <row r="39" spans="1:18">
      <c r="A39" s="6" t="s">
        <v>412</v>
      </c>
      <c r="B39" s="7"/>
      <c r="C39" s="20" t="s">
        <v>413</v>
      </c>
      <c r="D39" s="21"/>
      <c r="E39" s="422"/>
      <c r="F39" s="422"/>
      <c r="G39" s="422"/>
      <c r="H39" s="422"/>
      <c r="J39" s="395"/>
      <c r="K39" s="395"/>
      <c r="L39" s="395"/>
      <c r="M39" s="395"/>
      <c r="N39" s="395"/>
      <c r="O39" s="395"/>
      <c r="P39" s="395"/>
      <c r="Q39" s="395"/>
      <c r="R39" s="395"/>
    </row>
    <row r="40" spans="1:18">
      <c r="A40" s="6">
        <v>640200</v>
      </c>
      <c r="B40" s="7"/>
      <c r="C40" s="20" t="s">
        <v>414</v>
      </c>
      <c r="D40" s="21"/>
      <c r="E40" s="422"/>
      <c r="F40" s="422"/>
      <c r="G40" s="422"/>
      <c r="H40" s="422"/>
      <c r="J40" s="395"/>
      <c r="K40" s="395"/>
      <c r="L40" s="395"/>
      <c r="M40" s="395"/>
      <c r="N40" s="395"/>
      <c r="O40" s="395"/>
      <c r="P40" s="395"/>
      <c r="Q40" s="395"/>
      <c r="R40" s="395"/>
    </row>
    <row r="41" spans="1:18">
      <c r="A41" s="6" t="s">
        <v>415</v>
      </c>
      <c r="B41" s="7"/>
      <c r="C41" s="20" t="s">
        <v>416</v>
      </c>
      <c r="D41" s="21"/>
      <c r="E41" s="422"/>
      <c r="F41" s="422"/>
      <c r="G41" s="422"/>
      <c r="H41" s="422"/>
      <c r="J41" s="395"/>
      <c r="K41" s="395"/>
      <c r="L41" s="395"/>
      <c r="M41" s="395"/>
      <c r="N41" s="395"/>
      <c r="O41" s="395"/>
      <c r="P41" s="395"/>
      <c r="Q41" s="395"/>
      <c r="R41" s="395"/>
    </row>
    <row r="42" spans="1:18">
      <c r="A42" s="6">
        <v>670000</v>
      </c>
      <c r="B42" s="7"/>
      <c r="C42" s="20" t="s">
        <v>417</v>
      </c>
      <c r="D42" s="21"/>
      <c r="E42" s="422"/>
      <c r="F42" s="422"/>
      <c r="G42" s="422"/>
      <c r="H42" s="422"/>
      <c r="J42" s="395"/>
      <c r="K42" s="395"/>
      <c r="L42" s="395"/>
      <c r="M42" s="395"/>
      <c r="N42" s="395"/>
      <c r="O42" s="395"/>
      <c r="P42" s="395"/>
      <c r="Q42" s="395"/>
      <c r="R42" s="395"/>
    </row>
    <row r="43" spans="1:18">
      <c r="A43" s="6" t="s">
        <v>418</v>
      </c>
      <c r="B43" s="7"/>
      <c r="C43" s="20" t="s">
        <v>419</v>
      </c>
      <c r="D43" s="21"/>
      <c r="E43" s="422"/>
      <c r="F43" s="422"/>
      <c r="G43" s="422"/>
      <c r="H43" s="422"/>
      <c r="J43" s="395"/>
      <c r="K43" s="395"/>
      <c r="L43" s="395"/>
      <c r="M43" s="395"/>
      <c r="N43" s="395"/>
      <c r="O43" s="395"/>
      <c r="P43" s="395"/>
      <c r="Q43" s="395"/>
      <c r="R43" s="395"/>
    </row>
    <row r="44" spans="1:18" ht="15" thickBot="1">
      <c r="A44" s="6" t="s">
        <v>420</v>
      </c>
      <c r="B44" s="7"/>
      <c r="C44" s="20" t="s">
        <v>421</v>
      </c>
      <c r="D44" s="21"/>
      <c r="E44" s="422"/>
      <c r="F44" s="422"/>
      <c r="G44" s="422"/>
      <c r="H44" s="422"/>
      <c r="J44" s="395"/>
      <c r="K44" s="395"/>
      <c r="L44" s="395"/>
      <c r="M44" s="395"/>
      <c r="N44" s="395"/>
      <c r="O44" s="395"/>
      <c r="P44" s="395"/>
      <c r="Q44" s="395"/>
      <c r="R44" s="395"/>
    </row>
    <row r="45" spans="1:18" ht="15" thickBot="1">
      <c r="A45" s="2">
        <v>16</v>
      </c>
      <c r="B45" s="3" t="s">
        <v>12</v>
      </c>
      <c r="C45" s="206" t="s">
        <v>43</v>
      </c>
      <c r="D45" s="5"/>
      <c r="E45" s="5"/>
      <c r="F45" s="5"/>
      <c r="G45" s="5"/>
      <c r="H45" s="5"/>
      <c r="J45" s="423"/>
      <c r="K45" s="423"/>
      <c r="L45" s="423"/>
      <c r="M45" s="395"/>
      <c r="N45" s="395"/>
      <c r="O45" s="395"/>
      <c r="P45" s="395"/>
      <c r="Q45" s="395"/>
      <c r="R45" s="395"/>
    </row>
    <row r="46" spans="1:18">
      <c r="A46" s="6">
        <v>650000</v>
      </c>
      <c r="B46" s="7"/>
      <c r="C46" s="20" t="s">
        <v>422</v>
      </c>
      <c r="D46" s="21"/>
      <c r="E46" s="422"/>
      <c r="F46" s="422"/>
      <c r="G46" s="422"/>
      <c r="H46" s="422"/>
      <c r="J46" s="423"/>
      <c r="K46" s="423"/>
      <c r="L46" s="423"/>
      <c r="M46" s="395"/>
      <c r="N46" s="395"/>
      <c r="O46" s="395"/>
      <c r="P46" s="395"/>
      <c r="Q46" s="395"/>
      <c r="R46" s="395"/>
    </row>
    <row r="47" spans="1:18">
      <c r="A47" s="6">
        <v>650010</v>
      </c>
      <c r="B47" s="7"/>
      <c r="C47" s="20" t="s">
        <v>423</v>
      </c>
      <c r="D47" s="21"/>
      <c r="E47" s="422"/>
      <c r="F47" s="422"/>
      <c r="G47" s="422"/>
      <c r="H47" s="422"/>
      <c r="J47" s="423"/>
      <c r="K47" s="423"/>
      <c r="L47" s="423"/>
      <c r="M47" s="395"/>
      <c r="N47" s="395"/>
      <c r="O47" s="395"/>
      <c r="P47" s="395"/>
      <c r="Q47" s="395"/>
      <c r="R47" s="395"/>
    </row>
    <row r="48" spans="1:18">
      <c r="A48" s="6">
        <v>650200</v>
      </c>
      <c r="B48" s="7"/>
      <c r="C48" s="20" t="s">
        <v>424</v>
      </c>
      <c r="D48" s="21"/>
      <c r="E48" s="422"/>
      <c r="F48" s="422"/>
      <c r="G48" s="422"/>
      <c r="H48" s="422"/>
      <c r="J48" s="423"/>
      <c r="K48" s="423"/>
      <c r="L48" s="423"/>
      <c r="M48" s="395"/>
      <c r="N48" s="395"/>
      <c r="O48" s="395"/>
      <c r="P48" s="395"/>
      <c r="Q48" s="395"/>
      <c r="R48" s="395"/>
    </row>
    <row r="49" spans="1:19">
      <c r="A49" s="6">
        <v>650210</v>
      </c>
      <c r="B49" s="7"/>
      <c r="C49" s="20" t="s">
        <v>425</v>
      </c>
      <c r="D49" s="21"/>
      <c r="E49" s="422"/>
      <c r="F49" s="422"/>
      <c r="G49" s="422"/>
      <c r="H49" s="422"/>
      <c r="J49" s="423"/>
      <c r="K49" s="423"/>
      <c r="L49" s="423"/>
      <c r="M49" s="395"/>
      <c r="N49" s="395"/>
      <c r="O49" s="395"/>
      <c r="P49" s="395"/>
      <c r="Q49" s="395"/>
      <c r="R49" s="395"/>
    </row>
    <row r="50" spans="1:19">
      <c r="A50" s="6">
        <v>650300</v>
      </c>
      <c r="B50" s="7"/>
      <c r="C50" s="20" t="s">
        <v>426</v>
      </c>
      <c r="D50" s="21"/>
      <c r="E50" s="422"/>
      <c r="F50" s="422"/>
      <c r="G50" s="422"/>
      <c r="H50" s="422"/>
      <c r="J50" s="423"/>
      <c r="K50" s="423"/>
      <c r="L50" s="423"/>
      <c r="M50" s="395"/>
      <c r="N50" s="395"/>
      <c r="O50" s="395"/>
      <c r="P50" s="395"/>
      <c r="Q50" s="395"/>
      <c r="R50" s="395"/>
    </row>
    <row r="51" spans="1:19" s="421" customFormat="1">
      <c r="A51" s="416" t="s">
        <v>427</v>
      </c>
      <c r="B51" s="417"/>
      <c r="C51" s="418" t="s">
        <v>428</v>
      </c>
      <c r="D51" s="424"/>
      <c r="E51" s="420"/>
      <c r="F51" s="420"/>
      <c r="G51" s="420"/>
      <c r="H51" s="420"/>
      <c r="J51" s="395"/>
      <c r="K51" s="395"/>
      <c r="L51" s="395"/>
      <c r="M51" s="395"/>
      <c r="N51" s="395"/>
      <c r="O51" s="395"/>
      <c r="P51" s="395"/>
      <c r="Q51" s="395"/>
      <c r="R51" s="395"/>
    </row>
    <row r="52" spans="1:19">
      <c r="A52" s="6">
        <v>657000</v>
      </c>
      <c r="B52" s="7"/>
      <c r="C52" s="20" t="s">
        <v>429</v>
      </c>
      <c r="D52" s="21"/>
      <c r="E52" s="422"/>
      <c r="F52" s="422"/>
      <c r="G52" s="422"/>
      <c r="H52" s="422"/>
      <c r="J52" s="395"/>
      <c r="K52" s="395"/>
      <c r="L52" s="395"/>
      <c r="M52" s="395"/>
      <c r="N52" s="395"/>
      <c r="O52" s="395"/>
      <c r="P52" s="395"/>
      <c r="Q52" s="395"/>
      <c r="R52" s="395"/>
    </row>
    <row r="53" spans="1:19" s="421" customFormat="1" ht="15" thickBot="1">
      <c r="A53" s="416">
        <v>658000</v>
      </c>
      <c r="B53" s="417"/>
      <c r="C53" s="418" t="s">
        <v>430</v>
      </c>
      <c r="D53" s="424"/>
      <c r="E53" s="420"/>
      <c r="F53" s="420"/>
      <c r="G53" s="420"/>
      <c r="H53" s="420"/>
      <c r="J53" s="395"/>
      <c r="K53" s="395"/>
      <c r="L53" s="395"/>
      <c r="M53" s="395"/>
      <c r="N53" s="395"/>
      <c r="O53" s="395"/>
      <c r="P53" s="395"/>
      <c r="Q53" s="395"/>
      <c r="R53" s="395"/>
    </row>
    <row r="54" spans="1:19" ht="15" thickBot="1">
      <c r="A54" s="7">
        <v>17</v>
      </c>
      <c r="B54" s="3" t="s">
        <v>12</v>
      </c>
      <c r="C54" s="4" t="str">
        <f>VLOOKUP(A54,[2]RECAP!A:C,3,FALSE)</f>
        <v>Charges exceptionnelles</v>
      </c>
      <c r="D54" s="5"/>
      <c r="E54" s="5"/>
      <c r="F54" s="5"/>
      <c r="G54" s="5"/>
      <c r="H54" s="5"/>
      <c r="J54" s="395"/>
      <c r="K54" s="395"/>
      <c r="L54" s="395"/>
      <c r="M54" s="395"/>
      <c r="N54" s="395"/>
      <c r="O54" s="395"/>
      <c r="P54" s="395"/>
      <c r="Q54" s="395"/>
      <c r="R54" s="395"/>
    </row>
    <row r="55" spans="1:19" ht="15" thickBot="1">
      <c r="A55" s="6" t="s">
        <v>431</v>
      </c>
      <c r="B55" s="7"/>
      <c r="C55" s="20" t="s">
        <v>432</v>
      </c>
      <c r="D55" s="21"/>
      <c r="E55" s="422"/>
      <c r="F55" s="422"/>
      <c r="G55" s="422"/>
      <c r="H55" s="422"/>
      <c r="J55" s="395"/>
      <c r="K55" s="395"/>
      <c r="L55" s="395"/>
      <c r="M55" s="395"/>
      <c r="N55" s="395"/>
      <c r="O55" s="395"/>
      <c r="P55" s="395"/>
      <c r="Q55" s="395"/>
      <c r="R55" s="395"/>
    </row>
    <row r="56" spans="1:19" ht="15" thickBot="1">
      <c r="A56" s="7">
        <v>18</v>
      </c>
      <c r="B56" s="3" t="s">
        <v>12</v>
      </c>
      <c r="C56" s="4" t="str">
        <f>VLOOKUP(A56,[2]RECAP!A:C,3,FALSE)</f>
        <v>Marge Equitable</v>
      </c>
      <c r="D56" s="5"/>
      <c r="E56" s="425"/>
      <c r="F56" s="425"/>
      <c r="G56" s="425"/>
      <c r="H56" s="425"/>
      <c r="M56" s="395"/>
      <c r="N56" s="395"/>
      <c r="O56" s="395"/>
      <c r="P56" s="395"/>
      <c r="Q56" s="395"/>
      <c r="R56" s="395"/>
    </row>
    <row r="57" spans="1:19" ht="15" thickBot="1">
      <c r="A57" s="2">
        <v>19</v>
      </c>
      <c r="B57" s="3" t="s">
        <v>12</v>
      </c>
      <c r="C57" s="4" t="str">
        <f>VLOOKUP(A57,[2]RECAP!A:C,3,FALSE)</f>
        <v>Coûts environnementaux</v>
      </c>
      <c r="D57" s="5"/>
      <c r="E57" s="425"/>
      <c r="F57" s="425"/>
      <c r="G57" s="425"/>
      <c r="H57" s="425"/>
    </row>
    <row r="58" spans="1:19" ht="15" thickBot="1">
      <c r="A58" s="17">
        <v>20</v>
      </c>
      <c r="B58" s="3" t="s">
        <v>12</v>
      </c>
      <c r="C58" s="4" t="str">
        <f>VLOOKUP(A58,[2]RECAP!A:C,3,FALSE)</f>
        <v>Enveloppe Innovation</v>
      </c>
      <c r="D58" s="5"/>
      <c r="E58" s="425"/>
      <c r="F58" s="425"/>
      <c r="G58" s="425"/>
      <c r="H58" s="425"/>
    </row>
    <row r="59" spans="1:19" ht="15" thickBot="1">
      <c r="A59" s="2">
        <v>21</v>
      </c>
      <c r="B59" s="3" t="s">
        <v>12</v>
      </c>
      <c r="C59" s="4" t="str">
        <f>VLOOKUP(A59,[2]RECAP!A:C,3,FALSE)</f>
        <v>Risque commercial et impayés</v>
      </c>
      <c r="D59" s="10"/>
      <c r="E59" s="10"/>
      <c r="F59" s="10"/>
      <c r="G59" s="10"/>
      <c r="H59" s="10"/>
      <c r="I59" s="396"/>
      <c r="J59" s="397"/>
      <c r="K59" s="400"/>
      <c r="L59" s="400"/>
      <c r="M59" s="400"/>
      <c r="N59" s="400"/>
      <c r="O59" s="400"/>
      <c r="P59" s="400"/>
      <c r="Q59" s="400"/>
      <c r="R59" s="400"/>
      <c r="S59" s="400"/>
    </row>
    <row r="60" spans="1:19" ht="15" thickBot="1">
      <c r="B60" s="3"/>
      <c r="C60" s="11" t="s">
        <v>7</v>
      </c>
      <c r="D60" s="10">
        <f>SUMIF($B:$B,"CNG",D:D)</f>
        <v>0</v>
      </c>
      <c r="E60" s="10">
        <f>SUMIF($B:$B,"CNG",E:E)</f>
        <v>0</v>
      </c>
      <c r="F60" s="10">
        <f>SUMIF($B:$B,"CNG",F:F)</f>
        <v>0</v>
      </c>
      <c r="G60" s="10">
        <f>SUMIF($B:$B,"CNG",G:G)</f>
        <v>0</v>
      </c>
      <c r="H60" s="10">
        <f>SUMIF($B:$B,"CNG",H:H)</f>
        <v>0</v>
      </c>
      <c r="J60" s="10">
        <f>SUMIF($B:$B,"CNG",J:J)</f>
        <v>0</v>
      </c>
      <c r="K60" s="5">
        <f t="shared" ref="K60:R60" si="0">K4+K10+K24+K14+K20+K23+K30+K38+K45+K54</f>
        <v>0</v>
      </c>
      <c r="L60" s="5">
        <f t="shared" si="0"/>
        <v>0</v>
      </c>
      <c r="M60" s="5">
        <f t="shared" si="0"/>
        <v>0</v>
      </c>
      <c r="N60" s="5">
        <f t="shared" si="0"/>
        <v>0</v>
      </c>
      <c r="O60" s="5">
        <f t="shared" si="0"/>
        <v>0</v>
      </c>
      <c r="P60" s="5">
        <f t="shared" si="0"/>
        <v>0</v>
      </c>
      <c r="Q60" s="5">
        <f t="shared" si="0"/>
        <v>0</v>
      </c>
      <c r="R60" s="5">
        <f t="shared" si="0"/>
        <v>0</v>
      </c>
    </row>
    <row r="62" spans="1:19">
      <c r="A62" s="1342" t="s">
        <v>8</v>
      </c>
      <c r="B62" s="1342"/>
      <c r="C62" s="13">
        <v>0.02</v>
      </c>
    </row>
  </sheetData>
  <mergeCells count="1">
    <mergeCell ref="A62:B6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7BFCC-A6B5-41DB-BC04-945845ED4587}">
  <sheetPr>
    <tabColor theme="5"/>
  </sheetPr>
  <dimension ref="A1:X68"/>
  <sheetViews>
    <sheetView topLeftCell="A52" workbookViewId="0">
      <pane xSplit="1" topLeftCell="B1" activePane="topRight" state="frozen"/>
      <selection activeCell="P37" sqref="P37"/>
      <selection pane="topRight" activeCell="B62" sqref="B62:Q75"/>
    </sheetView>
  </sheetViews>
  <sheetFormatPr baseColWidth="10" defaultColWidth="11.44140625" defaultRowHeight="14.4"/>
  <cols>
    <col min="1" max="1" width="38.44140625" bestFit="1" customWidth="1"/>
    <col min="2" max="5" width="16.6640625" bestFit="1" customWidth="1"/>
    <col min="6" max="6" width="24.6640625" bestFit="1" customWidth="1"/>
    <col min="7" max="13" width="16.6640625" bestFit="1" customWidth="1"/>
    <col min="14" max="21" width="16.6640625" customWidth="1"/>
    <col min="22" max="22" width="16.6640625" bestFit="1" customWidth="1"/>
    <col min="23" max="23" width="11.44140625" style="1242"/>
  </cols>
  <sheetData>
    <row r="1" spans="1:24">
      <c r="A1" s="1240" t="s">
        <v>50</v>
      </c>
      <c r="B1" s="1241">
        <v>2007</v>
      </c>
      <c r="C1" s="1229">
        <v>2008</v>
      </c>
      <c r="D1" s="1229">
        <v>2009</v>
      </c>
      <c r="E1" s="1229">
        <v>2010</v>
      </c>
      <c r="F1" s="1229">
        <v>2011</v>
      </c>
      <c r="G1" s="1229">
        <v>2012</v>
      </c>
      <c r="H1" s="1229">
        <v>2013</v>
      </c>
      <c r="I1" s="1229">
        <v>2014</v>
      </c>
      <c r="J1" s="1229">
        <v>2015</v>
      </c>
      <c r="K1" s="1229">
        <v>2016</v>
      </c>
      <c r="L1" s="1229">
        <v>2017</v>
      </c>
      <c r="M1" s="1229">
        <v>2018</v>
      </c>
      <c r="N1" s="1229">
        <v>2019</v>
      </c>
      <c r="O1" s="1229">
        <v>2020</v>
      </c>
      <c r="P1" s="1229">
        <v>2021</v>
      </c>
      <c r="Q1" s="1229">
        <v>2022</v>
      </c>
      <c r="R1" s="1229">
        <v>2023</v>
      </c>
      <c r="S1" s="1229">
        <v>2024</v>
      </c>
      <c r="T1" s="1229">
        <v>2025</v>
      </c>
      <c r="U1" s="1229">
        <v>2026</v>
      </c>
      <c r="V1" s="1229" t="s">
        <v>30</v>
      </c>
    </row>
    <row r="2" spans="1:24">
      <c r="A2" s="1243" t="s">
        <v>888</v>
      </c>
      <c r="B2" s="1244"/>
      <c r="C2" s="1244"/>
      <c r="D2" s="1244"/>
      <c r="E2" s="1244"/>
      <c r="F2" s="1244"/>
      <c r="G2" s="1244"/>
      <c r="H2" s="1244"/>
      <c r="I2" s="1244"/>
      <c r="J2" s="1244"/>
      <c r="K2" s="1244"/>
      <c r="L2" s="1244"/>
      <c r="M2" s="1244"/>
      <c r="N2" s="1244"/>
      <c r="O2" s="1244"/>
      <c r="P2" s="1244"/>
      <c r="Q2" s="1244"/>
      <c r="R2" s="1244"/>
      <c r="S2" s="1244"/>
      <c r="T2" s="1244"/>
      <c r="U2" s="1244"/>
      <c r="V2" s="1244"/>
    </row>
    <row r="3" spans="1:24" s="421" customFormat="1">
      <c r="A3" s="1245" t="s">
        <v>889</v>
      </c>
      <c r="B3" s="1246"/>
      <c r="C3" s="1246"/>
      <c r="D3" s="1246"/>
      <c r="E3" s="1246"/>
      <c r="F3" s="1246"/>
      <c r="G3" s="1246"/>
      <c r="H3" s="1246"/>
      <c r="I3" s="1246"/>
      <c r="J3" s="1246"/>
      <c r="K3" s="1246"/>
      <c r="L3" s="1246"/>
      <c r="M3" s="1246"/>
      <c r="N3" s="1246"/>
      <c r="O3" s="1246"/>
      <c r="P3" s="1246"/>
      <c r="Q3" s="1246"/>
      <c r="R3" s="1246"/>
      <c r="S3" s="1246"/>
      <c r="T3" s="1246"/>
      <c r="U3" s="1246"/>
      <c r="V3" s="1246"/>
      <c r="W3" s="1247"/>
      <c r="X3" s="1245"/>
    </row>
    <row r="4" spans="1:24">
      <c r="A4" s="1248" t="s">
        <v>890</v>
      </c>
      <c r="B4" s="1249"/>
      <c r="C4" s="1249"/>
      <c r="D4" s="1249"/>
      <c r="E4" s="1249"/>
      <c r="F4" s="1249"/>
      <c r="G4" s="1249"/>
      <c r="H4" s="1249"/>
      <c r="I4" s="1249"/>
      <c r="J4" s="1249"/>
      <c r="K4" s="1249"/>
      <c r="L4" s="1249"/>
      <c r="M4" s="1249"/>
      <c r="N4" s="1249"/>
      <c r="O4" s="1249"/>
      <c r="P4" s="1249"/>
      <c r="Q4" s="1249"/>
      <c r="R4" s="1249"/>
      <c r="S4" s="1249"/>
      <c r="T4" s="1249"/>
      <c r="U4" s="1249"/>
      <c r="V4" s="1249"/>
      <c r="W4" s="1250"/>
      <c r="X4" s="1248"/>
    </row>
    <row r="5" spans="1:24" s="1237" customFormat="1">
      <c r="A5" s="1248" t="s">
        <v>891</v>
      </c>
      <c r="B5" s="1249"/>
      <c r="C5" s="1249"/>
      <c r="D5" s="1249"/>
      <c r="E5" s="1249"/>
      <c r="F5" s="1249"/>
      <c r="G5" s="1249"/>
      <c r="H5" s="1249"/>
      <c r="I5" s="1249"/>
      <c r="J5" s="1249"/>
      <c r="K5" s="1249"/>
      <c r="L5" s="1249"/>
      <c r="M5" s="1249"/>
      <c r="N5" s="1249"/>
      <c r="O5" s="1249"/>
      <c r="P5" s="1249"/>
      <c r="Q5" s="1249"/>
      <c r="R5" s="1249"/>
      <c r="S5" s="1249"/>
      <c r="T5" s="1249"/>
      <c r="U5" s="1249"/>
      <c r="V5" s="1249"/>
      <c r="W5" s="1250"/>
      <c r="X5" s="1248"/>
    </row>
    <row r="6" spans="1:24" s="1237" customFormat="1">
      <c r="A6" s="1248" t="s">
        <v>892</v>
      </c>
      <c r="B6" s="1249"/>
      <c r="C6" s="1249"/>
      <c r="D6" s="1249"/>
      <c r="E6" s="1249"/>
      <c r="F6" s="1249"/>
      <c r="G6" s="1249"/>
      <c r="H6" s="1249"/>
      <c r="I6" s="1249"/>
      <c r="J6" s="1249"/>
      <c r="K6" s="1249"/>
      <c r="L6" s="1249"/>
      <c r="M6" s="1249"/>
      <c r="N6" s="1249"/>
      <c r="O6" s="1249"/>
      <c r="P6" s="1249"/>
      <c r="Q6" s="1249"/>
      <c r="R6" s="1249"/>
      <c r="S6" s="1249"/>
      <c r="T6" s="1249"/>
      <c r="U6" s="1249"/>
      <c r="V6" s="1249"/>
      <c r="W6" s="1250"/>
      <c r="X6" s="1248"/>
    </row>
    <row r="7" spans="1:24" s="291" customFormat="1">
      <c r="A7" s="1251" t="s">
        <v>893</v>
      </c>
      <c r="B7" s="1252"/>
      <c r="C7" s="1252"/>
      <c r="D7" s="1252"/>
      <c r="E7" s="1252"/>
      <c r="F7" s="1252"/>
      <c r="G7" s="1252"/>
      <c r="H7" s="1252"/>
      <c r="I7" s="1252"/>
      <c r="J7" s="1252"/>
      <c r="K7" s="1252"/>
      <c r="L7" s="1252"/>
      <c r="M7" s="1252"/>
      <c r="N7" s="1252"/>
      <c r="O7" s="1252"/>
      <c r="P7" s="1252"/>
      <c r="Q7" s="1252"/>
      <c r="R7" s="1252"/>
      <c r="S7" s="1252"/>
      <c r="T7" s="1252"/>
      <c r="U7" s="1252"/>
      <c r="V7" s="1252"/>
      <c r="W7" s="1253"/>
      <c r="X7" s="1254"/>
    </row>
    <row r="8" spans="1:24" s="291" customFormat="1">
      <c r="A8" s="1251" t="s">
        <v>894</v>
      </c>
      <c r="B8" s="1252"/>
      <c r="C8" s="1252"/>
      <c r="D8" s="1252"/>
      <c r="E8" s="1252"/>
      <c r="F8" s="1252"/>
      <c r="G8" s="1252"/>
      <c r="H8" s="1252"/>
      <c r="I8" s="1252"/>
      <c r="J8" s="1252"/>
      <c r="K8" s="1252"/>
      <c r="L8" s="1252"/>
      <c r="M8" s="1252"/>
      <c r="N8" s="1252"/>
      <c r="O8" s="1252"/>
      <c r="P8" s="1252"/>
      <c r="Q8" s="1252"/>
      <c r="R8" s="1252"/>
      <c r="S8" s="1252"/>
      <c r="T8" s="1252"/>
      <c r="U8" s="1252"/>
      <c r="V8" s="1252"/>
      <c r="W8" s="1253"/>
      <c r="X8" s="1254"/>
    </row>
    <row r="9" spans="1:24" s="1258" customFormat="1">
      <c r="A9" s="1255" t="s">
        <v>895</v>
      </c>
      <c r="B9" s="1256"/>
      <c r="C9" s="1256"/>
      <c r="D9" s="1256"/>
      <c r="E9" s="1256"/>
      <c r="F9" s="1256"/>
      <c r="G9" s="1256"/>
      <c r="H9" s="1256"/>
      <c r="I9" s="1256"/>
      <c r="J9" s="1256"/>
      <c r="K9" s="1256"/>
      <c r="L9" s="1256"/>
      <c r="M9" s="1256"/>
      <c r="N9" s="1256"/>
      <c r="O9" s="1256"/>
      <c r="P9" s="1256"/>
      <c r="Q9" s="1256"/>
      <c r="R9" s="1256"/>
      <c r="S9" s="1256"/>
      <c r="T9" s="1256"/>
      <c r="U9" s="1256"/>
      <c r="V9" s="1256"/>
      <c r="W9" s="1257"/>
      <c r="X9" s="1255"/>
    </row>
    <row r="10" spans="1:24" s="1258" customFormat="1">
      <c r="A10" s="1259" t="s">
        <v>896</v>
      </c>
      <c r="B10" s="1256"/>
      <c r="C10" s="1256"/>
      <c r="D10" s="1256"/>
      <c r="E10" s="1256"/>
      <c r="F10" s="1256"/>
      <c r="G10" s="1256"/>
      <c r="H10" s="1256"/>
      <c r="I10" s="1256"/>
      <c r="J10" s="1256"/>
      <c r="K10" s="1256"/>
      <c r="L10" s="1256"/>
      <c r="M10" s="1256"/>
      <c r="N10" s="1256"/>
      <c r="O10" s="1256"/>
      <c r="P10" s="1256"/>
      <c r="Q10" s="1256"/>
      <c r="R10" s="1256"/>
      <c r="S10" s="1256"/>
      <c r="T10" s="1256"/>
      <c r="U10" s="1256"/>
      <c r="V10" s="1256"/>
      <c r="W10" s="1257"/>
      <c r="X10" s="1255"/>
    </row>
    <row r="11" spans="1:24" s="421" customFormat="1">
      <c r="A11" s="1260" t="s">
        <v>897</v>
      </c>
      <c r="B11" s="1261"/>
      <c r="C11" s="1261"/>
      <c r="D11" s="1261"/>
      <c r="E11" s="1261"/>
      <c r="F11" s="1261"/>
      <c r="G11" s="1261"/>
      <c r="H11" s="1261"/>
      <c r="I11" s="1261"/>
      <c r="J11" s="1261"/>
      <c r="K11" s="1261"/>
      <c r="L11" s="1261"/>
      <c r="M11" s="1261"/>
      <c r="N11" s="1261"/>
      <c r="O11" s="1261"/>
      <c r="P11" s="1261"/>
      <c r="Q11" s="1261"/>
      <c r="R11" s="1261"/>
      <c r="S11" s="1261"/>
      <c r="T11" s="1261"/>
      <c r="U11" s="1261"/>
      <c r="V11" s="1261"/>
      <c r="W11" s="1247"/>
      <c r="X11" s="1247"/>
    </row>
    <row r="12" spans="1:24" s="1258" customFormat="1">
      <c r="A12" s="1262" t="s">
        <v>898</v>
      </c>
      <c r="B12" s="1263"/>
      <c r="C12" s="1263"/>
      <c r="D12" s="1263"/>
      <c r="E12" s="1263"/>
      <c r="F12" s="1263"/>
      <c r="G12" s="1263"/>
      <c r="H12" s="1263"/>
      <c r="I12" s="1263"/>
      <c r="J12" s="1263"/>
      <c r="K12" s="1263"/>
      <c r="L12" s="1263"/>
      <c r="M12" s="1263"/>
      <c r="N12" s="1263"/>
      <c r="O12" s="1263"/>
      <c r="P12" s="1263"/>
      <c r="Q12" s="1263"/>
      <c r="R12" s="1263"/>
      <c r="S12" s="1263"/>
      <c r="T12" s="1263"/>
      <c r="U12" s="1263"/>
      <c r="V12" s="1263"/>
      <c r="W12" s="1257"/>
      <c r="X12" s="1257"/>
    </row>
    <row r="13" spans="1:24" s="1237" customFormat="1">
      <c r="A13" s="1264" t="s">
        <v>899</v>
      </c>
      <c r="B13" s="1265"/>
      <c r="C13" s="1265"/>
      <c r="D13" s="1265"/>
      <c r="E13" s="1265"/>
      <c r="F13" s="1265"/>
      <c r="G13" s="1265"/>
      <c r="H13" s="1265"/>
      <c r="I13" s="1265"/>
      <c r="J13" s="1265"/>
      <c r="K13" s="1265"/>
      <c r="L13" s="1265"/>
      <c r="M13" s="1265"/>
      <c r="N13" s="1265"/>
      <c r="O13" s="1265"/>
      <c r="P13" s="1265"/>
      <c r="Q13" s="1265"/>
      <c r="R13" s="1265"/>
      <c r="S13" s="1265"/>
      <c r="T13" s="1265"/>
      <c r="U13" s="1265"/>
      <c r="V13" s="1265"/>
      <c r="W13" s="1250"/>
      <c r="X13" s="1248"/>
    </row>
    <row r="14" spans="1:24" s="291" customFormat="1">
      <c r="A14" s="1266" t="s">
        <v>900</v>
      </c>
      <c r="B14" s="1267"/>
      <c r="C14" s="1267"/>
      <c r="D14" s="1267"/>
      <c r="E14" s="1267"/>
      <c r="F14" s="1267"/>
      <c r="G14" s="1267"/>
      <c r="H14" s="1267"/>
      <c r="I14" s="1267"/>
      <c r="J14" s="1267"/>
      <c r="K14" s="1267"/>
      <c r="L14" s="1267"/>
      <c r="M14" s="1267"/>
      <c r="N14" s="1267"/>
      <c r="O14" s="1267"/>
      <c r="P14" s="1267"/>
      <c r="Q14" s="1267"/>
      <c r="R14" s="1267"/>
      <c r="S14" s="1267"/>
      <c r="T14" s="1267"/>
      <c r="U14" s="1267"/>
      <c r="V14" s="1267"/>
      <c r="W14" s="1253"/>
      <c r="X14" s="1254"/>
    </row>
    <row r="15" spans="1:24">
      <c r="A15" s="1240" t="s">
        <v>901</v>
      </c>
      <c r="B15" s="1268"/>
      <c r="C15" s="1268"/>
      <c r="D15" s="1268"/>
      <c r="E15" s="1268"/>
      <c r="F15" s="1268"/>
      <c r="G15" s="1268"/>
      <c r="H15" s="1268"/>
      <c r="I15" s="1268"/>
      <c r="J15" s="1268"/>
      <c r="K15" s="1268"/>
      <c r="L15" s="1268"/>
      <c r="M15" s="1268"/>
      <c r="N15" s="1268"/>
      <c r="O15" s="1268"/>
      <c r="P15" s="1268"/>
      <c r="Q15" s="1268"/>
      <c r="R15" s="1268"/>
      <c r="S15" s="1268"/>
      <c r="T15" s="1268"/>
      <c r="U15" s="1268"/>
      <c r="V15" s="1268"/>
      <c r="W15" s="1269"/>
      <c r="X15" s="1243"/>
    </row>
    <row r="16" spans="1:24">
      <c r="A16" s="1240" t="s">
        <v>902</v>
      </c>
      <c r="B16" s="1268"/>
      <c r="C16" s="1268"/>
      <c r="D16" s="1268"/>
      <c r="E16" s="1268"/>
      <c r="F16" s="1268"/>
      <c r="G16" s="1268"/>
      <c r="H16" s="1268"/>
      <c r="I16" s="1268"/>
      <c r="J16" s="1268"/>
      <c r="K16" s="1268"/>
      <c r="L16" s="1268"/>
      <c r="M16" s="1268"/>
      <c r="N16" s="1268"/>
      <c r="O16" s="1268"/>
      <c r="P16" s="1268"/>
      <c r="Q16" s="1268"/>
      <c r="R16" s="1268"/>
      <c r="S16" s="1268"/>
      <c r="T16" s="1268"/>
      <c r="U16" s="1268"/>
      <c r="V16" s="1268"/>
      <c r="W16" s="1269"/>
      <c r="X16" s="1243"/>
    </row>
    <row r="17" spans="1:23" s="1270" customFormat="1">
      <c r="A17" s="1270" t="s">
        <v>903</v>
      </c>
      <c r="B17" s="1271"/>
      <c r="W17" s="1272"/>
    </row>
    <row r="18" spans="1:23">
      <c r="A18" s="1273"/>
      <c r="B18" s="395"/>
    </row>
    <row r="19" spans="1:23">
      <c r="A19" s="1240" t="s">
        <v>904</v>
      </c>
      <c r="B19" s="1241"/>
      <c r="C19" s="1241"/>
      <c r="D19" s="1241"/>
      <c r="E19" s="1241"/>
      <c r="F19" s="1241"/>
      <c r="G19" s="1241"/>
      <c r="H19" s="1241"/>
      <c r="I19" s="1241"/>
      <c r="J19" s="1241"/>
      <c r="K19" s="1241"/>
      <c r="L19" s="1241"/>
      <c r="M19" s="1241"/>
      <c r="N19" s="1241"/>
      <c r="O19" s="1241"/>
      <c r="P19" s="1274"/>
      <c r="Q19" s="1274"/>
      <c r="R19" s="1274"/>
      <c r="S19" s="1274"/>
      <c r="T19" s="1274"/>
      <c r="U19" s="1274"/>
      <c r="V19" s="1275"/>
      <c r="W19" s="1276"/>
    </row>
    <row r="20" spans="1:23">
      <c r="A20" s="1243" t="s">
        <v>905</v>
      </c>
      <c r="B20" s="1269"/>
      <c r="C20" s="1277"/>
      <c r="D20" s="1277"/>
      <c r="E20" s="1277"/>
      <c r="F20" s="1277"/>
      <c r="G20" s="1277"/>
      <c r="H20" s="1277"/>
      <c r="I20" s="1277"/>
      <c r="J20" s="1277"/>
      <c r="K20" s="1277"/>
      <c r="L20" s="1277"/>
      <c r="M20" s="1277"/>
      <c r="N20" s="1277"/>
      <c r="O20" s="1277"/>
      <c r="P20" s="1278"/>
      <c r="Q20" s="1278"/>
      <c r="R20" s="1278"/>
      <c r="S20" s="1278"/>
      <c r="T20" s="1278"/>
      <c r="U20" s="1278"/>
      <c r="V20" s="1277"/>
      <c r="W20" s="1276"/>
    </row>
    <row r="21" spans="1:23">
      <c r="A21" s="1243" t="s">
        <v>906</v>
      </c>
      <c r="B21" s="1269"/>
      <c r="C21" s="1277"/>
      <c r="D21" s="1277"/>
      <c r="E21" s="1277"/>
      <c r="F21" s="1277"/>
      <c r="G21" s="1277"/>
      <c r="H21" s="1277"/>
      <c r="I21" s="1277"/>
      <c r="J21" s="1277"/>
      <c r="K21" s="1277"/>
      <c r="L21" s="1277"/>
      <c r="M21" s="1277"/>
      <c r="N21" s="1277"/>
      <c r="O21" s="1277"/>
      <c r="P21" s="1278"/>
      <c r="Q21" s="1278"/>
      <c r="R21" s="1278"/>
      <c r="S21" s="1278"/>
      <c r="T21" s="1278"/>
      <c r="U21" s="1278"/>
      <c r="V21" s="1277"/>
      <c r="W21" s="1276"/>
    </row>
    <row r="22" spans="1:23">
      <c r="A22" s="1243" t="s">
        <v>907</v>
      </c>
      <c r="B22" s="1269"/>
      <c r="C22" s="1277"/>
      <c r="D22" s="1277"/>
      <c r="E22" s="1277"/>
      <c r="F22" s="1277"/>
      <c r="G22" s="1277"/>
      <c r="H22" s="1277"/>
      <c r="I22" s="1277"/>
      <c r="J22" s="1277"/>
      <c r="K22" s="1277"/>
      <c r="L22" s="1277"/>
      <c r="M22" s="1277"/>
      <c r="N22" s="1277"/>
      <c r="O22" s="1277"/>
      <c r="P22" s="1278"/>
      <c r="Q22" s="1278"/>
      <c r="R22" s="1278"/>
      <c r="S22" s="1278"/>
      <c r="T22" s="1278"/>
      <c r="U22" s="1278"/>
      <c r="V22" s="1277"/>
      <c r="W22" s="1276"/>
    </row>
    <row r="23" spans="1:23">
      <c r="A23" s="1243" t="s">
        <v>908</v>
      </c>
      <c r="B23" s="1269"/>
      <c r="C23" s="1277"/>
      <c r="D23" s="1277"/>
      <c r="E23" s="1277"/>
      <c r="F23" s="1277"/>
      <c r="G23" s="1277"/>
      <c r="H23" s="1277"/>
      <c r="I23" s="1277"/>
      <c r="J23" s="1277"/>
      <c r="K23" s="1277"/>
      <c r="L23" s="1277"/>
      <c r="M23" s="1277"/>
      <c r="N23" s="1277"/>
      <c r="O23" s="1277"/>
      <c r="P23" s="1278"/>
      <c r="Q23" s="1278"/>
      <c r="R23" s="1278"/>
      <c r="S23" s="1278"/>
      <c r="T23" s="1278"/>
      <c r="U23" s="1278"/>
      <c r="V23" s="1277"/>
      <c r="W23" s="1276"/>
    </row>
    <row r="24" spans="1:23">
      <c r="A24" s="1273"/>
      <c r="B24" s="1279"/>
      <c r="C24" s="1279"/>
      <c r="D24" s="1279"/>
      <c r="E24" s="1279"/>
      <c r="F24" s="1279"/>
      <c r="G24" s="1279"/>
      <c r="H24" s="1279"/>
      <c r="I24" s="1279"/>
      <c r="J24" s="1279"/>
      <c r="K24" s="1279"/>
      <c r="L24" s="1279"/>
      <c r="M24" s="1279"/>
      <c r="N24" s="1279"/>
      <c r="O24" s="1279"/>
      <c r="P24" s="1280"/>
      <c r="Q24" s="1280"/>
      <c r="R24" s="1280"/>
      <c r="S24" s="1280"/>
      <c r="T24" s="1280"/>
      <c r="U24" s="1280"/>
      <c r="V24" s="1279"/>
      <c r="W24" s="1276"/>
    </row>
    <row r="25" spans="1:23">
      <c r="A25" s="1273"/>
      <c r="B25" s="395"/>
    </row>
    <row r="26" spans="1:23">
      <c r="B26" s="1242"/>
      <c r="C26" s="1242"/>
      <c r="D26" s="1242"/>
      <c r="E26" s="1242"/>
      <c r="F26" s="1242"/>
      <c r="G26" s="1242"/>
      <c r="H26" s="1242"/>
      <c r="I26" s="1242"/>
      <c r="J26" s="1242"/>
      <c r="K26" s="1242"/>
      <c r="L26" s="1242"/>
      <c r="M26" s="1242"/>
      <c r="N26" s="1242"/>
      <c r="O26" s="1242"/>
      <c r="P26" s="1242"/>
      <c r="Q26" s="1242"/>
      <c r="R26" s="1242"/>
      <c r="S26" s="1242"/>
      <c r="T26" s="1242"/>
      <c r="U26" s="1242"/>
    </row>
    <row r="27" spans="1:23">
      <c r="A27" s="1273" t="s">
        <v>909</v>
      </c>
      <c r="B27" s="1230"/>
      <c r="C27" s="1230"/>
      <c r="D27" s="1230"/>
      <c r="E27" s="1230"/>
      <c r="F27" s="1230"/>
      <c r="G27" s="1230"/>
      <c r="H27" s="1230"/>
      <c r="I27" s="1230"/>
      <c r="J27" s="1230"/>
      <c r="K27" s="1230"/>
      <c r="L27" s="1230"/>
      <c r="M27" s="395"/>
      <c r="N27" s="395"/>
      <c r="O27" s="395"/>
      <c r="P27" s="395"/>
      <c r="Q27" s="395"/>
      <c r="R27" s="395"/>
      <c r="S27" s="395"/>
      <c r="T27" s="395"/>
      <c r="U27" s="395"/>
    </row>
    <row r="28" spans="1:23">
      <c r="A28" s="1273" t="s">
        <v>910</v>
      </c>
      <c r="B28" s="395"/>
      <c r="C28" s="395"/>
      <c r="D28" s="395"/>
      <c r="E28" s="395"/>
      <c r="F28" s="395"/>
      <c r="G28" s="395"/>
      <c r="H28" s="395"/>
      <c r="I28" s="395"/>
      <c r="J28" s="395"/>
      <c r="K28" s="395"/>
      <c r="L28" s="395"/>
      <c r="M28" s="395"/>
      <c r="N28" s="395"/>
      <c r="O28" s="395"/>
      <c r="P28" s="395"/>
      <c r="Q28" s="395"/>
      <c r="R28" s="395"/>
      <c r="S28" s="395"/>
      <c r="T28" s="395"/>
      <c r="U28" s="395"/>
    </row>
    <row r="29" spans="1:23">
      <c r="A29" s="1273"/>
      <c r="B29" s="395"/>
      <c r="C29" s="395"/>
      <c r="D29" s="395"/>
      <c r="E29" s="395"/>
      <c r="F29" s="395"/>
      <c r="G29" s="395"/>
      <c r="H29" s="395"/>
      <c r="I29" s="395"/>
      <c r="J29" s="395"/>
      <c r="K29" s="395"/>
      <c r="L29" s="395"/>
      <c r="M29" s="395"/>
      <c r="N29" s="395"/>
      <c r="O29" s="395"/>
      <c r="P29" s="400"/>
      <c r="Q29" s="395"/>
      <c r="R29" s="395"/>
      <c r="S29" s="395"/>
      <c r="T29" s="395"/>
      <c r="U29" s="395"/>
    </row>
    <row r="30" spans="1:23">
      <c r="A30" s="1273" t="s">
        <v>911</v>
      </c>
      <c r="B30" s="1242"/>
      <c r="C30" s="1242"/>
      <c r="D30" s="1242"/>
      <c r="E30" s="1242"/>
      <c r="F30" s="1242"/>
      <c r="G30" s="1242"/>
      <c r="H30" s="1242"/>
      <c r="I30" s="1242"/>
      <c r="J30" s="1242"/>
      <c r="K30" s="1242"/>
      <c r="L30" s="1242"/>
      <c r="M30" s="1242"/>
      <c r="N30" s="1242"/>
      <c r="O30" s="1242"/>
      <c r="P30" s="1242"/>
      <c r="Q30" s="1242"/>
      <c r="R30" s="1242"/>
      <c r="S30" s="1242"/>
      <c r="T30" s="1242"/>
      <c r="U30" s="1242"/>
    </row>
    <row r="31" spans="1:23">
      <c r="A31" s="1273" t="s">
        <v>912</v>
      </c>
      <c r="B31" s="395"/>
      <c r="C31" s="395"/>
      <c r="D31" s="395"/>
      <c r="E31" s="395"/>
      <c r="F31" s="395"/>
      <c r="G31" s="395"/>
      <c r="H31" s="395"/>
      <c r="I31" s="395"/>
      <c r="J31" s="395"/>
      <c r="K31" s="395"/>
      <c r="L31" s="395"/>
      <c r="M31" s="395"/>
      <c r="N31" s="395"/>
      <c r="O31" s="395"/>
      <c r="P31" s="395"/>
      <c r="Q31" s="395"/>
      <c r="R31" s="395"/>
      <c r="S31" s="395"/>
      <c r="T31" s="395"/>
      <c r="U31" s="395"/>
    </row>
    <row r="32" spans="1:23">
      <c r="A32" s="1273" t="s">
        <v>913</v>
      </c>
      <c r="B32" s="395"/>
      <c r="C32" s="395"/>
      <c r="D32" s="395"/>
      <c r="E32" s="395"/>
      <c r="F32" s="395"/>
      <c r="G32" s="395"/>
      <c r="H32" s="395"/>
      <c r="I32" s="395"/>
      <c r="J32" s="395"/>
      <c r="K32" s="395"/>
      <c r="L32" s="395"/>
      <c r="M32" s="395"/>
      <c r="N32" s="395"/>
      <c r="O32" s="395"/>
      <c r="P32" s="395"/>
      <c r="Q32" s="395"/>
      <c r="R32" s="395"/>
      <c r="S32" s="395"/>
      <c r="T32" s="395"/>
      <c r="U32" s="395"/>
    </row>
    <row r="33" spans="1:22">
      <c r="A33" s="1273" t="s">
        <v>914</v>
      </c>
      <c r="B33" s="395"/>
      <c r="C33" s="400"/>
      <c r="D33" s="400"/>
      <c r="E33" s="400"/>
      <c r="F33" s="400"/>
      <c r="G33" s="400"/>
      <c r="H33" s="400"/>
      <c r="I33" s="400"/>
      <c r="J33" s="400"/>
      <c r="K33" s="400"/>
      <c r="L33" s="400"/>
      <c r="M33" s="400"/>
      <c r="N33" s="400"/>
      <c r="O33" s="400"/>
      <c r="P33" s="400"/>
      <c r="Q33" s="400"/>
      <c r="R33" s="400"/>
      <c r="S33" s="400"/>
      <c r="T33" s="400"/>
      <c r="U33" s="400"/>
    </row>
    <row r="34" spans="1:22">
      <c r="A34" s="1273" t="s">
        <v>915</v>
      </c>
      <c r="B34" s="1281"/>
      <c r="C34" s="1281"/>
      <c r="D34" s="1281"/>
      <c r="E34" s="1281"/>
      <c r="F34" s="1281"/>
      <c r="G34" s="1281"/>
      <c r="H34" s="1281"/>
      <c r="I34" s="1281"/>
      <c r="J34" s="1281"/>
      <c r="K34" s="1281"/>
      <c r="L34" s="1281"/>
      <c r="M34" s="1281"/>
      <c r="N34" s="1281"/>
      <c r="O34" s="1281"/>
      <c r="P34" s="1281"/>
      <c r="Q34" s="1281"/>
      <c r="R34" s="1281"/>
      <c r="S34" s="1281"/>
      <c r="T34" s="1281"/>
      <c r="U34" s="1281"/>
    </row>
    <row r="35" spans="1:22">
      <c r="A35" s="1273" t="s">
        <v>916</v>
      </c>
      <c r="P35" s="1281"/>
      <c r="Q35" s="1281"/>
      <c r="R35" s="1281"/>
      <c r="S35" s="1281"/>
      <c r="T35" s="1281"/>
      <c r="U35" s="1281"/>
    </row>
    <row r="36" spans="1:22">
      <c r="A36" s="1273" t="s">
        <v>917</v>
      </c>
      <c r="B36" s="395"/>
      <c r="O36" s="400"/>
    </row>
    <row r="37" spans="1:22">
      <c r="A37" s="1273" t="s">
        <v>918</v>
      </c>
      <c r="B37" s="395"/>
      <c r="P37" s="1281"/>
      <c r="Q37" s="1281"/>
      <c r="R37" s="1281"/>
      <c r="S37" s="1281"/>
      <c r="T37" s="1281"/>
      <c r="U37" s="1281"/>
    </row>
    <row r="38" spans="1:22">
      <c r="A38" s="1282">
        <v>0.02</v>
      </c>
      <c r="B38" s="395"/>
      <c r="P38" s="1242"/>
    </row>
    <row r="39" spans="1:22">
      <c r="B39" s="395"/>
    </row>
    <row r="40" spans="1:22">
      <c r="A40" s="1273" t="s">
        <v>41</v>
      </c>
      <c r="B40" s="1230"/>
      <c r="C40" s="1230"/>
      <c r="D40" s="1230"/>
      <c r="E40" s="1230"/>
      <c r="F40" s="1230"/>
      <c r="G40" s="1230"/>
      <c r="H40" s="1230"/>
      <c r="I40" s="1230"/>
      <c r="J40" s="1230"/>
      <c r="K40" s="1230"/>
      <c r="L40" s="1230"/>
      <c r="M40" s="1230"/>
      <c r="N40" s="1230"/>
      <c r="O40" s="1230"/>
      <c r="P40" s="1230"/>
      <c r="Q40" s="1230"/>
      <c r="R40" s="1230"/>
      <c r="S40" s="1230"/>
      <c r="T40" s="1230"/>
      <c r="U40" s="1230"/>
      <c r="V40" s="1230"/>
    </row>
    <row r="41" spans="1:22">
      <c r="A41" s="1260" t="s">
        <v>22</v>
      </c>
      <c r="B41" s="1261"/>
      <c r="C41" s="1261"/>
      <c r="D41" s="1261"/>
      <c r="E41" s="1261"/>
      <c r="F41" s="1261"/>
      <c r="G41" s="1261"/>
      <c r="H41" s="1261"/>
      <c r="I41" s="1261"/>
      <c r="J41" s="1261"/>
      <c r="K41" s="1261"/>
      <c r="L41" s="1261"/>
      <c r="M41" s="1261"/>
      <c r="N41" s="1283"/>
      <c r="O41" s="1283"/>
      <c r="P41" s="1283"/>
      <c r="Q41" s="1283"/>
      <c r="R41" s="1283"/>
      <c r="S41" s="1283"/>
      <c r="T41" s="1283"/>
      <c r="U41" s="1283"/>
      <c r="V41" s="395"/>
    </row>
    <row r="42" spans="1:22">
      <c r="A42" s="1262" t="s">
        <v>919</v>
      </c>
      <c r="B42" s="1263"/>
      <c r="C42" s="1263"/>
      <c r="D42" s="1263"/>
      <c r="E42" s="1263"/>
      <c r="F42" s="1263"/>
      <c r="G42" s="1263"/>
      <c r="H42" s="1263"/>
      <c r="I42" s="1263"/>
      <c r="J42" s="1263"/>
      <c r="K42" s="1263"/>
      <c r="L42" s="1263"/>
      <c r="M42" s="1263"/>
      <c r="N42" s="1284"/>
      <c r="O42" s="1284"/>
      <c r="P42" s="1284"/>
      <c r="Q42" s="1284"/>
      <c r="R42" s="1284"/>
      <c r="S42" s="1284"/>
      <c r="T42" s="1284"/>
      <c r="U42" s="1284"/>
      <c r="V42" s="395"/>
    </row>
    <row r="43" spans="1:22">
      <c r="A43" s="1264" t="s">
        <v>61</v>
      </c>
      <c r="B43" s="1265"/>
      <c r="C43" s="1265"/>
      <c r="D43" s="1265"/>
      <c r="E43" s="1265"/>
      <c r="F43" s="1265"/>
      <c r="G43" s="1265"/>
      <c r="H43" s="1265"/>
      <c r="I43" s="1265"/>
      <c r="J43" s="1265"/>
      <c r="K43" s="1265"/>
      <c r="L43" s="1265"/>
      <c r="M43" s="1265"/>
      <c r="N43" s="1285"/>
      <c r="O43" s="1285"/>
      <c r="P43" s="1285"/>
      <c r="Q43" s="1285"/>
      <c r="R43" s="1285"/>
      <c r="S43" s="1285"/>
      <c r="T43" s="1285"/>
      <c r="U43" s="1285"/>
      <c r="V43" s="395"/>
    </row>
    <row r="44" spans="1:22">
      <c r="A44" s="1266" t="s">
        <v>60</v>
      </c>
      <c r="B44" s="1267"/>
      <c r="C44" s="1267"/>
      <c r="D44" s="1267"/>
      <c r="E44" s="1267"/>
      <c r="F44" s="1267"/>
      <c r="G44" s="1267"/>
      <c r="H44" s="1267"/>
      <c r="I44" s="1267"/>
      <c r="J44" s="1267"/>
      <c r="K44" s="1267"/>
      <c r="L44" s="1267"/>
      <c r="M44" s="1267"/>
      <c r="N44" s="1286"/>
      <c r="O44" s="1286"/>
      <c r="P44" s="1286"/>
      <c r="Q44" s="1286"/>
      <c r="R44" s="1286"/>
      <c r="S44" s="1286"/>
      <c r="T44" s="1286"/>
      <c r="U44" s="1286"/>
      <c r="V44" s="395"/>
    </row>
    <row r="45" spans="1:22">
      <c r="A45" s="1240" t="s">
        <v>920</v>
      </c>
      <c r="B45" s="1268"/>
      <c r="C45" s="1268"/>
      <c r="D45" s="1268"/>
      <c r="E45" s="1268"/>
      <c r="F45" s="1268"/>
      <c r="G45" s="1268"/>
      <c r="H45" s="1268"/>
      <c r="I45" s="1268"/>
      <c r="J45" s="1268"/>
      <c r="K45" s="1268"/>
      <c r="L45" s="1268"/>
      <c r="M45" s="1268"/>
      <c r="N45" s="1287"/>
      <c r="O45" s="1287"/>
      <c r="P45" s="1287"/>
      <c r="Q45" s="1287"/>
      <c r="R45" s="1287"/>
      <c r="S45" s="1287"/>
      <c r="T45" s="1287"/>
      <c r="U45" s="1287"/>
      <c r="V45" s="395"/>
    </row>
    <row r="46" spans="1:22">
      <c r="A46" s="1273"/>
      <c r="B46" s="1287"/>
      <c r="C46" s="1287"/>
      <c r="D46" s="1287"/>
      <c r="E46" s="1287"/>
      <c r="F46" s="1287"/>
      <c r="G46" s="1287"/>
      <c r="H46" s="1287"/>
      <c r="I46" s="1287"/>
      <c r="J46" s="1287"/>
      <c r="K46" s="1287"/>
      <c r="L46" s="1287"/>
      <c r="M46" s="1287"/>
      <c r="N46" s="1287"/>
      <c r="O46" s="1287"/>
      <c r="P46" s="1287"/>
      <c r="Q46" s="1287"/>
      <c r="R46" s="1287"/>
      <c r="S46" s="1287"/>
      <c r="T46" s="1287"/>
      <c r="U46" s="1287"/>
      <c r="V46" s="395"/>
    </row>
    <row r="47" spans="1:22">
      <c r="A47" s="1273" t="s">
        <v>41</v>
      </c>
      <c r="B47" s="1230"/>
      <c r="C47" s="1230"/>
      <c r="D47" s="1230"/>
      <c r="E47" s="1230"/>
      <c r="F47" s="1230"/>
      <c r="G47" s="1230"/>
      <c r="H47" s="1230"/>
      <c r="I47" s="1230"/>
      <c r="J47" s="1230"/>
      <c r="K47" s="1230"/>
      <c r="L47" s="1230"/>
      <c r="M47" s="1230"/>
      <c r="N47" s="1230"/>
      <c r="O47" s="1230"/>
      <c r="P47" s="1230"/>
      <c r="Q47" s="1230"/>
      <c r="R47" s="1230"/>
      <c r="S47" s="1230"/>
      <c r="T47" s="1230"/>
      <c r="U47" s="1230"/>
      <c r="V47" s="1230"/>
    </row>
    <row r="48" spans="1:22">
      <c r="A48" s="1260" t="s">
        <v>22</v>
      </c>
      <c r="B48" s="1261"/>
      <c r="C48" s="1261"/>
      <c r="D48" s="1261"/>
      <c r="E48" s="1261"/>
      <c r="F48" s="1261"/>
      <c r="G48" s="1261"/>
      <c r="H48" s="1261"/>
      <c r="I48" s="1261"/>
      <c r="J48" s="1261"/>
      <c r="K48" s="1261"/>
      <c r="L48" s="1261"/>
      <c r="M48" s="1261"/>
      <c r="N48" s="1283"/>
      <c r="O48" s="1283"/>
      <c r="P48" s="1283"/>
      <c r="Q48" s="1283"/>
      <c r="R48" s="1283"/>
      <c r="S48" s="1283"/>
      <c r="T48" s="1283"/>
      <c r="U48" s="1283"/>
      <c r="V48" s="1230"/>
    </row>
    <row r="49" spans="1:22">
      <c r="A49" s="1262" t="s">
        <v>919</v>
      </c>
      <c r="B49" s="1263"/>
      <c r="C49" s="1263"/>
      <c r="D49" s="1263"/>
      <c r="E49" s="1263"/>
      <c r="F49" s="1263"/>
      <c r="G49" s="1263"/>
      <c r="H49" s="1263"/>
      <c r="I49" s="1263"/>
      <c r="J49" s="1263"/>
      <c r="K49" s="1263"/>
      <c r="L49" s="1263"/>
      <c r="M49" s="1263"/>
      <c r="N49" s="1284"/>
      <c r="O49" s="1284"/>
      <c r="P49" s="1284"/>
      <c r="Q49" s="1284"/>
      <c r="R49" s="1284"/>
      <c r="S49" s="1284"/>
      <c r="T49" s="1284"/>
      <c r="U49" s="1284"/>
      <c r="V49" s="1230"/>
    </row>
    <row r="50" spans="1:22">
      <c r="A50" s="1264" t="s">
        <v>61</v>
      </c>
      <c r="B50" s="1265"/>
      <c r="C50" s="1265"/>
      <c r="D50" s="1265"/>
      <c r="E50" s="1265"/>
      <c r="F50" s="1265"/>
      <c r="G50" s="1265"/>
      <c r="H50" s="1265"/>
      <c r="I50" s="1265"/>
      <c r="J50" s="1265"/>
      <c r="K50" s="1265"/>
      <c r="L50" s="1265"/>
      <c r="M50" s="1265"/>
      <c r="N50" s="1285"/>
      <c r="O50" s="1285"/>
      <c r="P50" s="1285"/>
      <c r="Q50" s="1285"/>
      <c r="R50" s="1285"/>
      <c r="S50" s="1285"/>
      <c r="T50" s="1285"/>
      <c r="U50" s="1285"/>
      <c r="V50" s="1230"/>
    </row>
    <row r="51" spans="1:22">
      <c r="A51" s="1266" t="s">
        <v>60</v>
      </c>
      <c r="B51" s="1267"/>
      <c r="C51" s="1267"/>
      <c r="D51" s="1267"/>
      <c r="E51" s="1267"/>
      <c r="F51" s="1267"/>
      <c r="G51" s="1267"/>
      <c r="H51" s="1267"/>
      <c r="I51" s="1267"/>
      <c r="J51" s="1267"/>
      <c r="K51" s="1267"/>
      <c r="L51" s="1267"/>
      <c r="M51" s="1267"/>
      <c r="N51" s="1286"/>
      <c r="O51" s="1286"/>
      <c r="P51" s="1286"/>
      <c r="Q51" s="1286"/>
      <c r="R51" s="1286"/>
      <c r="S51" s="1286"/>
      <c r="T51" s="1286"/>
      <c r="U51" s="1286"/>
      <c r="V51" s="1230"/>
    </row>
    <row r="52" spans="1:22">
      <c r="A52" s="1240" t="s">
        <v>920</v>
      </c>
      <c r="B52" s="1268"/>
      <c r="C52" s="1268"/>
      <c r="D52" s="1268"/>
      <c r="E52" s="1268"/>
      <c r="F52" s="1268"/>
      <c r="G52" s="1268"/>
      <c r="H52" s="1268"/>
      <c r="I52" s="1268"/>
      <c r="J52" s="1268"/>
      <c r="K52" s="1268"/>
      <c r="L52" s="1268"/>
      <c r="M52" s="1268"/>
      <c r="N52" s="1287"/>
      <c r="O52" s="1287"/>
      <c r="P52" s="1287"/>
      <c r="Q52" s="1287"/>
      <c r="R52" s="1287"/>
      <c r="S52" s="1287"/>
      <c r="T52" s="1287"/>
      <c r="U52" s="1287"/>
      <c r="V52" s="1230"/>
    </row>
    <row r="54" spans="1:22">
      <c r="A54" s="1273" t="s">
        <v>921</v>
      </c>
      <c r="B54" s="1288">
        <f>V2-V40</f>
        <v>0</v>
      </c>
      <c r="C54" s="1288">
        <f>M40</f>
        <v>0</v>
      </c>
      <c r="D54" s="1288"/>
      <c r="F54" s="1273" t="s">
        <v>922</v>
      </c>
      <c r="G54" s="1288">
        <f>B54</f>
        <v>0</v>
      </c>
      <c r="H54" s="1288">
        <f>C54</f>
        <v>0</v>
      </c>
      <c r="I54" s="1288"/>
    </row>
    <row r="55" spans="1:22">
      <c r="A55" s="1289" t="s">
        <v>22</v>
      </c>
      <c r="B55" s="1261">
        <f>V11-V41</f>
        <v>0</v>
      </c>
      <c r="C55" s="1261">
        <f t="shared" ref="C55:C59" si="0">M41</f>
        <v>0</v>
      </c>
      <c r="D55" s="1261">
        <f>0.05*B55</f>
        <v>0</v>
      </c>
      <c r="F55" s="1289" t="s">
        <v>22</v>
      </c>
      <c r="G55" s="1261">
        <f>B55</f>
        <v>0</v>
      </c>
      <c r="H55" s="1261">
        <f>M48</f>
        <v>0</v>
      </c>
      <c r="I55" s="1261">
        <f>0.05*G55</f>
        <v>0</v>
      </c>
    </row>
    <row r="56" spans="1:22">
      <c r="A56" s="1290" t="s">
        <v>919</v>
      </c>
      <c r="B56" s="1263">
        <f>V12-V42</f>
        <v>0</v>
      </c>
      <c r="C56" s="1263">
        <f t="shared" si="0"/>
        <v>0</v>
      </c>
      <c r="D56" s="1263">
        <f>B56*0.05</f>
        <v>0</v>
      </c>
      <c r="F56" s="1290" t="s">
        <v>919</v>
      </c>
      <c r="G56" s="1263">
        <f t="shared" ref="G56:G59" si="1">B56</f>
        <v>0</v>
      </c>
      <c r="H56" s="1263">
        <f t="shared" ref="H56:H58" si="2">M49</f>
        <v>0</v>
      </c>
      <c r="I56" s="1263">
        <f>G56*0.02</f>
        <v>0</v>
      </c>
    </row>
    <row r="57" spans="1:22">
      <c r="A57" s="1291" t="s">
        <v>61</v>
      </c>
      <c r="B57" s="1265">
        <f>V13-V43</f>
        <v>0</v>
      </c>
      <c r="C57" s="1265">
        <f t="shared" si="0"/>
        <v>0</v>
      </c>
      <c r="D57" s="1265">
        <v>0</v>
      </c>
      <c r="F57" s="1291" t="s">
        <v>61</v>
      </c>
      <c r="G57" s="1265">
        <f t="shared" si="1"/>
        <v>0</v>
      </c>
      <c r="H57" s="1265">
        <f t="shared" si="2"/>
        <v>0</v>
      </c>
      <c r="I57" s="1265">
        <v>0</v>
      </c>
    </row>
    <row r="58" spans="1:22">
      <c r="A58" s="1292" t="s">
        <v>60</v>
      </c>
      <c r="B58" s="1267">
        <f>V14-V44</f>
        <v>0</v>
      </c>
      <c r="C58" s="1267">
        <f t="shared" si="0"/>
        <v>0</v>
      </c>
      <c r="D58" s="1267">
        <v>0</v>
      </c>
      <c r="F58" s="1292" t="s">
        <v>60</v>
      </c>
      <c r="G58" s="1267">
        <f t="shared" si="1"/>
        <v>0</v>
      </c>
      <c r="H58" s="1267">
        <f t="shared" si="2"/>
        <v>0</v>
      </c>
      <c r="I58" s="1267">
        <v>0</v>
      </c>
    </row>
    <row r="59" spans="1:22">
      <c r="A59" s="1293" t="s">
        <v>920</v>
      </c>
      <c r="B59" s="1268">
        <f>V15-V45</f>
        <v>0</v>
      </c>
      <c r="C59" s="1268">
        <f t="shared" si="0"/>
        <v>0</v>
      </c>
      <c r="D59" s="1268">
        <f>SUM(D55:D58)</f>
        <v>0</v>
      </c>
      <c r="F59" s="1293" t="s">
        <v>920</v>
      </c>
      <c r="G59" s="1268">
        <f t="shared" si="1"/>
        <v>0</v>
      </c>
      <c r="H59" s="1268">
        <f>H55+H56</f>
        <v>0</v>
      </c>
      <c r="I59" s="1268">
        <f>SUM(I55:I58)</f>
        <v>0</v>
      </c>
    </row>
    <row r="62" spans="1:22">
      <c r="A62" t="s">
        <v>889</v>
      </c>
      <c r="B62" s="400"/>
      <c r="C62" s="400"/>
      <c r="D62" s="400"/>
      <c r="E62" s="400"/>
      <c r="F62" s="400"/>
      <c r="G62" s="400"/>
      <c r="H62" s="400"/>
      <c r="I62" s="400"/>
      <c r="J62" s="400"/>
      <c r="K62" s="400"/>
      <c r="L62" s="400"/>
      <c r="M62" s="400"/>
      <c r="N62" s="400"/>
      <c r="O62" s="400"/>
      <c r="P62" s="400"/>
      <c r="Q62" s="400"/>
      <c r="R62" s="400"/>
      <c r="S62" s="400"/>
      <c r="T62" s="400"/>
      <c r="U62" s="400"/>
    </row>
    <row r="63" spans="1:22">
      <c r="B63" s="400"/>
      <c r="C63" s="400"/>
      <c r="D63" s="400"/>
      <c r="E63" s="400"/>
      <c r="F63" s="400"/>
      <c r="G63" s="400"/>
      <c r="H63" s="400"/>
      <c r="I63" s="400"/>
      <c r="J63" s="400"/>
      <c r="K63" s="400"/>
      <c r="L63" s="400"/>
      <c r="M63" s="400"/>
      <c r="N63" s="400"/>
      <c r="O63" s="400"/>
      <c r="P63" s="400"/>
      <c r="Q63" s="400"/>
      <c r="R63" s="400"/>
      <c r="S63" s="400"/>
      <c r="T63" s="400"/>
      <c r="U63" s="400"/>
    </row>
    <row r="65" spans="1:5">
      <c r="A65" s="1243" t="s">
        <v>923</v>
      </c>
      <c r="B65" s="1294"/>
      <c r="C65" s="1295"/>
      <c r="D65" s="1294"/>
      <c r="E65" s="1295"/>
    </row>
    <row r="66" spans="1:5">
      <c r="A66" s="1243"/>
      <c r="B66" s="1294"/>
      <c r="C66" s="1295"/>
      <c r="D66" s="1294"/>
      <c r="E66" s="1295"/>
    </row>
    <row r="68" spans="1:5">
      <c r="A68" t="s">
        <v>924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D3B14-DB8C-4B8C-8706-58F6DA63A6E0}">
  <sheetPr>
    <tabColor theme="5"/>
  </sheetPr>
  <dimension ref="A1:V20"/>
  <sheetViews>
    <sheetView workbookViewId="0">
      <selection activeCell="B2" sqref="B2:U20"/>
    </sheetView>
  </sheetViews>
  <sheetFormatPr baseColWidth="10" defaultColWidth="11.44140625" defaultRowHeight="14.4"/>
  <cols>
    <col min="1" max="1" width="34.5546875" bestFit="1" customWidth="1"/>
    <col min="2" max="2" width="17.6640625" bestFit="1" customWidth="1"/>
    <col min="3" max="13" width="16.6640625" bestFit="1" customWidth="1"/>
    <col min="14" max="21" width="15.5546875" bestFit="1" customWidth="1"/>
    <col min="22" max="22" width="13" bestFit="1" customWidth="1"/>
  </cols>
  <sheetData>
    <row r="1" spans="1:22">
      <c r="B1" s="1229" t="s">
        <v>872</v>
      </c>
      <c r="C1" s="1229">
        <v>2008</v>
      </c>
      <c r="D1" s="1229">
        <v>2009</v>
      </c>
      <c r="E1" s="1229">
        <v>2010</v>
      </c>
      <c r="F1" s="1229">
        <v>2011</v>
      </c>
      <c r="G1" s="1229">
        <v>2012</v>
      </c>
      <c r="H1" s="1229">
        <v>2013</v>
      </c>
      <c r="I1" s="1229">
        <v>2014</v>
      </c>
      <c r="J1" s="1229">
        <v>2015</v>
      </c>
      <c r="K1" s="1229">
        <v>2016</v>
      </c>
      <c r="L1" s="1229">
        <v>2017</v>
      </c>
      <c r="M1" s="1229">
        <v>2018</v>
      </c>
      <c r="N1" s="1229">
        <v>2019</v>
      </c>
      <c r="O1" s="1229">
        <v>2020</v>
      </c>
      <c r="P1" s="1229">
        <v>2021</v>
      </c>
      <c r="Q1" s="1229">
        <v>2022</v>
      </c>
      <c r="R1" s="1229">
        <v>2023</v>
      </c>
      <c r="S1" s="1229">
        <v>2024</v>
      </c>
      <c r="T1" s="1229">
        <v>2025</v>
      </c>
      <c r="U1" s="1229">
        <v>2026</v>
      </c>
    </row>
    <row r="2" spans="1:22">
      <c r="A2" t="s">
        <v>873</v>
      </c>
      <c r="B2" s="1230"/>
      <c r="C2" s="1230"/>
      <c r="D2" s="1230"/>
      <c r="E2" s="1230"/>
      <c r="F2" s="1230"/>
      <c r="G2" s="1230"/>
      <c r="H2" s="1230"/>
      <c r="I2" s="1230"/>
      <c r="J2" s="1230"/>
      <c r="K2" s="1230"/>
      <c r="L2" s="1230"/>
      <c r="M2" s="1231"/>
      <c r="N2" s="1231"/>
      <c r="O2" s="1231"/>
      <c r="P2" s="1231"/>
      <c r="Q2" s="1231"/>
      <c r="R2" s="1231"/>
      <c r="S2" s="1231"/>
      <c r="T2" s="1231"/>
      <c r="U2" s="1231"/>
    </row>
    <row r="3" spans="1:22">
      <c r="A3" t="s">
        <v>41</v>
      </c>
      <c r="B3" s="1230"/>
      <c r="C3" s="1230"/>
      <c r="D3" s="1230"/>
      <c r="E3" s="1230"/>
      <c r="F3" s="1230"/>
      <c r="G3" s="1230"/>
      <c r="H3" s="1230"/>
      <c r="I3" s="1230"/>
      <c r="J3" s="1230"/>
      <c r="K3" s="1230"/>
      <c r="L3" s="1230"/>
      <c r="M3" s="1231"/>
      <c r="N3" s="1231"/>
      <c r="O3" s="1231"/>
      <c r="P3" s="1231"/>
      <c r="Q3" s="1231"/>
      <c r="R3" s="1231"/>
      <c r="S3" s="1231"/>
      <c r="T3" s="1231"/>
      <c r="U3" s="1231"/>
    </row>
    <row r="4" spans="1:22" s="41" customFormat="1">
      <c r="A4" s="41" t="s">
        <v>874</v>
      </c>
      <c r="B4" s="1231"/>
      <c r="C4" s="1231"/>
      <c r="D4" s="1231"/>
      <c r="E4" s="1231"/>
      <c r="F4" s="1231"/>
      <c r="G4" s="1231"/>
      <c r="H4" s="1231"/>
      <c r="I4" s="1231"/>
      <c r="J4" s="1231"/>
      <c r="K4" s="1231"/>
      <c r="L4" s="1231"/>
      <c r="M4" s="1231"/>
    </row>
    <row r="5" spans="1:22" s="41" customFormat="1">
      <c r="A5" s="41" t="s">
        <v>875</v>
      </c>
      <c r="B5" s="1231"/>
      <c r="C5" s="1231"/>
      <c r="D5" s="1231"/>
      <c r="E5" s="1231"/>
      <c r="F5" s="1231"/>
      <c r="G5" s="1231"/>
      <c r="H5" s="1231"/>
      <c r="I5" s="1231"/>
      <c r="J5" s="1231"/>
      <c r="K5" s="1231"/>
      <c r="L5" s="1231"/>
      <c r="M5" s="1231"/>
    </row>
    <row r="6" spans="1:22" s="1232" customFormat="1">
      <c r="A6" s="1232" t="s">
        <v>876</v>
      </c>
      <c r="B6" s="1233"/>
      <c r="C6" s="1233"/>
      <c r="D6" s="1233"/>
      <c r="E6" s="1233"/>
      <c r="F6" s="1233"/>
      <c r="G6" s="1233"/>
      <c r="H6" s="1233"/>
      <c r="I6" s="1233"/>
      <c r="J6" s="1233"/>
      <c r="K6" s="1233"/>
      <c r="L6" s="1233"/>
      <c r="M6" s="1234"/>
      <c r="N6" s="1234"/>
      <c r="O6" s="1234"/>
      <c r="P6" s="1234"/>
      <c r="Q6" s="1234"/>
      <c r="R6" s="1234"/>
      <c r="S6" s="1234"/>
      <c r="T6" s="1234"/>
      <c r="U6" s="1234"/>
    </row>
    <row r="7" spans="1:22">
      <c r="A7" t="s">
        <v>877</v>
      </c>
      <c r="B7" s="1230"/>
      <c r="C7" s="1230"/>
      <c r="D7" s="1230"/>
      <c r="E7" s="1230"/>
      <c r="F7" s="1230"/>
      <c r="G7" s="1230"/>
      <c r="H7" s="1230"/>
      <c r="I7" s="1230"/>
      <c r="J7" s="1230"/>
      <c r="K7" s="1230"/>
      <c r="L7" s="1230"/>
      <c r="M7" s="1231"/>
      <c r="N7" s="1230"/>
      <c r="O7" s="1230"/>
      <c r="P7" s="1230"/>
      <c r="Q7" s="1230"/>
      <c r="R7" s="1230"/>
      <c r="S7" s="1230"/>
      <c r="T7" s="1230"/>
      <c r="U7" s="1230"/>
    </row>
    <row r="8" spans="1:22" s="41" customFormat="1">
      <c r="A8" s="41" t="s">
        <v>878</v>
      </c>
      <c r="B8" s="1235"/>
      <c r="C8" s="1235"/>
      <c r="D8" s="1235"/>
      <c r="E8" s="1235"/>
      <c r="F8" s="1235"/>
      <c r="G8" s="1235"/>
      <c r="H8" s="1235"/>
      <c r="I8" s="1235"/>
      <c r="J8" s="1235"/>
      <c r="K8" s="1235"/>
      <c r="L8" s="1235"/>
      <c r="M8" s="1235"/>
    </row>
    <row r="9" spans="1:22" s="41" customFormat="1">
      <c r="A9" s="41" t="s">
        <v>879</v>
      </c>
      <c r="M9" s="1231"/>
      <c r="N9" s="1231"/>
      <c r="O9" s="1231"/>
      <c r="P9" s="1231"/>
      <c r="Q9" s="1231"/>
      <c r="R9" s="1231"/>
      <c r="S9" s="1231"/>
      <c r="T9" s="1231"/>
      <c r="U9" s="1231"/>
    </row>
    <row r="10" spans="1:22" s="1232" customFormat="1">
      <c r="A10" s="1232" t="s">
        <v>880</v>
      </c>
      <c r="B10" s="1236"/>
      <c r="C10" s="1236"/>
      <c r="D10" s="1236"/>
      <c r="E10" s="1236"/>
      <c r="F10" s="1236"/>
      <c r="G10" s="1236"/>
      <c r="H10" s="1236"/>
      <c r="I10" s="1236"/>
      <c r="J10" s="1236"/>
      <c r="K10" s="1236"/>
      <c r="L10" s="1236"/>
      <c r="M10" s="1236"/>
      <c r="N10" s="1236"/>
      <c r="O10" s="1236"/>
      <c r="P10" s="1236"/>
      <c r="Q10" s="1236"/>
      <c r="R10" s="1236"/>
      <c r="S10" s="1236"/>
      <c r="T10" s="1236"/>
      <c r="U10" s="1236"/>
    </row>
    <row r="11" spans="1:22">
      <c r="A11" t="s">
        <v>881</v>
      </c>
      <c r="B11" s="1230"/>
      <c r="C11" s="1230"/>
      <c r="D11" s="1230"/>
      <c r="E11" s="1230"/>
      <c r="F11" s="1230"/>
      <c r="G11" s="1230"/>
      <c r="H11" s="1230"/>
      <c r="I11" s="1230"/>
      <c r="J11" s="1230"/>
      <c r="K11" s="1230"/>
      <c r="L11" s="1230"/>
      <c r="M11" s="1231"/>
      <c r="N11" s="1230"/>
      <c r="O11" s="1230"/>
      <c r="P11" s="1230"/>
      <c r="Q11" s="1230"/>
      <c r="R11" s="1230"/>
      <c r="S11" s="1230"/>
      <c r="T11" s="1230"/>
      <c r="U11" s="1230"/>
      <c r="V11" s="1230"/>
    </row>
    <row r="12" spans="1:22" s="1237" customFormat="1">
      <c r="A12" s="1237" t="s">
        <v>882</v>
      </c>
      <c r="B12" s="1238"/>
      <c r="C12" s="1238"/>
      <c r="D12" s="1238"/>
      <c r="E12" s="1238"/>
      <c r="F12" s="1238"/>
      <c r="G12" s="1238"/>
      <c r="H12" s="1238"/>
      <c r="I12" s="1238"/>
      <c r="J12" s="1238"/>
      <c r="K12" s="1238"/>
      <c r="L12" s="1238"/>
      <c r="M12" s="1239"/>
      <c r="N12" s="1239"/>
      <c r="O12" s="1239"/>
      <c r="P12" s="1239"/>
      <c r="Q12" s="1239"/>
      <c r="R12" s="1239"/>
      <c r="S12" s="1239"/>
      <c r="T12" s="1239"/>
      <c r="U12" s="1239"/>
    </row>
    <row r="13" spans="1:22" s="1237" customFormat="1">
      <c r="A13" s="1237" t="s">
        <v>883</v>
      </c>
      <c r="B13" s="1238"/>
      <c r="C13" s="1238"/>
      <c r="D13" s="1238"/>
      <c r="E13" s="1238"/>
      <c r="F13" s="1238"/>
      <c r="G13" s="1238"/>
      <c r="H13" s="1238"/>
      <c r="I13" s="1238"/>
      <c r="J13" s="1238"/>
      <c r="K13" s="1238"/>
      <c r="L13" s="1238"/>
      <c r="M13" s="1239"/>
      <c r="N13" s="1239"/>
      <c r="O13" s="1239"/>
      <c r="P13" s="1239"/>
      <c r="Q13" s="1239"/>
      <c r="R13" s="1239"/>
      <c r="S13" s="1239"/>
      <c r="T13" s="1239"/>
      <c r="U13" s="1239"/>
    </row>
    <row r="14" spans="1:22">
      <c r="A14" t="s">
        <v>884</v>
      </c>
      <c r="B14" s="1230"/>
      <c r="C14" s="1230"/>
      <c r="D14" s="1230"/>
      <c r="E14" s="1230"/>
      <c r="F14" s="1230"/>
      <c r="G14" s="1230"/>
      <c r="H14" s="1230"/>
      <c r="I14" s="1230"/>
      <c r="J14" s="1230"/>
      <c r="K14" s="1230"/>
      <c r="L14" s="1230"/>
      <c r="M14" s="1230"/>
      <c r="N14" s="1230"/>
      <c r="O14" s="1230"/>
      <c r="P14" s="1230"/>
      <c r="Q14" s="1230"/>
      <c r="R14" s="1230"/>
      <c r="S14" s="1230"/>
      <c r="T14" s="1230"/>
      <c r="U14" s="1230"/>
    </row>
    <row r="15" spans="1:22">
      <c r="A15" t="s">
        <v>885</v>
      </c>
      <c r="B15" s="1230"/>
      <c r="C15" s="1230"/>
      <c r="D15" s="1230"/>
      <c r="E15" s="1230"/>
      <c r="F15" s="1230"/>
      <c r="G15" s="1230"/>
      <c r="H15" s="1230"/>
      <c r="I15" s="1230"/>
      <c r="J15" s="1230"/>
      <c r="K15" s="1230"/>
      <c r="L15" s="1230"/>
      <c r="M15" s="1230"/>
      <c r="N15" s="1230"/>
      <c r="O15" s="1230"/>
      <c r="P15" s="1230"/>
      <c r="Q15" s="1230"/>
      <c r="R15" s="1230"/>
      <c r="S15" s="1230"/>
      <c r="T15" s="1230"/>
      <c r="U15" s="1230"/>
    </row>
    <row r="16" spans="1:22">
      <c r="A16" t="s">
        <v>886</v>
      </c>
      <c r="B16" s="1230"/>
      <c r="C16" s="1230"/>
      <c r="D16" s="1230"/>
      <c r="E16" s="1230"/>
      <c r="F16" s="1230"/>
      <c r="G16" s="1230"/>
      <c r="H16" s="1230"/>
      <c r="I16" s="1230"/>
      <c r="J16" s="1230"/>
      <c r="K16" s="1230"/>
      <c r="L16" s="1230"/>
      <c r="M16" s="1230"/>
      <c r="N16" s="1230"/>
      <c r="O16" s="1230"/>
      <c r="P16" s="1230"/>
      <c r="Q16" s="1230"/>
      <c r="R16" s="1230"/>
      <c r="S16" s="1230"/>
      <c r="T16" s="1230"/>
      <c r="U16" s="1230"/>
    </row>
    <row r="17" spans="1:21">
      <c r="A17" t="s">
        <v>887</v>
      </c>
      <c r="B17" s="1230"/>
      <c r="C17" s="1230"/>
      <c r="D17" s="1230"/>
      <c r="E17" s="1230"/>
      <c r="F17" s="1230"/>
      <c r="G17" s="1230"/>
      <c r="H17" s="1230"/>
      <c r="I17" s="1230"/>
      <c r="J17" s="1230"/>
      <c r="K17" s="1230"/>
      <c r="L17" s="1230"/>
      <c r="M17" s="1230"/>
      <c r="N17" s="1230"/>
      <c r="O17" s="1230"/>
      <c r="P17" s="1230"/>
      <c r="Q17" s="1230"/>
      <c r="R17" s="1230"/>
      <c r="S17" s="1230"/>
      <c r="T17" s="1230"/>
      <c r="U17" s="1230"/>
    </row>
    <row r="20" spans="1:21">
      <c r="M20" s="1231"/>
      <c r="N20" s="1231"/>
      <c r="O20" s="1231"/>
      <c r="P20" s="1231"/>
      <c r="Q20" s="1231"/>
      <c r="R20" s="1231"/>
      <c r="S20" s="1231"/>
      <c r="T20" s="1231"/>
      <c r="U20" s="123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DAB8B-0666-4FD2-ABF0-89DE05DD0932}">
  <sheetPr published="0" codeName="Sheet22">
    <tabColor theme="5"/>
  </sheetPr>
  <dimension ref="A1"/>
  <sheetViews>
    <sheetView tabSelected="1" topLeftCell="A6" workbookViewId="0"/>
  </sheetViews>
  <sheetFormatPr baseColWidth="10" defaultColWidth="8.88671875"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D61D0-CDC0-4147-A05E-0A8C160E74A1}">
  <sheetPr published="0" codeName="Sheet2">
    <tabColor rgb="FF002060"/>
  </sheetPr>
  <dimension ref="A2:I16"/>
  <sheetViews>
    <sheetView showGridLines="0" zoomScale="120" zoomScaleNormal="120" workbookViewId="0">
      <selection activeCell="D16" sqref="D16"/>
    </sheetView>
  </sheetViews>
  <sheetFormatPr baseColWidth="10" defaultColWidth="8.88671875" defaultRowHeight="14.4"/>
  <cols>
    <col min="1" max="1" width="3.5546875" customWidth="1"/>
    <col min="2" max="2" width="9.109375" customWidth="1"/>
    <col min="3" max="3" width="63.109375" customWidth="1"/>
    <col min="4" max="4" width="11.88671875" customWidth="1"/>
  </cols>
  <sheetData>
    <row r="2" spans="1:9" s="291" customFormat="1">
      <c r="A2"/>
      <c r="B2" s="1296" t="s">
        <v>857</v>
      </c>
      <c r="C2" s="1296"/>
    </row>
    <row r="3" spans="1:9" s="291" customFormat="1">
      <c r="A3"/>
      <c r="B3" s="1296"/>
      <c r="C3" s="1296"/>
    </row>
    <row r="4" spans="1:9" ht="15" thickBot="1"/>
    <row r="5" spans="1:9" ht="15" thickBot="1">
      <c r="B5" s="660"/>
      <c r="C5" s="593"/>
      <c r="D5" s="1211">
        <v>2021</v>
      </c>
      <c r="E5" s="1212">
        <v>2022</v>
      </c>
      <c r="F5" s="1212">
        <v>2023</v>
      </c>
      <c r="G5" s="1212">
        <v>2024</v>
      </c>
      <c r="H5" s="1212">
        <v>2025</v>
      </c>
      <c r="I5" s="1213">
        <v>2026</v>
      </c>
    </row>
    <row r="6" spans="1:9">
      <c r="B6" s="1226" t="str">
        <f>IF(D6*E6*F6*G6*H6*I6*1,"OK","NOK")</f>
        <v>OK</v>
      </c>
      <c r="C6" s="1221" t="s">
        <v>858</v>
      </c>
      <c r="D6" s="1221" t="b">
        <f>SUM(T0_Périmètres!L9,T0_Périmètres!L16,T0_Périmètres!L23)='T1a - CG vs CNG bis'!Z139</f>
        <v>1</v>
      </c>
      <c r="E6" s="1221" t="b">
        <f>SUM(T0_Périmètres!O9,T0_Périmètres!O16,T0_Périmètres!O23)='T1a - CG vs CNG bis'!AJ139</f>
        <v>1</v>
      </c>
      <c r="F6" s="1221" t="b">
        <f>SUM(T0_Périmètres!R9,T0_Périmètres!R16,T0_Périmètres!R23)='T1a - CG vs CNG bis'!AT139</f>
        <v>1</v>
      </c>
      <c r="G6" s="1221" t="b">
        <f>SUM(T0_Périmètres!U9,T0_Périmètres!U16,T0_Périmètres!U23)='T1a - CG vs CNG bis'!BD139</f>
        <v>1</v>
      </c>
      <c r="H6" s="1221" t="b">
        <f>SUM(T0_Périmètres!X9,T0_Périmètres!X16,T0_Périmètres!X23)='T1a - CG vs CNG bis'!BN139</f>
        <v>1</v>
      </c>
      <c r="I6" s="1222" t="b">
        <f>SUM(T0_Périmètres!AA9,T0_Périmètres!AA16,T0_Périmètres!AA23)='T1a - CG vs CNG bis'!BX139</f>
        <v>1</v>
      </c>
    </row>
    <row r="7" spans="1:9">
      <c r="B7" s="1227" t="str">
        <f t="shared" ref="B7:B16" si="0">IF(D7*E7*F7*G7*H7*I7*1,"OK","NOK")</f>
        <v>OK</v>
      </c>
      <c r="C7" s="15" t="s">
        <v>281</v>
      </c>
      <c r="D7" s="15" t="b">
        <f>'T1a - CG vs CNG bis'!Z72=SUM('T10 - Personnel'!G56,'T10 - Personnel'!G59)</f>
        <v>1</v>
      </c>
      <c r="E7" s="15" t="b">
        <f>'T1a - CG vs CNG bis'!AJ68='T10 - Personnel'!H56+'T10 - Personnel'!H59</f>
        <v>1</v>
      </c>
      <c r="F7" s="15" t="b">
        <f>'T1a - CG vs CNG bis'!AT72='T10 - Personnel'!I56+'T10 - Personnel'!I59</f>
        <v>1</v>
      </c>
      <c r="G7" s="15" t="b">
        <f>'T1a - CG vs CNG bis'!BD72='T10 - Personnel'!J56+'T10 - Personnel'!J59</f>
        <v>1</v>
      </c>
      <c r="H7" s="15" t="b">
        <f>'T1a - CG vs CNG bis'!BN72='T10 - Personnel'!K56+'T10 - Personnel'!K59</f>
        <v>1</v>
      </c>
      <c r="I7" s="52" t="b">
        <f>'T1a - CG vs CNG bis'!BX72='T10 - Personnel'!L56+'T10 - Personnel'!L59</f>
        <v>1</v>
      </c>
    </row>
    <row r="8" spans="1:9">
      <c r="B8" s="1227" t="str">
        <f t="shared" si="0"/>
        <v>OK</v>
      </c>
      <c r="C8" s="15" t="s">
        <v>15</v>
      </c>
      <c r="D8" s="15" t="b">
        <f>AND('T1a - CG vs CNG bis'!Z124='T8 - MFC'!G9,'T1a - CG vs CNG bis'!Z124='T5- RAB'!Q19)</f>
        <v>1</v>
      </c>
      <c r="E8" s="15" t="b">
        <f>AND('T1a - CG vs CNG bis'!AJ124='T8 - MFC'!H9,'T1a - CG vs CNG bis'!AJ124='T5- RAB'!V19)</f>
        <v>1</v>
      </c>
      <c r="F8" s="15" t="b">
        <f>AND('T1a - CG vs CNG bis'!AT124='T8 - MFC'!I9,'T1a - CG vs CNG bis'!AT124='T5- RAB'!AA19)</f>
        <v>1</v>
      </c>
      <c r="G8" s="15" t="b">
        <f>AND('T1a - CG vs CNG bis'!BD124='T8 - MFC'!J9,'T1a - CG vs CNG bis'!BD124='T5- RAB'!AF19)</f>
        <v>1</v>
      </c>
      <c r="H8" s="15" t="b">
        <f>AND('T1a - CG vs CNG bis'!BN124='T8 - MFC'!K9,'T1a - CG vs CNG bis'!BN124='T5- RAB'!AK19)</f>
        <v>1</v>
      </c>
      <c r="I8" s="52" t="b">
        <f>AND('T1a - CG vs CNG bis'!BX124='T8 - MFC'!L9,'T1a - CG vs CNG bis'!BX124='T5- RAB'!AP19)</f>
        <v>1</v>
      </c>
    </row>
    <row r="9" spans="1:9">
      <c r="B9" s="1227" t="str">
        <f t="shared" si="0"/>
        <v>OK</v>
      </c>
      <c r="C9" s="15" t="s">
        <v>41</v>
      </c>
      <c r="D9" s="15" t="b">
        <f>'T1a - CG vs CNG bis'!Z104='T5- RAB'!Q22+'T5- RAB'!Q31</f>
        <v>1</v>
      </c>
      <c r="E9" s="15" t="b">
        <f>'T1a - CG vs CNG bis'!AJ104='T5- RAB'!V22+'T5- RAB'!V31</f>
        <v>1</v>
      </c>
      <c r="F9" s="15" t="b">
        <f>'T1a - CG vs CNG bis'!AT104='T5- RAB'!AA22+'T5- RAB'!AA31</f>
        <v>1</v>
      </c>
      <c r="G9" s="15" t="b">
        <f>'T1a - CG vs CNG bis'!BD104='T5- RAB'!AF22+'T5- RAB'!AF31</f>
        <v>1</v>
      </c>
      <c r="H9" s="15" t="b">
        <f>'T1a - CG vs CNG bis'!BN104='T5- RAB'!AK22+'T5- RAB'!AK31</f>
        <v>1</v>
      </c>
      <c r="I9" s="52" t="b">
        <f>'T1a - CG vs CNG bis'!BX104='T5- RAB'!AP22+'T5- RAB'!AP31</f>
        <v>1</v>
      </c>
    </row>
    <row r="10" spans="1:9">
      <c r="B10" s="1227" t="e">
        <f t="shared" si="0"/>
        <v>#REF!</v>
      </c>
      <c r="C10" s="15" t="s">
        <v>44</v>
      </c>
      <c r="D10" s="15" t="e">
        <f>'T1a - CG vs CNG bis'!Z120='T6 - R &amp; ME'!F14</f>
        <v>#REF!</v>
      </c>
      <c r="E10" s="15" t="e">
        <f>'T1a - CG vs CNG bis'!AJ120='T6 - R &amp; ME'!G14</f>
        <v>#DIV/0!</v>
      </c>
      <c r="F10" s="15" t="e">
        <f>'T1a - CG vs CNG bis'!AT120='T6 - R &amp; ME'!H14</f>
        <v>#DIV/0!</v>
      </c>
      <c r="G10" s="15" t="e">
        <f>'T1a - CG vs CNG bis'!BD120='T6 - R &amp; ME'!I14</f>
        <v>#DIV/0!</v>
      </c>
      <c r="H10" s="1214" t="e">
        <f>'T1a - CG vs CNG bis'!BQ120='T6 - R &amp; ME'!J14</f>
        <v>#DIV/0!</v>
      </c>
      <c r="I10" s="52" t="e">
        <f>'T1a - CG vs CNG bis'!BX120='T6 - R &amp; ME'!K14</f>
        <v>#DIV/0!</v>
      </c>
    </row>
    <row r="11" spans="1:9">
      <c r="B11" s="1227" t="str">
        <f t="shared" si="0"/>
        <v>OK</v>
      </c>
      <c r="C11" s="15" t="s">
        <v>50</v>
      </c>
      <c r="D11" s="15" t="b">
        <f>'T3 - Bilan'!F11-'T3 - Bilan'!D11='T11 - PPI'!F7+'T11 - PPI'!F23+'T11 - PPI'!F39</f>
        <v>1</v>
      </c>
      <c r="E11" s="15" t="b">
        <f>'T3 - Bilan'!G11-'T3 - Bilan'!F11='T11 - PPI'!G7+'T11 - PPI'!G23+'T11 - PPI'!G39</f>
        <v>1</v>
      </c>
      <c r="F11" s="15" t="b">
        <f>'T3 - Bilan'!H11-'T3 - Bilan'!G11='T11 - PPI'!H7+'T11 - PPI'!H23+'T11 - PPI'!H39</f>
        <v>1</v>
      </c>
      <c r="G11" s="15" t="b">
        <f>'T3 - Bilan'!I11-'T3 - Bilan'!H11='T11 - PPI'!I7+'T11 - PPI'!I23+'T11 - PPI'!I39</f>
        <v>1</v>
      </c>
      <c r="H11" s="15" t="b">
        <f>'T3 - Bilan'!J11-'T3 - Bilan'!I11='T11 - PPI'!J7+'T11 - PPI'!J23+'T11 - PPI'!J39</f>
        <v>1</v>
      </c>
      <c r="I11" s="52" t="b">
        <f>'T3 - Bilan'!K11-'T3 - Bilan'!J11='T11 - PPI'!K7+'T11 - PPI'!K23+'T11 - PPI'!K39</f>
        <v>1</v>
      </c>
    </row>
    <row r="12" spans="1:9">
      <c r="B12" s="1227" t="str">
        <f t="shared" si="0"/>
        <v>OK</v>
      </c>
      <c r="C12" s="15" t="s">
        <v>860</v>
      </c>
      <c r="D12" s="15" t="b">
        <f>'T3 - Bilan'!Q9-'T3 - Bilan'!O9='T5- RAB'!Q12</f>
        <v>1</v>
      </c>
      <c r="E12" s="15" t="b">
        <f>'T3 - Bilan'!R9-'T3 - Bilan'!Q9='T5- RAB'!V12</f>
        <v>1</v>
      </c>
      <c r="F12" s="15" t="b">
        <f>'T3 - Bilan'!S9-'T3 - Bilan'!R9='T5- RAB'!AA12</f>
        <v>1</v>
      </c>
      <c r="G12" s="15" t="b">
        <f>'T3 - Bilan'!T9-'T3 - Bilan'!S9='T5- RAB'!AF12</f>
        <v>1</v>
      </c>
      <c r="H12" s="15" t="b">
        <f>'T3 - Bilan'!U9-'T3 - Bilan'!T9='T5- RAB'!AK12</f>
        <v>1</v>
      </c>
      <c r="I12" s="52" t="b">
        <f>'T3 - Bilan'!V9-'T3 - Bilan'!U9='T5- RAB'!AP12</f>
        <v>1</v>
      </c>
    </row>
    <row r="13" spans="1:9">
      <c r="B13" s="1227" t="str">
        <f t="shared" si="0"/>
        <v>OK</v>
      </c>
      <c r="C13" s="15" t="s">
        <v>871</v>
      </c>
      <c r="D13" s="15" t="b">
        <f>'T3 - Bilan'!F35='T3 - Bilan'!Q35</f>
        <v>1</v>
      </c>
      <c r="E13" s="15" t="b">
        <f>'T3 - Bilan'!G35='T3 - Bilan'!R35</f>
        <v>1</v>
      </c>
      <c r="F13" s="15" t="b">
        <f>'T3 - Bilan'!H35='T3 - Bilan'!S35</f>
        <v>1</v>
      </c>
      <c r="G13" s="15" t="b">
        <f>'T3 - Bilan'!I35='T3 - Bilan'!T35</f>
        <v>1</v>
      </c>
      <c r="H13" s="15" t="b">
        <f>'T3 - Bilan'!J35='T3 - Bilan'!U35</f>
        <v>1</v>
      </c>
      <c r="I13" s="52" t="b">
        <f>'T3 - Bilan'!K35='T3 - Bilan'!V35</f>
        <v>1</v>
      </c>
    </row>
    <row r="14" spans="1:9">
      <c r="B14" s="1227" t="str">
        <f t="shared" si="0"/>
        <v>NOK</v>
      </c>
      <c r="C14" s="15" t="s">
        <v>869</v>
      </c>
      <c r="D14" s="15" t="b">
        <f>'T3 - Bilan'!F31&gt;0</f>
        <v>0</v>
      </c>
      <c r="E14" s="15" t="b">
        <f>'T3 - Bilan'!G31&gt;0</f>
        <v>0</v>
      </c>
      <c r="F14" s="15" t="b">
        <f>'T3 - Bilan'!H31&gt;0</f>
        <v>0</v>
      </c>
      <c r="G14" s="15" t="b">
        <f>'T3 - Bilan'!I31&gt;0</f>
        <v>0</v>
      </c>
      <c r="H14" s="15" t="b">
        <f>'T3 - Bilan'!J31&gt;0</f>
        <v>0</v>
      </c>
      <c r="I14" s="52" t="b">
        <f>'T3 - Bilan'!K31&gt;0</f>
        <v>0</v>
      </c>
    </row>
    <row r="15" spans="1:9">
      <c r="B15" s="1227" t="str">
        <f t="shared" si="0"/>
        <v>OK</v>
      </c>
      <c r="C15" s="15" t="s">
        <v>868</v>
      </c>
      <c r="D15" s="15" t="b">
        <f>'T5- RAB'!Q10='T11 - PPI'!F7+'T11 - PPI'!F23+'T11 - PPI'!F39</f>
        <v>1</v>
      </c>
      <c r="E15" s="15" t="b">
        <f>'T5- RAB'!V10='T11 - PPI'!G7+'T11 - PPI'!G23+'T11 - PPI'!G39</f>
        <v>1</v>
      </c>
      <c r="F15" s="15" t="b">
        <f>'T5- RAB'!V10='T11 - PPI'!H7+'T11 - PPI'!H23+'T11 - PPI'!H39</f>
        <v>1</v>
      </c>
      <c r="G15" s="15" t="b">
        <f>'T5- RAB'!AF10='T11 - PPI'!I7+'T11 - PPI'!I23+'T11 - PPI'!I39</f>
        <v>1</v>
      </c>
      <c r="H15" s="1214" t="b">
        <f>'T5- RAB'!AK10='T11 - PPI'!J7+'T11 - PPI'!J23+'T11 - PPI'!J39</f>
        <v>1</v>
      </c>
      <c r="I15" s="52" t="b">
        <f>'T5- RAB'!AP10='T11 - PPI'!K7+'T11 - PPI'!K23+'T11 - PPI'!K39</f>
        <v>1</v>
      </c>
    </row>
    <row r="16" spans="1:9" ht="15" thickBot="1">
      <c r="B16" s="1228" t="str">
        <f t="shared" si="0"/>
        <v>OK</v>
      </c>
      <c r="C16" s="842" t="s">
        <v>870</v>
      </c>
      <c r="D16" s="842" t="b">
        <f>'T8 - MFC'!G45=-'T8 - MFC'!G49</f>
        <v>1</v>
      </c>
      <c r="E16" s="842" t="b">
        <f>'T8 - MFC'!H45=-'T8 - MFC'!H49</f>
        <v>1</v>
      </c>
      <c r="F16" s="842" t="b">
        <f>'T8 - MFC'!I45=-'T8 - MFC'!I49</f>
        <v>1</v>
      </c>
      <c r="G16" s="842" t="b">
        <f>'T8 - MFC'!J45=-'T8 - MFC'!J49</f>
        <v>1</v>
      </c>
      <c r="H16" s="842" t="b">
        <f>'T8 - MFC'!K45=-'T8 - MFC'!K49</f>
        <v>1</v>
      </c>
      <c r="I16" s="844" t="b">
        <f>'T8 - MFC'!L45=-'T8 - MFC'!L49</f>
        <v>1</v>
      </c>
    </row>
  </sheetData>
  <mergeCells count="1">
    <mergeCell ref="B2:C3"/>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P43"/>
  <sheetViews>
    <sheetView showGridLines="0" topLeftCell="A24" zoomScale="110" zoomScaleNormal="110" workbookViewId="0">
      <selection activeCell="B24" sqref="B24"/>
    </sheetView>
  </sheetViews>
  <sheetFormatPr baseColWidth="10" defaultColWidth="8.6640625" defaultRowHeight="13.2"/>
  <cols>
    <col min="1" max="1" width="3.88671875" style="250" customWidth="1"/>
    <col min="2" max="2" width="57.109375" style="250" bestFit="1" customWidth="1"/>
    <col min="3" max="3" width="16.88671875" style="250" bestFit="1" customWidth="1"/>
    <col min="4" max="4" width="16.88671875" style="250" customWidth="1"/>
    <col min="5" max="5" width="1.88671875" style="250" customWidth="1"/>
    <col min="6" max="11" width="12.88671875" style="249" customWidth="1"/>
    <col min="12" max="16384" width="8.6640625" style="250"/>
  </cols>
  <sheetData>
    <row r="1" spans="1:11" ht="14.4">
      <c r="B1" s="394" t="s">
        <v>289</v>
      </c>
    </row>
    <row r="2" spans="1:11" ht="14.4">
      <c r="B2" s="394"/>
    </row>
    <row r="3" spans="1:11" s="273" customFormat="1">
      <c r="A3" s="250"/>
      <c r="B3" s="1308" t="s">
        <v>253</v>
      </c>
      <c r="C3" s="1308"/>
      <c r="D3" s="1308"/>
      <c r="E3" s="1308"/>
      <c r="F3" s="1308"/>
      <c r="G3" s="272"/>
      <c r="H3" s="272"/>
      <c r="I3" s="272"/>
      <c r="J3" s="272"/>
      <c r="K3" s="272"/>
    </row>
    <row r="4" spans="1:11" s="273" customFormat="1">
      <c r="A4" s="250"/>
      <c r="B4" s="1308"/>
      <c r="C4" s="1308"/>
      <c r="D4" s="1308"/>
      <c r="E4" s="1308"/>
      <c r="F4" s="1308"/>
      <c r="G4" s="272"/>
      <c r="H4" s="272"/>
      <c r="I4" s="272"/>
      <c r="J4" s="272"/>
      <c r="K4" s="272"/>
    </row>
    <row r="5" spans="1:11" ht="12.9" customHeight="1" thickBot="1">
      <c r="B5" s="232"/>
      <c r="C5" s="232"/>
      <c r="D5" s="232"/>
      <c r="E5" s="232"/>
      <c r="F5" s="232"/>
    </row>
    <row r="6" spans="1:11" ht="39" thickBot="1">
      <c r="B6" s="383"/>
      <c r="C6" s="571" t="s">
        <v>48</v>
      </c>
      <c r="D6" s="571" t="s">
        <v>207</v>
      </c>
      <c r="E6" s="572"/>
      <c r="F6" s="571" t="s">
        <v>24</v>
      </c>
      <c r="G6" s="571" t="s">
        <v>25</v>
      </c>
      <c r="H6" s="571" t="s">
        <v>26</v>
      </c>
      <c r="I6" s="571" t="s">
        <v>27</v>
      </c>
      <c r="J6" s="571" t="s">
        <v>28</v>
      </c>
      <c r="K6" s="573" t="s">
        <v>29</v>
      </c>
    </row>
    <row r="7" spans="1:11" ht="13.8" thickBot="1">
      <c r="B7" s="685" t="s">
        <v>284</v>
      </c>
      <c r="C7" s="686"/>
      <c r="D7" s="686"/>
      <c r="E7" s="687"/>
      <c r="F7" s="688"/>
      <c r="G7" s="688"/>
      <c r="H7" s="688"/>
      <c r="I7" s="688"/>
      <c r="J7" s="688"/>
      <c r="K7" s="689"/>
    </row>
    <row r="8" spans="1:11">
      <c r="B8" s="305" t="s">
        <v>604</v>
      </c>
      <c r="C8" s="957"/>
      <c r="D8" s="957"/>
      <c r="E8" s="327"/>
      <c r="F8" s="947"/>
      <c r="G8" s="947"/>
      <c r="H8" s="947"/>
      <c r="I8" s="947"/>
      <c r="J8" s="947"/>
      <c r="K8" s="948"/>
    </row>
    <row r="9" spans="1:11">
      <c r="B9" s="305" t="s">
        <v>605</v>
      </c>
      <c r="C9" s="387"/>
      <c r="D9" s="387"/>
      <c r="E9" s="327"/>
      <c r="F9" s="684"/>
      <c r="G9" s="684"/>
      <c r="H9" s="684"/>
      <c r="I9" s="684"/>
      <c r="J9" s="684"/>
      <c r="K9" s="741"/>
    </row>
    <row r="10" spans="1:11">
      <c r="B10" s="305" t="s">
        <v>606</v>
      </c>
      <c r="C10" s="957"/>
      <c r="D10" s="957"/>
      <c r="E10" s="327"/>
      <c r="F10" s="949"/>
      <c r="G10" s="949"/>
      <c r="H10" s="949"/>
      <c r="I10" s="949"/>
      <c r="J10" s="949"/>
      <c r="K10" s="950"/>
    </row>
    <row r="11" spans="1:11">
      <c r="B11" s="691" t="s">
        <v>697</v>
      </c>
      <c r="C11" s="258"/>
      <c r="D11" s="258"/>
      <c r="E11" s="328"/>
      <c r="F11" s="692"/>
      <c r="G11" s="692"/>
      <c r="H11" s="692"/>
      <c r="I11" s="692"/>
      <c r="J11" s="692"/>
      <c r="K11" s="693"/>
    </row>
    <row r="12" spans="1:11">
      <c r="B12" s="307" t="s">
        <v>607</v>
      </c>
      <c r="C12" s="957"/>
      <c r="D12" s="957"/>
      <c r="E12" s="591"/>
      <c r="F12" s="947"/>
      <c r="G12" s="947"/>
      <c r="H12" s="947"/>
      <c r="I12" s="947"/>
      <c r="J12" s="947"/>
      <c r="K12" s="948"/>
    </row>
    <row r="13" spans="1:11">
      <c r="B13" s="305" t="s">
        <v>608</v>
      </c>
      <c r="C13" s="387"/>
      <c r="D13" s="387"/>
      <c r="E13" s="327"/>
      <c r="F13" s="684"/>
      <c r="G13" s="684"/>
      <c r="H13" s="684"/>
      <c r="I13" s="684"/>
      <c r="J13" s="684"/>
      <c r="K13" s="741"/>
    </row>
    <row r="14" spans="1:11">
      <c r="B14" s="305" t="s">
        <v>609</v>
      </c>
      <c r="C14" s="957"/>
      <c r="D14" s="957"/>
      <c r="E14" s="327"/>
      <c r="F14" s="949"/>
      <c r="G14" s="949"/>
      <c r="H14" s="949"/>
      <c r="I14" s="949"/>
      <c r="J14" s="949"/>
      <c r="K14" s="950"/>
    </row>
    <row r="15" spans="1:11" ht="13.8" thickBot="1">
      <c r="B15" s="306" t="s">
        <v>610</v>
      </c>
      <c r="C15" s="258"/>
      <c r="D15" s="258"/>
      <c r="E15" s="386"/>
      <c r="F15" s="692"/>
      <c r="G15" s="692"/>
      <c r="H15" s="692"/>
      <c r="I15" s="692"/>
      <c r="J15" s="692"/>
      <c r="K15" s="693"/>
    </row>
    <row r="16" spans="1:11" ht="13.8" thickBot="1">
      <c r="B16" s="685" t="s">
        <v>540</v>
      </c>
      <c r="C16" s="686"/>
      <c r="D16" s="686"/>
      <c r="E16" s="687"/>
      <c r="F16" s="1300" t="s">
        <v>603</v>
      </c>
      <c r="G16" s="1300"/>
      <c r="H16" s="1300"/>
      <c r="I16" s="1300"/>
      <c r="J16" s="1300"/>
      <c r="K16" s="1301"/>
    </row>
    <row r="17" spans="2:16" ht="14.4" customHeight="1">
      <c r="B17" s="305" t="s">
        <v>814</v>
      </c>
      <c r="C17" s="388"/>
      <c r="D17" s="388"/>
      <c r="E17" s="327"/>
      <c r="F17" s="1309"/>
      <c r="G17" s="1309"/>
      <c r="H17" s="1309"/>
      <c r="I17" s="1309"/>
      <c r="J17" s="1309"/>
      <c r="K17" s="1310"/>
    </row>
    <row r="18" spans="2:16">
      <c r="B18" s="305" t="s">
        <v>815</v>
      </c>
      <c r="C18" s="388"/>
      <c r="D18" s="388"/>
      <c r="E18" s="327"/>
      <c r="F18" s="1304"/>
      <c r="G18" s="1304"/>
      <c r="H18" s="1304"/>
      <c r="I18" s="1304"/>
      <c r="J18" s="1304"/>
      <c r="K18" s="1305"/>
    </row>
    <row r="19" spans="2:16">
      <c r="B19" s="305" t="s">
        <v>823</v>
      </c>
      <c r="C19" s="388"/>
      <c r="D19" s="388"/>
      <c r="E19" s="327"/>
      <c r="F19" s="1304"/>
      <c r="G19" s="1304"/>
      <c r="H19" s="1304"/>
      <c r="I19" s="1304"/>
      <c r="J19" s="1304"/>
      <c r="K19" s="1305"/>
      <c r="P19" s="683"/>
    </row>
    <row r="20" spans="2:16">
      <c r="B20" s="305" t="s">
        <v>816</v>
      </c>
      <c r="C20" s="388"/>
      <c r="D20" s="388"/>
      <c r="E20" s="327"/>
      <c r="F20" s="1304"/>
      <c r="G20" s="1304"/>
      <c r="H20" s="1304"/>
      <c r="I20" s="1304"/>
      <c r="J20" s="1304"/>
      <c r="K20" s="1305"/>
    </row>
    <row r="21" spans="2:16">
      <c r="B21" s="305" t="s">
        <v>817</v>
      </c>
      <c r="C21" s="388"/>
      <c r="D21" s="388"/>
      <c r="E21" s="327"/>
      <c r="F21" s="1304"/>
      <c r="G21" s="1304"/>
      <c r="H21" s="1304"/>
      <c r="I21" s="1304"/>
      <c r="J21" s="1304"/>
      <c r="K21" s="1305"/>
    </row>
    <row r="22" spans="2:16">
      <c r="B22" s="305" t="s">
        <v>818</v>
      </c>
      <c r="C22" s="388"/>
      <c r="D22" s="388"/>
      <c r="E22" s="327"/>
      <c r="F22" s="1304"/>
      <c r="G22" s="1304"/>
      <c r="H22" s="1304"/>
      <c r="I22" s="1304"/>
      <c r="J22" s="1304"/>
      <c r="K22" s="1305"/>
    </row>
    <row r="23" spans="2:16">
      <c r="B23" s="305" t="s">
        <v>819</v>
      </c>
      <c r="C23" s="388"/>
      <c r="D23" s="388"/>
      <c r="E23" s="327"/>
      <c r="F23" s="1304"/>
      <c r="G23" s="1304"/>
      <c r="H23" s="1304"/>
      <c r="I23" s="1304"/>
      <c r="J23" s="1304"/>
      <c r="K23" s="1305"/>
    </row>
    <row r="24" spans="2:16">
      <c r="B24" s="305" t="s">
        <v>820</v>
      </c>
      <c r="C24" s="388"/>
      <c r="D24" s="388"/>
      <c r="E24" s="327"/>
      <c r="F24" s="1304"/>
      <c r="G24" s="1304"/>
      <c r="H24" s="1304"/>
      <c r="I24" s="1304"/>
      <c r="J24" s="1304"/>
      <c r="K24" s="1305"/>
    </row>
    <row r="25" spans="2:16">
      <c r="B25" s="305" t="s">
        <v>821</v>
      </c>
      <c r="C25" s="388"/>
      <c r="D25" s="388"/>
      <c r="E25" s="327"/>
      <c r="F25" s="1304"/>
      <c r="G25" s="1304"/>
      <c r="H25" s="1304"/>
      <c r="I25" s="1304"/>
      <c r="J25" s="1304"/>
      <c r="K25" s="1305"/>
    </row>
    <row r="26" spans="2:16">
      <c r="B26" s="305" t="s">
        <v>822</v>
      </c>
      <c r="C26" s="388"/>
      <c r="D26" s="388"/>
      <c r="E26" s="327"/>
      <c r="F26" s="1304"/>
      <c r="G26" s="1304"/>
      <c r="H26" s="1304"/>
      <c r="I26" s="1304"/>
      <c r="J26" s="1304"/>
      <c r="K26" s="1305"/>
    </row>
    <row r="27" spans="2:16">
      <c r="B27" s="305" t="s">
        <v>825</v>
      </c>
      <c r="C27" s="388"/>
      <c r="D27" s="388"/>
      <c r="E27" s="327"/>
      <c r="F27" s="945"/>
      <c r="G27" s="945"/>
      <c r="H27" s="945"/>
      <c r="I27" s="945"/>
      <c r="J27" s="945"/>
      <c r="K27" s="946"/>
    </row>
    <row r="28" spans="2:16">
      <c r="B28" s="305" t="s">
        <v>824</v>
      </c>
      <c r="C28" s="388"/>
      <c r="D28" s="388"/>
      <c r="E28" s="327"/>
      <c r="F28" s="945"/>
      <c r="G28" s="945"/>
      <c r="H28" s="945"/>
      <c r="I28" s="945"/>
      <c r="J28" s="945"/>
      <c r="K28" s="946"/>
    </row>
    <row r="29" spans="2:16" ht="13.8" thickBot="1">
      <c r="B29" s="305" t="s">
        <v>826</v>
      </c>
      <c r="C29" s="389"/>
      <c r="D29" s="389"/>
      <c r="E29" s="384"/>
      <c r="F29" s="1304"/>
      <c r="G29" s="1304"/>
      <c r="H29" s="1304"/>
      <c r="I29" s="1304"/>
      <c r="J29" s="1304"/>
      <c r="K29" s="1305"/>
    </row>
    <row r="30" spans="2:16" ht="13.8" thickBot="1">
      <c r="B30" s="685" t="s">
        <v>541</v>
      </c>
      <c r="C30" s="686"/>
      <c r="D30" s="686"/>
      <c r="E30" s="687"/>
      <c r="F30" s="1300" t="s">
        <v>603</v>
      </c>
      <c r="G30" s="1300"/>
      <c r="H30" s="1300"/>
      <c r="I30" s="1300"/>
      <c r="J30" s="1300"/>
      <c r="K30" s="1301"/>
    </row>
    <row r="31" spans="2:16">
      <c r="B31" s="383" t="s">
        <v>814</v>
      </c>
      <c r="C31" s="958"/>
      <c r="D31" s="958"/>
      <c r="E31" s="959"/>
      <c r="F31" s="1306"/>
      <c r="G31" s="1306"/>
      <c r="H31" s="1306"/>
      <c r="I31" s="1306"/>
      <c r="J31" s="1306"/>
      <c r="K31" s="1307"/>
    </row>
    <row r="32" spans="2:16">
      <c r="B32" s="305" t="s">
        <v>815</v>
      </c>
      <c r="C32" s="951"/>
      <c r="D32" s="951"/>
      <c r="E32" s="952"/>
      <c r="F32" s="1302"/>
      <c r="G32" s="1302"/>
      <c r="H32" s="1302"/>
      <c r="I32" s="1302"/>
      <c r="J32" s="1302"/>
      <c r="K32" s="1303"/>
    </row>
    <row r="33" spans="2:11">
      <c r="B33" s="305" t="s">
        <v>823</v>
      </c>
      <c r="C33" s="951"/>
      <c r="D33" s="951"/>
      <c r="E33" s="952"/>
      <c r="F33" s="1302"/>
      <c r="G33" s="1302"/>
      <c r="H33" s="1302"/>
      <c r="I33" s="1302"/>
      <c r="J33" s="1302"/>
      <c r="K33" s="1303"/>
    </row>
    <row r="34" spans="2:11">
      <c r="B34" s="305" t="s">
        <v>816</v>
      </c>
      <c r="C34" s="951"/>
      <c r="D34" s="951"/>
      <c r="E34" s="952"/>
      <c r="F34" s="1302"/>
      <c r="G34" s="1302"/>
      <c r="H34" s="1302"/>
      <c r="I34" s="1302"/>
      <c r="J34" s="1302"/>
      <c r="K34" s="1303"/>
    </row>
    <row r="35" spans="2:11">
      <c r="B35" s="305" t="s">
        <v>817</v>
      </c>
      <c r="C35" s="951"/>
      <c r="D35" s="951"/>
      <c r="E35" s="952"/>
      <c r="F35" s="1302"/>
      <c r="G35" s="1302"/>
      <c r="H35" s="1302"/>
      <c r="I35" s="1302"/>
      <c r="J35" s="1302"/>
      <c r="K35" s="1303"/>
    </row>
    <row r="36" spans="2:11">
      <c r="B36" s="305" t="s">
        <v>818</v>
      </c>
      <c r="C36" s="951"/>
      <c r="D36" s="951"/>
      <c r="E36" s="952"/>
      <c r="F36" s="1302"/>
      <c r="G36" s="1302"/>
      <c r="H36" s="1302"/>
      <c r="I36" s="1302"/>
      <c r="J36" s="1302"/>
      <c r="K36" s="1303"/>
    </row>
    <row r="37" spans="2:11">
      <c r="B37" s="305" t="s">
        <v>819</v>
      </c>
      <c r="C37" s="951"/>
      <c r="D37" s="951"/>
      <c r="E37" s="952"/>
      <c r="F37" s="1302"/>
      <c r="G37" s="1302"/>
      <c r="H37" s="1302"/>
      <c r="I37" s="1302"/>
      <c r="J37" s="1302"/>
      <c r="K37" s="1303"/>
    </row>
    <row r="38" spans="2:11">
      <c r="B38" s="305" t="s">
        <v>820</v>
      </c>
      <c r="C38" s="951"/>
      <c r="D38" s="951"/>
      <c r="E38" s="952"/>
      <c r="F38" s="1302"/>
      <c r="G38" s="1302"/>
      <c r="H38" s="1302"/>
      <c r="I38" s="1302"/>
      <c r="J38" s="1302"/>
      <c r="K38" s="1303"/>
    </row>
    <row r="39" spans="2:11">
      <c r="B39" s="305" t="s">
        <v>821</v>
      </c>
      <c r="C39" s="951"/>
      <c r="D39" s="951"/>
      <c r="E39" s="952"/>
      <c r="F39" s="1302"/>
      <c r="G39" s="1302"/>
      <c r="H39" s="1302"/>
      <c r="I39" s="1302"/>
      <c r="J39" s="1302"/>
      <c r="K39" s="1303"/>
    </row>
    <row r="40" spans="2:11">
      <c r="B40" s="305" t="s">
        <v>822</v>
      </c>
      <c r="C40" s="951"/>
      <c r="D40" s="951"/>
      <c r="E40" s="952"/>
      <c r="F40" s="1302"/>
      <c r="G40" s="1302"/>
      <c r="H40" s="1302"/>
      <c r="I40" s="1302"/>
      <c r="J40" s="1302"/>
      <c r="K40" s="1303"/>
    </row>
    <row r="41" spans="2:11">
      <c r="B41" s="385" t="s">
        <v>825</v>
      </c>
      <c r="C41" s="953"/>
      <c r="D41" s="953"/>
      <c r="E41" s="954"/>
      <c r="F41" s="1302"/>
      <c r="G41" s="1302"/>
      <c r="H41" s="1302"/>
      <c r="I41" s="1302"/>
      <c r="J41" s="1302"/>
      <c r="K41" s="1303"/>
    </row>
    <row r="42" spans="2:11">
      <c r="B42" s="305" t="s">
        <v>824</v>
      </c>
      <c r="C42" s="951"/>
      <c r="D42" s="951"/>
      <c r="E42" s="952"/>
      <c r="F42" s="1302"/>
      <c r="G42" s="1302"/>
      <c r="H42" s="1302"/>
      <c r="I42" s="1302"/>
      <c r="J42" s="1302"/>
      <c r="K42" s="1303"/>
    </row>
    <row r="43" spans="2:11" ht="13.8" thickBot="1">
      <c r="B43" s="306" t="s">
        <v>826</v>
      </c>
      <c r="C43" s="955"/>
      <c r="D43" s="955"/>
      <c r="E43" s="956"/>
      <c r="F43" s="1298"/>
      <c r="G43" s="1298"/>
      <c r="H43" s="1298"/>
      <c r="I43" s="1298"/>
      <c r="J43" s="1298"/>
      <c r="K43" s="1299"/>
    </row>
  </sheetData>
  <mergeCells count="27">
    <mergeCell ref="B3:F4"/>
    <mergeCell ref="F16:K16"/>
    <mergeCell ref="F17:K17"/>
    <mergeCell ref="F18:K18"/>
    <mergeCell ref="F19:K19"/>
    <mergeCell ref="F20:K20"/>
    <mergeCell ref="F21:K21"/>
    <mergeCell ref="F22:K22"/>
    <mergeCell ref="F23:K23"/>
    <mergeCell ref="F24:K24"/>
    <mergeCell ref="F25:K25"/>
    <mergeCell ref="F26:K26"/>
    <mergeCell ref="F29:K29"/>
    <mergeCell ref="F31:K31"/>
    <mergeCell ref="F32:K32"/>
    <mergeCell ref="F43:K43"/>
    <mergeCell ref="F30:K30"/>
    <mergeCell ref="F38:K38"/>
    <mergeCell ref="F39:K39"/>
    <mergeCell ref="F40:K40"/>
    <mergeCell ref="F41:K41"/>
    <mergeCell ref="F42:K42"/>
    <mergeCell ref="F33:K33"/>
    <mergeCell ref="F34:K34"/>
    <mergeCell ref="F35:K35"/>
    <mergeCell ref="F36:K36"/>
    <mergeCell ref="F37:K37"/>
  </mergeCells>
  <hyperlinks>
    <hyperlink ref="B1" location="TOC!A1" display="Retour à la table des matières" xr:uid="{00000000-0004-0000-0300-000000000000}"/>
  </hyperlink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sheetPr>
  <dimension ref="A1:AA44"/>
  <sheetViews>
    <sheetView showGridLines="0" zoomScaleNormal="100" workbookViewId="0">
      <pane xSplit="3" ySplit="7" topLeftCell="N37" activePane="bottomRight" state="frozen"/>
      <selection pane="topRight" activeCell="D1" sqref="D1"/>
      <selection pane="bottomLeft" activeCell="A5" sqref="A5"/>
      <selection pane="bottomRight" activeCell="L23" sqref="L23"/>
    </sheetView>
  </sheetViews>
  <sheetFormatPr baseColWidth="10" defaultColWidth="8.6640625" defaultRowHeight="13.2"/>
  <cols>
    <col min="1" max="1" width="7.33203125" style="233" customWidth="1"/>
    <col min="2" max="2" width="6.109375" style="233" customWidth="1"/>
    <col min="3" max="3" width="39.5546875" style="233" customWidth="1"/>
    <col min="4" max="6" width="16.44140625" style="233" customWidth="1"/>
    <col min="7" max="27" width="15" style="233" customWidth="1"/>
    <col min="28" max="16384" width="8.6640625" style="467"/>
  </cols>
  <sheetData>
    <row r="1" spans="1:27" s="465" customFormat="1" ht="14.4">
      <c r="A1" s="214"/>
      <c r="B1" s="214"/>
      <c r="C1" s="394" t="s">
        <v>289</v>
      </c>
      <c r="D1" s="394"/>
      <c r="E1" s="394"/>
      <c r="F1" s="214"/>
      <c r="G1" s="214"/>
      <c r="H1" s="214"/>
      <c r="I1" s="214"/>
      <c r="J1" s="214"/>
      <c r="K1" s="214"/>
      <c r="L1" s="214"/>
      <c r="M1" s="214"/>
      <c r="N1" s="214"/>
      <c r="O1" s="214"/>
      <c r="P1" s="214"/>
      <c r="Q1" s="214"/>
      <c r="R1" s="214"/>
      <c r="S1" s="214"/>
      <c r="T1" s="214"/>
      <c r="U1" s="214"/>
      <c r="V1" s="214"/>
      <c r="W1" s="214"/>
      <c r="X1" s="214"/>
      <c r="Y1" s="214"/>
      <c r="Z1" s="214"/>
      <c r="AA1" s="214"/>
    </row>
    <row r="2" spans="1:27" s="465" customFormat="1" ht="14.4">
      <c r="A2" s="214"/>
      <c r="B2" s="214"/>
      <c r="C2" s="394"/>
      <c r="D2" s="394"/>
      <c r="E2" s="394"/>
      <c r="F2" s="214"/>
      <c r="G2" s="214"/>
      <c r="H2" s="214"/>
      <c r="I2" s="214"/>
      <c r="J2" s="214"/>
      <c r="K2" s="214"/>
      <c r="L2" s="214"/>
      <c r="M2" s="214"/>
      <c r="N2" s="214"/>
      <c r="O2" s="214"/>
      <c r="P2" s="214"/>
      <c r="Q2" s="214"/>
      <c r="R2" s="214"/>
      <c r="S2" s="214"/>
      <c r="T2" s="214"/>
      <c r="U2" s="214"/>
      <c r="V2" s="214"/>
      <c r="W2" s="214"/>
      <c r="X2" s="214"/>
      <c r="Y2" s="214"/>
      <c r="Z2" s="214"/>
      <c r="AA2" s="214"/>
    </row>
    <row r="3" spans="1:27" s="466" customFormat="1" ht="17.399999999999999">
      <c r="A3" s="214"/>
      <c r="B3" s="1313" t="s">
        <v>802</v>
      </c>
      <c r="C3" s="1313"/>
      <c r="D3" s="1313"/>
      <c r="E3" s="1313"/>
      <c r="F3" s="1313"/>
      <c r="G3" s="464"/>
      <c r="H3" s="464"/>
      <c r="I3" s="464"/>
      <c r="J3" s="289"/>
      <c r="K3" s="289"/>
      <c r="L3" s="289"/>
      <c r="M3" s="289"/>
      <c r="N3" s="289"/>
      <c r="O3" s="289"/>
      <c r="P3" s="289"/>
      <c r="Q3" s="289"/>
      <c r="R3" s="289"/>
      <c r="S3" s="289"/>
      <c r="T3" s="289"/>
      <c r="U3" s="289"/>
      <c r="V3" s="289"/>
      <c r="W3" s="289"/>
      <c r="X3" s="289"/>
      <c r="Y3" s="289"/>
      <c r="Z3" s="289"/>
      <c r="AA3" s="289"/>
    </row>
    <row r="4" spans="1:27" s="466" customFormat="1" ht="17.399999999999999">
      <c r="A4" s="214"/>
      <c r="B4" s="1313"/>
      <c r="C4" s="1313"/>
      <c r="D4" s="1313"/>
      <c r="E4" s="1313"/>
      <c r="F4" s="1313"/>
      <c r="G4" s="464"/>
      <c r="H4" s="464"/>
      <c r="I4" s="464"/>
      <c r="J4" s="289"/>
      <c r="K4" s="289"/>
      <c r="L4" s="289"/>
      <c r="M4" s="289"/>
      <c r="N4" s="289"/>
      <c r="O4" s="289"/>
      <c r="P4" s="289"/>
      <c r="Q4" s="289"/>
      <c r="R4" s="289"/>
      <c r="S4" s="289"/>
      <c r="T4" s="289"/>
      <c r="U4" s="289"/>
      <c r="V4" s="289"/>
      <c r="W4" s="289"/>
      <c r="X4" s="289"/>
      <c r="Y4" s="289"/>
      <c r="Z4" s="289"/>
      <c r="AA4" s="289"/>
    </row>
    <row r="5" spans="1:27" ht="17.399999999999999">
      <c r="B5" s="275"/>
      <c r="C5" s="275"/>
      <c r="D5" s="275"/>
      <c r="E5" s="275"/>
      <c r="F5" s="275"/>
      <c r="G5" s="275"/>
      <c r="H5" s="275"/>
      <c r="I5" s="275"/>
    </row>
    <row r="6" spans="1:27" ht="21.6" customHeight="1">
      <c r="B6" s="468"/>
      <c r="C6" s="206"/>
      <c r="D6" s="1311" t="s">
        <v>48</v>
      </c>
      <c r="E6" s="1312"/>
      <c r="F6" s="1314"/>
      <c r="G6" s="1311" t="s">
        <v>577</v>
      </c>
      <c r="H6" s="1312"/>
      <c r="I6" s="1312"/>
      <c r="J6" s="1311" t="s">
        <v>578</v>
      </c>
      <c r="K6" s="1312"/>
      <c r="L6" s="1312"/>
      <c r="M6" s="1311" t="s">
        <v>579</v>
      </c>
      <c r="N6" s="1312"/>
      <c r="O6" s="1312"/>
      <c r="P6" s="1311" t="s">
        <v>580</v>
      </c>
      <c r="Q6" s="1312"/>
      <c r="R6" s="1312"/>
      <c r="S6" s="1311" t="s">
        <v>581</v>
      </c>
      <c r="T6" s="1312"/>
      <c r="U6" s="1312"/>
      <c r="V6" s="1311" t="s">
        <v>582</v>
      </c>
      <c r="W6" s="1312"/>
      <c r="X6" s="1312"/>
      <c r="Y6" s="1311" t="s">
        <v>583</v>
      </c>
      <c r="Z6" s="1312"/>
      <c r="AA6" s="1312"/>
    </row>
    <row r="7" spans="1:27">
      <c r="B7" s="468"/>
      <c r="C7" s="206"/>
      <c r="D7" s="574" t="s">
        <v>45</v>
      </c>
      <c r="E7" s="574" t="s">
        <v>46</v>
      </c>
      <c r="F7" s="575" t="s">
        <v>7</v>
      </c>
      <c r="G7" s="574" t="s">
        <v>45</v>
      </c>
      <c r="H7" s="574" t="s">
        <v>46</v>
      </c>
      <c r="I7" s="575" t="s">
        <v>7</v>
      </c>
      <c r="J7" s="574" t="s">
        <v>45</v>
      </c>
      <c r="K7" s="574" t="s">
        <v>46</v>
      </c>
      <c r="L7" s="575" t="s">
        <v>7</v>
      </c>
      <c r="M7" s="576" t="s">
        <v>45</v>
      </c>
      <c r="N7" s="574" t="s">
        <v>46</v>
      </c>
      <c r="O7" s="575" t="s">
        <v>7</v>
      </c>
      <c r="P7" s="576" t="s">
        <v>45</v>
      </c>
      <c r="Q7" s="574" t="s">
        <v>46</v>
      </c>
      <c r="R7" s="575" t="s">
        <v>7</v>
      </c>
      <c r="S7" s="576" t="s">
        <v>45</v>
      </c>
      <c r="T7" s="574" t="s">
        <v>46</v>
      </c>
      <c r="U7" s="575" t="s">
        <v>7</v>
      </c>
      <c r="V7" s="576" t="s">
        <v>45</v>
      </c>
      <c r="W7" s="574" t="s">
        <v>46</v>
      </c>
      <c r="X7" s="575" t="s">
        <v>7</v>
      </c>
      <c r="Y7" s="576" t="s">
        <v>45</v>
      </c>
      <c r="Z7" s="574" t="s">
        <v>46</v>
      </c>
      <c r="AA7" s="575" t="s">
        <v>7</v>
      </c>
    </row>
    <row r="9" spans="1:27">
      <c r="B9" s="470" t="s">
        <v>446</v>
      </c>
      <c r="C9" s="470" t="s">
        <v>449</v>
      </c>
      <c r="D9" s="469"/>
      <c r="E9" s="469"/>
      <c r="F9" s="469"/>
      <c r="G9" s="469"/>
      <c r="H9" s="469"/>
      <c r="I9" s="469"/>
      <c r="J9" s="469"/>
      <c r="K9" s="469"/>
      <c r="L9" s="469"/>
      <c r="M9" s="469"/>
      <c r="N9" s="469"/>
      <c r="O9" s="469"/>
      <c r="P9" s="469"/>
      <c r="Q9" s="469"/>
      <c r="R9" s="469"/>
      <c r="S9" s="469"/>
      <c r="T9" s="469"/>
      <c r="U9" s="469"/>
      <c r="V9" s="469"/>
      <c r="W9" s="469"/>
      <c r="X9" s="469"/>
      <c r="Y9" s="469"/>
      <c r="Z9" s="469"/>
      <c r="AA9" s="469"/>
    </row>
    <row r="10" spans="1:27">
      <c r="C10" s="233" t="s">
        <v>450</v>
      </c>
      <c r="D10" s="595"/>
      <c r="E10" s="595"/>
      <c r="F10" s="595"/>
      <c r="G10" s="595"/>
      <c r="H10" s="595"/>
      <c r="I10" s="595"/>
      <c r="J10" s="597"/>
      <c r="K10" s="597"/>
      <c r="L10" s="596"/>
      <c r="M10" s="597"/>
      <c r="N10" s="597"/>
      <c r="O10" s="596"/>
      <c r="P10" s="597"/>
      <c r="Q10" s="597"/>
      <c r="R10" s="596"/>
      <c r="S10" s="597"/>
      <c r="T10" s="597"/>
      <c r="U10" s="596"/>
      <c r="V10" s="597"/>
      <c r="W10" s="597"/>
      <c r="X10" s="596"/>
      <c r="Y10" s="597"/>
      <c r="Z10" s="597"/>
      <c r="AA10" s="596"/>
    </row>
    <row r="11" spans="1:27">
      <c r="C11" s="233" t="s">
        <v>451</v>
      </c>
      <c r="D11" s="595"/>
      <c r="E11" s="595"/>
      <c r="F11" s="595"/>
      <c r="G11" s="595"/>
      <c r="H11" s="595"/>
      <c r="I11" s="595"/>
      <c r="J11" s="597"/>
      <c r="K11" s="597"/>
      <c r="L11" s="596"/>
      <c r="M11" s="597"/>
      <c r="N11" s="597"/>
      <c r="O11" s="596"/>
      <c r="P11" s="597"/>
      <c r="Q11" s="597"/>
      <c r="R11" s="596"/>
      <c r="S11" s="597"/>
      <c r="T11" s="597"/>
      <c r="U11" s="596"/>
      <c r="V11" s="597"/>
      <c r="W11" s="597"/>
      <c r="X11" s="596"/>
      <c r="Y11" s="597"/>
      <c r="Z11" s="597"/>
      <c r="AA11" s="596"/>
    </row>
    <row r="12" spans="1:27">
      <c r="C12" s="233" t="s">
        <v>452</v>
      </c>
      <c r="D12" s="595"/>
      <c r="E12" s="595"/>
      <c r="F12" s="595"/>
      <c r="G12" s="595"/>
      <c r="H12" s="595"/>
      <c r="I12" s="595"/>
      <c r="J12" s="597"/>
      <c r="K12" s="597"/>
      <c r="L12" s="596"/>
      <c r="M12" s="597"/>
      <c r="N12" s="597"/>
      <c r="O12" s="596"/>
      <c r="P12" s="597"/>
      <c r="Q12" s="597"/>
      <c r="R12" s="596"/>
      <c r="S12" s="597"/>
      <c r="T12" s="597"/>
      <c r="U12" s="596"/>
      <c r="V12" s="597"/>
      <c r="W12" s="597"/>
      <c r="X12" s="596"/>
      <c r="Y12" s="597"/>
      <c r="Z12" s="597"/>
      <c r="AA12" s="596"/>
    </row>
    <row r="13" spans="1:27">
      <c r="C13" s="233" t="s">
        <v>453</v>
      </c>
      <c r="D13" s="595"/>
      <c r="E13" s="595"/>
      <c r="F13" s="595"/>
      <c r="G13" s="595"/>
      <c r="H13" s="595"/>
      <c r="I13" s="595"/>
      <c r="J13" s="597"/>
      <c r="K13" s="597"/>
      <c r="L13" s="596"/>
      <c r="M13" s="597"/>
      <c r="N13" s="597"/>
      <c r="O13" s="596"/>
      <c r="P13" s="597"/>
      <c r="Q13" s="597"/>
      <c r="R13" s="596"/>
      <c r="S13" s="597"/>
      <c r="T13" s="597"/>
      <c r="U13" s="596"/>
      <c r="V13" s="597"/>
      <c r="W13" s="597"/>
      <c r="X13" s="596"/>
      <c r="Y13" s="597"/>
      <c r="Z13" s="597"/>
      <c r="AA13" s="596"/>
    </row>
    <row r="14" spans="1:27">
      <c r="C14" s="233" t="s">
        <v>454</v>
      </c>
      <c r="D14" s="595"/>
      <c r="E14" s="595"/>
      <c r="F14" s="595"/>
      <c r="G14" s="595"/>
      <c r="H14" s="595"/>
      <c r="I14" s="595"/>
      <c r="J14" s="597"/>
      <c r="K14" s="597"/>
      <c r="L14" s="596"/>
      <c r="M14" s="597"/>
      <c r="N14" s="597"/>
      <c r="O14" s="596"/>
      <c r="P14" s="597"/>
      <c r="Q14" s="597"/>
      <c r="R14" s="596"/>
      <c r="S14" s="597"/>
      <c r="T14" s="597"/>
      <c r="U14" s="596"/>
      <c r="V14" s="597"/>
      <c r="W14" s="597"/>
      <c r="X14" s="596"/>
      <c r="Y14" s="597"/>
      <c r="Z14" s="597"/>
      <c r="AA14" s="596"/>
    </row>
    <row r="15" spans="1:27">
      <c r="A15" s="471" t="s">
        <v>595</v>
      </c>
      <c r="C15" s="549"/>
      <c r="D15" s="214"/>
      <c r="E15" s="214"/>
      <c r="F15" s="214"/>
      <c r="G15" s="214"/>
      <c r="H15" s="214"/>
      <c r="I15" s="214"/>
      <c r="J15" s="214"/>
      <c r="K15" s="214"/>
      <c r="L15" s="214"/>
      <c r="M15" s="214"/>
      <c r="N15" s="214"/>
      <c r="O15" s="214"/>
      <c r="P15" s="214"/>
      <c r="Q15" s="214"/>
      <c r="R15" s="214"/>
      <c r="S15" s="214"/>
      <c r="T15" s="214"/>
      <c r="U15" s="214"/>
      <c r="V15" s="214"/>
      <c r="W15" s="465"/>
      <c r="X15" s="465"/>
      <c r="Y15" s="465"/>
      <c r="Z15" s="465"/>
      <c r="AA15" s="465"/>
    </row>
    <row r="16" spans="1:27">
      <c r="B16" s="470" t="s">
        <v>447</v>
      </c>
      <c r="C16" s="470" t="s">
        <v>0</v>
      </c>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row>
    <row r="17" spans="1:27">
      <c r="C17" s="233" t="s">
        <v>455</v>
      </c>
      <c r="D17" s="595"/>
      <c r="E17" s="595"/>
      <c r="F17" s="595"/>
      <c r="G17" s="595"/>
      <c r="H17" s="595"/>
      <c r="I17" s="595"/>
      <c r="J17" s="597"/>
      <c r="K17" s="597"/>
      <c r="L17" s="596"/>
      <c r="M17" s="597"/>
      <c r="N17" s="597"/>
      <c r="O17" s="596"/>
      <c r="P17" s="597"/>
      <c r="Q17" s="597"/>
      <c r="R17" s="596"/>
      <c r="S17" s="597"/>
      <c r="T17" s="597"/>
      <c r="U17" s="596"/>
      <c r="V17" s="597"/>
      <c r="W17" s="597"/>
      <c r="X17" s="596"/>
      <c r="Y17" s="597"/>
      <c r="Z17" s="597"/>
      <c r="AA17" s="596"/>
    </row>
    <row r="18" spans="1:27">
      <c r="C18" s="233" t="s">
        <v>456</v>
      </c>
      <c r="D18" s="595"/>
      <c r="E18" s="595"/>
      <c r="F18" s="595"/>
      <c r="G18" s="595"/>
      <c r="H18" s="595"/>
      <c r="I18" s="595"/>
      <c r="J18" s="597"/>
      <c r="K18" s="597"/>
      <c r="L18" s="596"/>
      <c r="M18" s="597"/>
      <c r="N18" s="597"/>
      <c r="O18" s="596"/>
      <c r="P18" s="597"/>
      <c r="Q18" s="597"/>
      <c r="R18" s="596"/>
      <c r="S18" s="597"/>
      <c r="T18" s="597"/>
      <c r="U18" s="596"/>
      <c r="V18" s="597"/>
      <c r="W18" s="597"/>
      <c r="X18" s="596"/>
      <c r="Y18" s="597"/>
      <c r="Z18" s="597"/>
      <c r="AA18" s="596"/>
    </row>
    <row r="19" spans="1:27">
      <c r="C19" s="233" t="s">
        <v>457</v>
      </c>
      <c r="D19" s="595"/>
      <c r="E19" s="595"/>
      <c r="F19" s="595"/>
      <c r="G19" s="595"/>
      <c r="H19" s="595"/>
      <c r="I19" s="595"/>
      <c r="J19" s="597"/>
      <c r="K19" s="597"/>
      <c r="L19" s="596"/>
      <c r="M19" s="597"/>
      <c r="N19" s="597"/>
      <c r="O19" s="596"/>
      <c r="P19" s="597"/>
      <c r="Q19" s="597"/>
      <c r="R19" s="596"/>
      <c r="S19" s="597"/>
      <c r="T19" s="597"/>
      <c r="U19" s="596"/>
      <c r="V19" s="597"/>
      <c r="W19" s="597"/>
      <c r="X19" s="596"/>
      <c r="Y19" s="597"/>
      <c r="Z19" s="597"/>
      <c r="AA19" s="596"/>
    </row>
    <row r="20" spans="1:27">
      <c r="C20" s="233" t="s">
        <v>458</v>
      </c>
      <c r="D20" s="595"/>
      <c r="E20" s="595"/>
      <c r="F20" s="595"/>
      <c r="G20" s="595"/>
      <c r="H20" s="595"/>
      <c r="I20" s="595"/>
      <c r="J20" s="597"/>
      <c r="K20" s="597"/>
      <c r="L20" s="596"/>
      <c r="M20" s="597"/>
      <c r="N20" s="597"/>
      <c r="O20" s="596"/>
      <c r="P20" s="597"/>
      <c r="Q20" s="597"/>
      <c r="R20" s="596"/>
      <c r="S20" s="597"/>
      <c r="T20" s="597"/>
      <c r="U20" s="596"/>
      <c r="V20" s="597"/>
      <c r="W20" s="597"/>
      <c r="X20" s="596"/>
      <c r="Y20" s="597"/>
      <c r="Z20" s="597"/>
      <c r="AA20" s="596"/>
    </row>
    <row r="21" spans="1:27">
      <c r="C21" s="233" t="s">
        <v>459</v>
      </c>
      <c r="D21" s="595"/>
      <c r="E21" s="595"/>
      <c r="F21" s="595"/>
      <c r="G21" s="595"/>
      <c r="H21" s="595"/>
      <c r="I21" s="595"/>
      <c r="J21" s="597"/>
      <c r="K21" s="597"/>
      <c r="L21" s="596"/>
      <c r="M21" s="597"/>
      <c r="N21" s="597"/>
      <c r="O21" s="596"/>
      <c r="P21" s="597"/>
      <c r="Q21" s="597"/>
      <c r="R21" s="596"/>
      <c r="S21" s="597"/>
      <c r="T21" s="597"/>
      <c r="U21" s="596"/>
      <c r="V21" s="597"/>
      <c r="W21" s="597"/>
      <c r="X21" s="596"/>
      <c r="Y21" s="597"/>
      <c r="Z21" s="597"/>
      <c r="AA21" s="596"/>
    </row>
    <row r="22" spans="1:27">
      <c r="A22" s="471" t="s">
        <v>595</v>
      </c>
      <c r="C22" s="549"/>
      <c r="D22" s="214"/>
      <c r="E22" s="214"/>
      <c r="F22" s="214"/>
      <c r="G22" s="214"/>
      <c r="H22" s="214"/>
      <c r="I22" s="214"/>
      <c r="J22" s="214"/>
      <c r="K22" s="214"/>
      <c r="L22" s="214"/>
      <c r="M22" s="214"/>
      <c r="N22" s="214"/>
      <c r="O22" s="214"/>
      <c r="P22" s="214"/>
      <c r="Q22" s="214"/>
      <c r="R22" s="214"/>
      <c r="S22" s="214"/>
      <c r="T22" s="214"/>
      <c r="U22" s="214"/>
      <c r="V22" s="214"/>
      <c r="W22" s="465"/>
      <c r="X22" s="465"/>
      <c r="Y22" s="465"/>
      <c r="Z22" s="465"/>
      <c r="AA22" s="465"/>
    </row>
    <row r="23" spans="1:27">
      <c r="B23" s="470" t="s">
        <v>448</v>
      </c>
      <c r="C23" s="470" t="s">
        <v>63</v>
      </c>
      <c r="D23" s="469"/>
      <c r="E23" s="469"/>
      <c r="F23" s="469"/>
      <c r="G23" s="469"/>
      <c r="H23" s="469"/>
      <c r="I23" s="469"/>
      <c r="J23" s="469"/>
      <c r="K23" s="469"/>
      <c r="L23" s="469"/>
      <c r="M23" s="469"/>
      <c r="N23" s="469"/>
      <c r="O23" s="469"/>
      <c r="P23" s="469"/>
      <c r="Q23" s="469"/>
      <c r="R23" s="469"/>
      <c r="S23" s="469"/>
      <c r="T23" s="469"/>
      <c r="U23" s="469"/>
      <c r="V23" s="469"/>
      <c r="W23" s="469"/>
      <c r="X23" s="469"/>
      <c r="Y23" s="469"/>
      <c r="Z23" s="469"/>
      <c r="AA23" s="469"/>
    </row>
    <row r="24" spans="1:27">
      <c r="C24" s="233" t="s">
        <v>460</v>
      </c>
      <c r="D24" s="960"/>
      <c r="E24" s="960"/>
      <c r="F24" s="960"/>
      <c r="G24" s="960"/>
      <c r="H24" s="960"/>
      <c r="I24" s="960"/>
      <c r="J24" s="961"/>
      <c r="K24" s="961"/>
      <c r="L24" s="962"/>
      <c r="M24" s="961"/>
      <c r="N24" s="961"/>
      <c r="O24" s="962"/>
      <c r="P24" s="961"/>
      <c r="Q24" s="961"/>
      <c r="R24" s="962"/>
      <c r="S24" s="961"/>
      <c r="T24" s="961"/>
      <c r="U24" s="962"/>
      <c r="V24" s="961"/>
      <c r="W24" s="961"/>
      <c r="X24" s="962"/>
      <c r="Y24" s="961"/>
      <c r="Z24" s="961"/>
      <c r="AA24" s="962"/>
    </row>
    <row r="25" spans="1:27">
      <c r="C25" s="233" t="s">
        <v>461</v>
      </c>
      <c r="D25" s="960"/>
      <c r="E25" s="960"/>
      <c r="F25" s="960"/>
      <c r="G25" s="960"/>
      <c r="H25" s="960"/>
      <c r="I25" s="960"/>
      <c r="J25" s="961"/>
      <c r="K25" s="961"/>
      <c r="L25" s="962"/>
      <c r="M25" s="961"/>
      <c r="N25" s="961"/>
      <c r="O25" s="962"/>
      <c r="P25" s="961"/>
      <c r="Q25" s="961"/>
      <c r="R25" s="962"/>
      <c r="S25" s="961"/>
      <c r="T25" s="961"/>
      <c r="U25" s="962"/>
      <c r="V25" s="961"/>
      <c r="W25" s="961"/>
      <c r="X25" s="962"/>
      <c r="Y25" s="961"/>
      <c r="Z25" s="961"/>
      <c r="AA25" s="962"/>
    </row>
    <row r="26" spans="1:27">
      <c r="C26" s="233" t="s">
        <v>462</v>
      </c>
      <c r="D26" s="960"/>
      <c r="E26" s="960"/>
      <c r="F26" s="960"/>
      <c r="G26" s="960"/>
      <c r="H26" s="960"/>
      <c r="I26" s="960"/>
      <c r="J26" s="961"/>
      <c r="K26" s="961"/>
      <c r="L26" s="962"/>
      <c r="M26" s="961"/>
      <c r="N26" s="961"/>
      <c r="O26" s="962"/>
      <c r="P26" s="961"/>
      <c r="Q26" s="961"/>
      <c r="R26" s="962"/>
      <c r="S26" s="961"/>
      <c r="T26" s="961"/>
      <c r="U26" s="962"/>
      <c r="V26" s="961"/>
      <c r="W26" s="961"/>
      <c r="X26" s="962"/>
      <c r="Y26" s="961"/>
      <c r="Z26" s="961"/>
      <c r="AA26" s="962"/>
    </row>
    <row r="27" spans="1:27">
      <c r="C27" s="233" t="s">
        <v>463</v>
      </c>
      <c r="D27" s="960"/>
      <c r="E27" s="960"/>
      <c r="F27" s="960"/>
      <c r="G27" s="960"/>
      <c r="H27" s="960"/>
      <c r="I27" s="960"/>
      <c r="J27" s="961"/>
      <c r="K27" s="961"/>
      <c r="L27" s="962"/>
      <c r="M27" s="961"/>
      <c r="N27" s="961"/>
      <c r="O27" s="962"/>
      <c r="P27" s="961"/>
      <c r="Q27" s="961"/>
      <c r="R27" s="962"/>
      <c r="S27" s="961"/>
      <c r="T27" s="961"/>
      <c r="U27" s="962"/>
      <c r="V27" s="961"/>
      <c r="W27" s="961"/>
      <c r="X27" s="962"/>
      <c r="Y27" s="961"/>
      <c r="Z27" s="961"/>
      <c r="AA27" s="962"/>
    </row>
    <row r="28" spans="1:27">
      <c r="C28" s="233" t="s">
        <v>464</v>
      </c>
      <c r="D28" s="960"/>
      <c r="E28" s="960"/>
      <c r="F28" s="960"/>
      <c r="G28" s="960"/>
      <c r="H28" s="960"/>
      <c r="I28" s="960"/>
      <c r="J28" s="961"/>
      <c r="K28" s="961"/>
      <c r="L28" s="962"/>
      <c r="M28" s="961"/>
      <c r="N28" s="961"/>
      <c r="O28" s="962"/>
      <c r="P28" s="961"/>
      <c r="Q28" s="961"/>
      <c r="R28" s="962"/>
      <c r="S28" s="961"/>
      <c r="T28" s="961"/>
      <c r="U28" s="962"/>
      <c r="V28" s="961"/>
      <c r="W28" s="961"/>
      <c r="X28" s="962"/>
      <c r="Y28" s="961"/>
      <c r="Z28" s="961"/>
      <c r="AA28" s="962"/>
    </row>
    <row r="29" spans="1:27">
      <c r="A29" s="471" t="s">
        <v>595</v>
      </c>
      <c r="C29" s="549"/>
      <c r="D29" s="214"/>
      <c r="E29" s="214"/>
      <c r="F29" s="214"/>
      <c r="G29" s="214"/>
      <c r="H29" s="214"/>
      <c r="I29" s="214"/>
      <c r="J29" s="214"/>
      <c r="K29" s="214"/>
      <c r="L29" s="214"/>
      <c r="M29" s="214"/>
      <c r="N29" s="214"/>
      <c r="O29" s="214"/>
      <c r="P29" s="214"/>
      <c r="Q29" s="214"/>
      <c r="R29" s="214"/>
      <c r="S29" s="214"/>
      <c r="T29" s="214"/>
      <c r="U29" s="214"/>
      <c r="V29" s="214"/>
      <c r="W29" s="465"/>
      <c r="X29" s="465"/>
      <c r="Y29" s="465"/>
      <c r="Z29" s="465"/>
      <c r="AA29" s="465"/>
    </row>
    <row r="30" spans="1:27">
      <c r="B30" s="470" t="s">
        <v>484</v>
      </c>
      <c r="C30" s="470" t="s">
        <v>283</v>
      </c>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row>
    <row r="31" spans="1:27">
      <c r="C31" s="233" t="s">
        <v>465</v>
      </c>
      <c r="D31" s="960"/>
      <c r="E31" s="960"/>
      <c r="F31" s="960"/>
      <c r="G31" s="960"/>
      <c r="H31" s="960"/>
      <c r="I31" s="960"/>
      <c r="J31" s="961"/>
      <c r="K31" s="961"/>
      <c r="L31" s="962"/>
      <c r="M31" s="961"/>
      <c r="N31" s="961"/>
      <c r="O31" s="962"/>
      <c r="P31" s="961"/>
      <c r="Q31" s="961"/>
      <c r="R31" s="962"/>
      <c r="S31" s="961"/>
      <c r="T31" s="961"/>
      <c r="U31" s="962"/>
      <c r="V31" s="961"/>
      <c r="W31" s="961"/>
      <c r="X31" s="962"/>
      <c r="Y31" s="961"/>
      <c r="Z31" s="961"/>
      <c r="AA31" s="962"/>
    </row>
    <row r="32" spans="1:27">
      <c r="C32" s="233" t="s">
        <v>466</v>
      </c>
      <c r="D32" s="960"/>
      <c r="E32" s="960"/>
      <c r="F32" s="960"/>
      <c r="G32" s="960"/>
      <c r="H32" s="960"/>
      <c r="I32" s="960"/>
      <c r="J32" s="961"/>
      <c r="K32" s="961"/>
      <c r="L32" s="962"/>
      <c r="M32" s="961"/>
      <c r="N32" s="961"/>
      <c r="O32" s="962"/>
      <c r="P32" s="961"/>
      <c r="Q32" s="961"/>
      <c r="R32" s="962"/>
      <c r="S32" s="961"/>
      <c r="T32" s="961"/>
      <c r="U32" s="962"/>
      <c r="V32" s="961"/>
      <c r="W32" s="961"/>
      <c r="X32" s="962"/>
      <c r="Y32" s="961"/>
      <c r="Z32" s="961"/>
      <c r="AA32" s="962"/>
    </row>
    <row r="33" spans="1:27">
      <c r="C33" s="233" t="s">
        <v>467</v>
      </c>
      <c r="D33" s="960"/>
      <c r="E33" s="960"/>
      <c r="F33" s="960"/>
      <c r="G33" s="960"/>
      <c r="H33" s="960"/>
      <c r="I33" s="960"/>
      <c r="J33" s="961"/>
      <c r="K33" s="961"/>
      <c r="L33" s="962"/>
      <c r="M33" s="961"/>
      <c r="N33" s="961"/>
      <c r="O33" s="962"/>
      <c r="P33" s="961"/>
      <c r="Q33" s="961"/>
      <c r="R33" s="962"/>
      <c r="S33" s="961"/>
      <c r="T33" s="961"/>
      <c r="U33" s="962"/>
      <c r="V33" s="961"/>
      <c r="W33" s="961"/>
      <c r="X33" s="962"/>
      <c r="Y33" s="961"/>
      <c r="Z33" s="961"/>
      <c r="AA33" s="962"/>
    </row>
    <row r="34" spans="1:27">
      <c r="C34" s="233" t="s">
        <v>468</v>
      </c>
      <c r="D34" s="960"/>
      <c r="E34" s="960"/>
      <c r="F34" s="960"/>
      <c r="G34" s="960"/>
      <c r="H34" s="960"/>
      <c r="I34" s="960"/>
      <c r="J34" s="961"/>
      <c r="K34" s="961"/>
      <c r="L34" s="962"/>
      <c r="M34" s="961"/>
      <c r="N34" s="961"/>
      <c r="O34" s="962"/>
      <c r="P34" s="961"/>
      <c r="Q34" s="961"/>
      <c r="R34" s="962"/>
      <c r="S34" s="961"/>
      <c r="T34" s="961"/>
      <c r="U34" s="962"/>
      <c r="V34" s="961"/>
      <c r="W34" s="961"/>
      <c r="X34" s="962"/>
      <c r="Y34" s="961"/>
      <c r="Z34" s="961"/>
      <c r="AA34" s="962"/>
    </row>
    <row r="35" spans="1:27">
      <c r="C35" s="233" t="s">
        <v>469</v>
      </c>
      <c r="D35" s="960"/>
      <c r="E35" s="960"/>
      <c r="F35" s="960"/>
      <c r="G35" s="960"/>
      <c r="H35" s="960"/>
      <c r="I35" s="960"/>
      <c r="J35" s="961"/>
      <c r="K35" s="961"/>
      <c r="L35" s="962"/>
      <c r="M35" s="961"/>
      <c r="N35" s="961"/>
      <c r="O35" s="962"/>
      <c r="P35" s="961"/>
      <c r="Q35" s="961"/>
      <c r="R35" s="962"/>
      <c r="S35" s="961"/>
      <c r="T35" s="961"/>
      <c r="U35" s="962"/>
      <c r="V35" s="961"/>
      <c r="W35" s="961"/>
      <c r="X35" s="962"/>
      <c r="Y35" s="961"/>
      <c r="Z35" s="961"/>
      <c r="AA35" s="962"/>
    </row>
    <row r="36" spans="1:27">
      <c r="A36" s="471" t="s">
        <v>595</v>
      </c>
      <c r="C36" s="549"/>
      <c r="D36" s="214"/>
      <c r="E36" s="214"/>
      <c r="F36" s="214"/>
      <c r="G36" s="214"/>
      <c r="H36" s="214"/>
      <c r="I36" s="214"/>
      <c r="J36" s="214"/>
      <c r="K36" s="214"/>
      <c r="L36" s="214"/>
      <c r="M36" s="214"/>
      <c r="N36" s="214"/>
      <c r="O36" s="214"/>
      <c r="P36" s="214"/>
      <c r="Q36" s="214"/>
      <c r="R36" s="214"/>
      <c r="S36" s="214"/>
      <c r="T36" s="214"/>
      <c r="U36" s="214"/>
      <c r="V36" s="214"/>
      <c r="W36" s="465"/>
      <c r="X36" s="465"/>
      <c r="Y36" s="465"/>
      <c r="Z36" s="465"/>
      <c r="AA36" s="465"/>
    </row>
    <row r="38" spans="1:27">
      <c r="B38" s="470"/>
      <c r="C38" s="470" t="s">
        <v>486</v>
      </c>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row>
    <row r="39" spans="1:27">
      <c r="C39" s="233" t="s">
        <v>489</v>
      </c>
      <c r="D39" s="595"/>
      <c r="E39" s="595"/>
      <c r="F39" s="595"/>
      <c r="G39" s="595"/>
      <c r="H39" s="595"/>
      <c r="I39" s="595"/>
    </row>
    <row r="40" spans="1:27">
      <c r="C40" s="233" t="s">
        <v>485</v>
      </c>
      <c r="D40" s="595"/>
      <c r="E40" s="595"/>
      <c r="F40" s="595"/>
      <c r="G40" s="595"/>
      <c r="H40" s="595"/>
      <c r="I40" s="595"/>
    </row>
    <row r="42" spans="1:27">
      <c r="C42" s="474" t="s">
        <v>488</v>
      </c>
      <c r="D42" s="236"/>
      <c r="E42" s="236"/>
      <c r="F42" s="236">
        <f>SUM(D9,D16,D23,D30)-F39</f>
        <v>0</v>
      </c>
      <c r="G42" s="236"/>
      <c r="H42" s="236"/>
      <c r="I42" s="236">
        <f>SUM(G9,G16,G23,G30)-I39</f>
        <v>0</v>
      </c>
      <c r="J42" s="236"/>
      <c r="K42" s="236"/>
      <c r="L42" s="236">
        <f>SUM(J9,J16,J23,J30)-L39</f>
        <v>0</v>
      </c>
      <c r="M42" s="236"/>
      <c r="N42" s="236"/>
      <c r="O42" s="236">
        <f>SUM(M9,M16,M23,M30)-O39</f>
        <v>0</v>
      </c>
      <c r="P42" s="236"/>
      <c r="Q42" s="236"/>
      <c r="R42" s="236">
        <f>SUM(P9,P16,P23,P30)-R39</f>
        <v>0</v>
      </c>
      <c r="S42" s="236"/>
      <c r="T42" s="236"/>
      <c r="U42" s="236">
        <f>SUM(S9,S16,S23,S30)-U39</f>
        <v>0</v>
      </c>
      <c r="V42" s="236"/>
      <c r="W42" s="236"/>
      <c r="X42" s="236">
        <f>SUM(V9,V16,V23,V30)-X39</f>
        <v>0</v>
      </c>
      <c r="Y42" s="236"/>
      <c r="Z42" s="236"/>
      <c r="AA42" s="236">
        <f>SUM(Y9,Y16,Y23,Y30)-AA39</f>
        <v>0</v>
      </c>
    </row>
    <row r="43" spans="1:27" ht="13.8" thickBot="1">
      <c r="C43" s="472" t="s">
        <v>487</v>
      </c>
      <c r="D43" s="473"/>
      <c r="E43" s="473"/>
      <c r="F43" s="473">
        <f>SUM(E9,E16,E23,E30)-F40</f>
        <v>0</v>
      </c>
      <c r="G43" s="473"/>
      <c r="H43" s="473"/>
      <c r="I43" s="473">
        <f>SUM(H9,H16,H23,H30)-I40</f>
        <v>0</v>
      </c>
      <c r="J43" s="473"/>
      <c r="K43" s="473"/>
      <c r="L43" s="473">
        <f>SUM(K9,K16,K23,K30)-L40</f>
        <v>0</v>
      </c>
      <c r="M43" s="473"/>
      <c r="N43" s="473"/>
      <c r="O43" s="473">
        <f>SUM(N9,N16,N23,N30)-O40</f>
        <v>0</v>
      </c>
      <c r="P43" s="473"/>
      <c r="Q43" s="473"/>
      <c r="R43" s="473">
        <f>SUM(Q9,Q16,Q23,Q30)-R40</f>
        <v>0</v>
      </c>
      <c r="S43" s="473"/>
      <c r="T43" s="473"/>
      <c r="U43" s="473">
        <f>SUM(T9,T16,T23,T30)-U40</f>
        <v>0</v>
      </c>
      <c r="V43" s="473"/>
      <c r="W43" s="473"/>
      <c r="X43" s="473">
        <f>SUM(W9,W16,W23,W30)-X40</f>
        <v>0</v>
      </c>
      <c r="Y43" s="473"/>
      <c r="Z43" s="473"/>
      <c r="AA43" s="473">
        <f>SUM(Z9,Z16,Z23,Z30)-AA40</f>
        <v>0</v>
      </c>
    </row>
    <row r="44" spans="1:27" ht="13.8" thickTop="1"/>
  </sheetData>
  <mergeCells count="9">
    <mergeCell ref="S6:U6"/>
    <mergeCell ref="V6:X6"/>
    <mergeCell ref="Y6:AA6"/>
    <mergeCell ref="B3:F4"/>
    <mergeCell ref="D6:F6"/>
    <mergeCell ref="G6:I6"/>
    <mergeCell ref="J6:L6"/>
    <mergeCell ref="M6:O6"/>
    <mergeCell ref="P6:R6"/>
  </mergeCells>
  <hyperlinks>
    <hyperlink ref="C1" location="TOC!A1" display="Retour à la table des matières" xr:uid="{00000000-0004-0000-0400-000000000000}"/>
  </hyperlink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50"/>
  </sheetPr>
  <dimension ref="A1:BZ54"/>
  <sheetViews>
    <sheetView showGridLines="0" zoomScale="110" zoomScaleNormal="110" zoomScaleSheetLayoutView="40" workbookViewId="0">
      <pane xSplit="3" ySplit="7" topLeftCell="D8" activePane="bottomRight" state="frozen"/>
      <selection pane="topRight" activeCell="D1" sqref="D1"/>
      <selection pane="bottomLeft" activeCell="A5" sqref="A5"/>
      <selection pane="bottomRight" activeCell="C41" sqref="C41"/>
    </sheetView>
  </sheetViews>
  <sheetFormatPr baseColWidth="10" defaultColWidth="8.6640625" defaultRowHeight="13.2"/>
  <cols>
    <col min="1" max="1" width="7.33203125" style="233" customWidth="1"/>
    <col min="2" max="2" width="9.109375" style="233" customWidth="1"/>
    <col min="3" max="3" width="96.5546875" style="233" bestFit="1" customWidth="1"/>
    <col min="4" max="4" width="14" style="233" customWidth="1"/>
    <col min="5" max="11" width="16.44140625" style="233" customWidth="1"/>
    <col min="12" max="14" width="15" style="233" customWidth="1"/>
    <col min="15" max="18" width="16.44140625" style="233" customWidth="1"/>
    <col min="19" max="21" width="15" style="233" customWidth="1"/>
    <col min="22" max="22" width="16.44140625" style="233" customWidth="1"/>
    <col min="23" max="23" width="19" style="233" customWidth="1"/>
    <col min="24" max="24" width="16.44140625" style="233" customWidth="1"/>
    <col min="25" max="25" width="22" style="233" bestFit="1" customWidth="1"/>
    <col min="26" max="27" width="30.5546875" style="233" customWidth="1"/>
    <col min="28" max="28" width="16.44140625" style="233" customWidth="1"/>
    <col min="29" max="31" width="15" style="233" customWidth="1"/>
    <col min="32" max="32" width="16.44140625" style="233" customWidth="1"/>
    <col min="33" max="33" width="19" style="233" customWidth="1"/>
    <col min="34" max="34" width="16.44140625" style="233" customWidth="1"/>
    <col min="35" max="35" width="22" style="233" bestFit="1" customWidth="1"/>
    <col min="36" max="37" width="30.5546875" style="233" customWidth="1"/>
    <col min="38" max="38" width="16.44140625" style="233" customWidth="1"/>
    <col min="39" max="41" width="15" style="233" customWidth="1"/>
    <col min="42" max="42" width="16.44140625" style="233" customWidth="1"/>
    <col min="43" max="43" width="19" style="233" customWidth="1"/>
    <col min="44" max="44" width="16.44140625" style="233" customWidth="1"/>
    <col min="45" max="45" width="22" style="233" bestFit="1" customWidth="1"/>
    <col min="46" max="47" width="30.5546875" style="233" customWidth="1"/>
    <col min="48" max="48" width="16.44140625" style="233" customWidth="1"/>
    <col min="49" max="51" width="15" style="233" customWidth="1"/>
    <col min="52" max="52" width="16.44140625" style="233" customWidth="1"/>
    <col min="53" max="53" width="19" style="233" customWidth="1"/>
    <col min="54" max="54" width="16.44140625" style="233" customWidth="1"/>
    <col min="55" max="55" width="22" style="233" bestFit="1" customWidth="1"/>
    <col min="56" max="57" width="30.5546875" style="233" customWidth="1"/>
    <col min="58" max="58" width="16.44140625" style="233" customWidth="1"/>
    <col min="59" max="61" width="15" style="233" customWidth="1"/>
    <col min="62" max="62" width="16.44140625" style="233" customWidth="1"/>
    <col min="63" max="63" width="19" style="233" customWidth="1"/>
    <col min="64" max="64" width="16.44140625" style="233" customWidth="1"/>
    <col min="65" max="65" width="22" style="233" bestFit="1" customWidth="1"/>
    <col min="66" max="67" width="30.5546875" style="233" customWidth="1"/>
    <col min="68" max="68" width="16.44140625" style="233" customWidth="1"/>
    <col min="69" max="71" width="15" style="233" customWidth="1"/>
    <col min="72" max="72" width="16.44140625" style="233" customWidth="1"/>
    <col min="73" max="73" width="19" style="233" customWidth="1"/>
    <col min="74" max="74" width="16.44140625" style="233" customWidth="1"/>
    <col min="75" max="75" width="22" style="233" bestFit="1" customWidth="1"/>
    <col min="76" max="77" width="30.5546875" style="233" customWidth="1"/>
    <col min="78" max="78" width="16.44140625" style="233" customWidth="1"/>
    <col min="79" max="16384" width="8.6640625" style="233"/>
  </cols>
  <sheetData>
    <row r="1" spans="1:78" s="214" customFormat="1" ht="14.4">
      <c r="C1" s="394" t="s">
        <v>289</v>
      </c>
      <c r="D1" s="394"/>
      <c r="E1" s="394"/>
      <c r="F1" s="394"/>
    </row>
    <row r="2" spans="1:78" s="214" customFormat="1" ht="14.4">
      <c r="C2" s="394"/>
      <c r="D2" s="394"/>
      <c r="E2" s="394"/>
      <c r="F2" s="394"/>
    </row>
    <row r="3" spans="1:78" s="289" customFormat="1" ht="17.399999999999999">
      <c r="A3" s="214"/>
      <c r="B3" s="1313" t="s">
        <v>546</v>
      </c>
      <c r="C3" s="1313"/>
      <c r="D3" s="1313"/>
      <c r="E3" s="1313"/>
      <c r="F3" s="1313"/>
      <c r="G3" s="1313"/>
      <c r="H3" s="568"/>
      <c r="I3" s="568"/>
      <c r="J3" s="568"/>
      <c r="K3" s="568"/>
      <c r="L3" s="274"/>
      <c r="M3" s="274"/>
      <c r="N3" s="274"/>
      <c r="O3" s="568"/>
      <c r="P3" s="568"/>
      <c r="Q3" s="568"/>
      <c r="R3" s="568"/>
      <c r="V3" s="690"/>
      <c r="W3" s="690"/>
      <c r="X3" s="690"/>
      <c r="Y3" s="690"/>
      <c r="Z3" s="690"/>
      <c r="AA3" s="690"/>
      <c r="AB3" s="690"/>
      <c r="AF3" s="694"/>
      <c r="AG3" s="694"/>
      <c r="AH3" s="694"/>
      <c r="AI3" s="694"/>
      <c r="AJ3" s="694"/>
      <c r="AK3" s="694"/>
      <c r="AL3" s="694"/>
      <c r="AP3" s="694"/>
      <c r="AQ3" s="694"/>
      <c r="AR3" s="694"/>
      <c r="AS3" s="694"/>
      <c r="AT3" s="694"/>
      <c r="AU3" s="694"/>
      <c r="AV3" s="694"/>
      <c r="AZ3" s="694"/>
      <c r="BA3" s="694"/>
      <c r="BB3" s="694"/>
      <c r="BC3" s="694"/>
      <c r="BD3" s="694"/>
      <c r="BE3" s="694"/>
      <c r="BF3" s="694"/>
      <c r="BJ3" s="694"/>
      <c r="BK3" s="694"/>
      <c r="BL3" s="694"/>
      <c r="BM3" s="694"/>
      <c r="BN3" s="694"/>
      <c r="BO3" s="694"/>
      <c r="BP3" s="694"/>
      <c r="BT3" s="694"/>
      <c r="BU3" s="694"/>
      <c r="BV3" s="694"/>
      <c r="BW3" s="694"/>
      <c r="BX3" s="694"/>
      <c r="BY3" s="694"/>
      <c r="BZ3" s="694"/>
    </row>
    <row r="4" spans="1:78" s="289" customFormat="1" ht="17.399999999999999">
      <c r="A4" s="214"/>
      <c r="B4" s="1313"/>
      <c r="C4" s="1313"/>
      <c r="D4" s="1313"/>
      <c r="E4" s="1313"/>
      <c r="F4" s="1313"/>
      <c r="G4" s="1313"/>
      <c r="H4" s="568"/>
      <c r="I4" s="568"/>
      <c r="J4" s="568"/>
      <c r="K4" s="568"/>
      <c r="L4" s="274"/>
      <c r="M4" s="274"/>
      <c r="N4" s="274"/>
      <c r="O4" s="568"/>
      <c r="P4" s="568"/>
      <c r="Q4" s="568"/>
      <c r="R4" s="568"/>
      <c r="V4" s="690"/>
      <c r="W4" s="690"/>
      <c r="X4" s="690"/>
      <c r="Y4" s="690"/>
      <c r="Z4" s="690"/>
      <c r="AA4" s="690"/>
      <c r="AB4" s="690"/>
      <c r="AF4" s="694"/>
      <c r="AG4" s="694"/>
      <c r="AH4" s="694"/>
      <c r="AI4" s="694"/>
      <c r="AJ4" s="694"/>
      <c r="AK4" s="694"/>
      <c r="AL4" s="694"/>
      <c r="AP4" s="694"/>
      <c r="AQ4" s="694"/>
      <c r="AR4" s="694"/>
      <c r="AS4" s="694"/>
      <c r="AT4" s="694"/>
      <c r="AU4" s="694"/>
      <c r="AV4" s="694"/>
      <c r="AZ4" s="694"/>
      <c r="BA4" s="694"/>
      <c r="BB4" s="694"/>
      <c r="BC4" s="694"/>
      <c r="BD4" s="694"/>
      <c r="BE4" s="694"/>
      <c r="BF4" s="694"/>
      <c r="BJ4" s="694"/>
      <c r="BK4" s="694"/>
      <c r="BL4" s="694"/>
      <c r="BM4" s="694"/>
      <c r="BN4" s="694"/>
      <c r="BO4" s="694"/>
      <c r="BP4" s="694"/>
      <c r="BT4" s="694"/>
      <c r="BU4" s="694"/>
      <c r="BV4" s="694"/>
      <c r="BW4" s="694"/>
      <c r="BX4" s="694"/>
      <c r="BY4" s="694"/>
      <c r="BZ4" s="694"/>
    </row>
    <row r="5" spans="1:78" ht="18" thickBot="1">
      <c r="B5" s="275"/>
      <c r="C5" s="275"/>
      <c r="D5" s="275"/>
      <c r="E5" s="275"/>
      <c r="F5" s="275"/>
      <c r="G5" s="275"/>
      <c r="H5" s="275"/>
      <c r="I5" s="275"/>
      <c r="J5" s="275"/>
      <c r="K5" s="275"/>
      <c r="L5" s="275"/>
      <c r="M5" s="275"/>
      <c r="N5" s="275"/>
      <c r="O5" s="275"/>
      <c r="P5" s="275"/>
      <c r="Q5" s="275"/>
      <c r="R5" s="275"/>
      <c r="V5" s="275"/>
      <c r="W5" s="275"/>
      <c r="X5" s="275"/>
      <c r="Y5" s="275"/>
      <c r="Z5" s="275"/>
      <c r="AA5" s="275"/>
      <c r="AB5" s="275"/>
      <c r="AF5" s="275"/>
      <c r="AG5" s="275"/>
      <c r="AH5" s="275"/>
      <c r="AI5" s="275"/>
      <c r="AJ5" s="275"/>
      <c r="AK5" s="275"/>
      <c r="AL5" s="275"/>
      <c r="AP5" s="275"/>
      <c r="AQ5" s="275"/>
      <c r="AR5" s="275"/>
      <c r="AS5" s="275"/>
      <c r="AT5" s="275"/>
      <c r="AU5" s="275"/>
      <c r="AV5" s="275"/>
      <c r="AZ5" s="275"/>
      <c r="BA5" s="275"/>
      <c r="BB5" s="275"/>
      <c r="BC5" s="275"/>
      <c r="BD5" s="275"/>
      <c r="BE5" s="275"/>
      <c r="BF5" s="275"/>
      <c r="BJ5" s="275"/>
      <c r="BK5" s="275"/>
      <c r="BL5" s="275"/>
      <c r="BM5" s="275"/>
      <c r="BN5" s="275"/>
      <c r="BO5" s="275"/>
      <c r="BP5" s="275"/>
      <c r="BT5" s="275"/>
      <c r="BU5" s="275"/>
      <c r="BV5" s="275"/>
      <c r="BW5" s="275"/>
      <c r="BX5" s="275"/>
      <c r="BY5" s="275"/>
      <c r="BZ5" s="275"/>
    </row>
    <row r="6" spans="1:78" ht="21.6" customHeight="1">
      <c r="B6" s="543"/>
      <c r="C6" s="544"/>
      <c r="D6" s="1315" t="s">
        <v>589</v>
      </c>
      <c r="E6" s="1317" t="s">
        <v>48</v>
      </c>
      <c r="F6" s="1318"/>
      <c r="G6" s="1318"/>
      <c r="H6" s="1318"/>
      <c r="I6" s="1318"/>
      <c r="J6" s="1318"/>
      <c r="K6" s="1319"/>
      <c r="L6" s="1318" t="s">
        <v>207</v>
      </c>
      <c r="M6" s="1318"/>
      <c r="N6" s="1318"/>
      <c r="O6" s="1318"/>
      <c r="P6" s="1318"/>
      <c r="Q6" s="1318"/>
      <c r="R6" s="1318"/>
      <c r="S6" s="1317" t="s">
        <v>24</v>
      </c>
      <c r="T6" s="1318"/>
      <c r="U6" s="1318"/>
      <c r="V6" s="1318"/>
      <c r="W6" s="1318"/>
      <c r="X6" s="1318"/>
      <c r="Y6" s="1318"/>
      <c r="Z6" s="1318"/>
      <c r="AA6" s="1318"/>
      <c r="AB6" s="1319"/>
      <c r="AC6" s="1317" t="s">
        <v>25</v>
      </c>
      <c r="AD6" s="1318"/>
      <c r="AE6" s="1318"/>
      <c r="AF6" s="1318"/>
      <c r="AG6" s="1318"/>
      <c r="AH6" s="1318"/>
      <c r="AI6" s="1318"/>
      <c r="AJ6" s="1318"/>
      <c r="AK6" s="1318"/>
      <c r="AL6" s="1319"/>
      <c r="AM6" s="1317" t="s">
        <v>26</v>
      </c>
      <c r="AN6" s="1318"/>
      <c r="AO6" s="1318"/>
      <c r="AP6" s="1318"/>
      <c r="AQ6" s="1318"/>
      <c r="AR6" s="1318"/>
      <c r="AS6" s="1318"/>
      <c r="AT6" s="1318"/>
      <c r="AU6" s="1318"/>
      <c r="AV6" s="1319"/>
      <c r="AW6" s="1317" t="s">
        <v>27</v>
      </c>
      <c r="AX6" s="1318"/>
      <c r="AY6" s="1318"/>
      <c r="AZ6" s="1318"/>
      <c r="BA6" s="1318"/>
      <c r="BB6" s="1318"/>
      <c r="BC6" s="1318"/>
      <c r="BD6" s="1318"/>
      <c r="BE6" s="1318"/>
      <c r="BF6" s="1319"/>
      <c r="BG6" s="1317" t="s">
        <v>28</v>
      </c>
      <c r="BH6" s="1318"/>
      <c r="BI6" s="1318"/>
      <c r="BJ6" s="1318"/>
      <c r="BK6" s="1318"/>
      <c r="BL6" s="1318"/>
      <c r="BM6" s="1318"/>
      <c r="BN6" s="1318"/>
      <c r="BO6" s="1318"/>
      <c r="BP6" s="1319"/>
      <c r="BQ6" s="1317" t="s">
        <v>29</v>
      </c>
      <c r="BR6" s="1318"/>
      <c r="BS6" s="1318"/>
      <c r="BT6" s="1318"/>
      <c r="BU6" s="1318"/>
      <c r="BV6" s="1318"/>
      <c r="BW6" s="1318"/>
      <c r="BX6" s="1318"/>
      <c r="BY6" s="1318"/>
      <c r="BZ6" s="1319"/>
    </row>
    <row r="7" spans="1:78" ht="26.4">
      <c r="B7" s="234"/>
      <c r="C7" s="545"/>
      <c r="D7" s="1316"/>
      <c r="E7" s="629" t="s">
        <v>45</v>
      </c>
      <c r="F7" s="574" t="s">
        <v>46</v>
      </c>
      <c r="G7" s="575" t="s">
        <v>7</v>
      </c>
      <c r="H7" s="574" t="s">
        <v>1</v>
      </c>
      <c r="I7" s="574" t="s">
        <v>2</v>
      </c>
      <c r="J7" s="574" t="s">
        <v>19</v>
      </c>
      <c r="K7" s="577" t="s">
        <v>7</v>
      </c>
      <c r="L7" s="574" t="s">
        <v>45</v>
      </c>
      <c r="M7" s="574" t="s">
        <v>46</v>
      </c>
      <c r="N7" s="575" t="s">
        <v>7</v>
      </c>
      <c r="O7" s="574" t="s">
        <v>1</v>
      </c>
      <c r="P7" s="574" t="s">
        <v>2</v>
      </c>
      <c r="Q7" s="574" t="s">
        <v>19</v>
      </c>
      <c r="R7" s="574" t="s">
        <v>7</v>
      </c>
      <c r="S7" s="629" t="s">
        <v>45</v>
      </c>
      <c r="T7" s="574" t="s">
        <v>46</v>
      </c>
      <c r="U7" s="574" t="s">
        <v>7</v>
      </c>
      <c r="V7" s="681" t="s">
        <v>612</v>
      </c>
      <c r="W7" s="681" t="s">
        <v>613</v>
      </c>
      <c r="X7" s="701" t="s">
        <v>614</v>
      </c>
      <c r="Y7" s="681" t="s">
        <v>724</v>
      </c>
      <c r="Z7" s="681" t="s">
        <v>725</v>
      </c>
      <c r="AA7" s="776" t="s">
        <v>10</v>
      </c>
      <c r="AB7" s="699" t="s">
        <v>7</v>
      </c>
      <c r="AC7" s="629" t="s">
        <v>45</v>
      </c>
      <c r="AD7" s="574" t="s">
        <v>46</v>
      </c>
      <c r="AE7" s="574" t="s">
        <v>7</v>
      </c>
      <c r="AF7" s="681" t="s">
        <v>612</v>
      </c>
      <c r="AG7" s="681" t="s">
        <v>613</v>
      </c>
      <c r="AH7" s="701" t="s">
        <v>614</v>
      </c>
      <c r="AI7" s="681" t="s">
        <v>724</v>
      </c>
      <c r="AJ7" s="681" t="s">
        <v>725</v>
      </c>
      <c r="AK7" s="776" t="s">
        <v>10</v>
      </c>
      <c r="AL7" s="699" t="s">
        <v>7</v>
      </c>
      <c r="AM7" s="629" t="s">
        <v>45</v>
      </c>
      <c r="AN7" s="574" t="s">
        <v>46</v>
      </c>
      <c r="AO7" s="574" t="s">
        <v>7</v>
      </c>
      <c r="AP7" s="681" t="s">
        <v>612</v>
      </c>
      <c r="AQ7" s="681" t="s">
        <v>613</v>
      </c>
      <c r="AR7" s="701" t="s">
        <v>614</v>
      </c>
      <c r="AS7" s="681" t="s">
        <v>724</v>
      </c>
      <c r="AT7" s="681" t="s">
        <v>725</v>
      </c>
      <c r="AU7" s="776" t="s">
        <v>10</v>
      </c>
      <c r="AV7" s="699" t="s">
        <v>7</v>
      </c>
      <c r="AW7" s="629" t="s">
        <v>45</v>
      </c>
      <c r="AX7" s="574" t="s">
        <v>46</v>
      </c>
      <c r="AY7" s="574" t="s">
        <v>7</v>
      </c>
      <c r="AZ7" s="681" t="s">
        <v>612</v>
      </c>
      <c r="BA7" s="681" t="s">
        <v>613</v>
      </c>
      <c r="BB7" s="701" t="s">
        <v>614</v>
      </c>
      <c r="BC7" s="681" t="s">
        <v>724</v>
      </c>
      <c r="BD7" s="681" t="s">
        <v>725</v>
      </c>
      <c r="BE7" s="776" t="s">
        <v>10</v>
      </c>
      <c r="BF7" s="699" t="s">
        <v>7</v>
      </c>
      <c r="BG7" s="629" t="s">
        <v>45</v>
      </c>
      <c r="BH7" s="574" t="s">
        <v>46</v>
      </c>
      <c r="BI7" s="574" t="s">
        <v>7</v>
      </c>
      <c r="BJ7" s="681" t="s">
        <v>612</v>
      </c>
      <c r="BK7" s="681" t="s">
        <v>613</v>
      </c>
      <c r="BL7" s="701" t="s">
        <v>614</v>
      </c>
      <c r="BM7" s="681" t="s">
        <v>724</v>
      </c>
      <c r="BN7" s="681" t="s">
        <v>725</v>
      </c>
      <c r="BO7" s="776" t="s">
        <v>10</v>
      </c>
      <c r="BP7" s="699" t="s">
        <v>7</v>
      </c>
      <c r="BQ7" s="629" t="s">
        <v>45</v>
      </c>
      <c r="BR7" s="574" t="s">
        <v>46</v>
      </c>
      <c r="BS7" s="574" t="s">
        <v>7</v>
      </c>
      <c r="BT7" s="681" t="s">
        <v>612</v>
      </c>
      <c r="BU7" s="681" t="s">
        <v>613</v>
      </c>
      <c r="BV7" s="701" t="s">
        <v>614</v>
      </c>
      <c r="BW7" s="681" t="s">
        <v>724</v>
      </c>
      <c r="BX7" s="681" t="s">
        <v>725</v>
      </c>
      <c r="BY7" s="776" t="s">
        <v>10</v>
      </c>
      <c r="BZ7" s="699" t="s">
        <v>7</v>
      </c>
    </row>
    <row r="8" spans="1:78">
      <c r="B8" s="235"/>
      <c r="C8" s="773" t="s">
        <v>698</v>
      </c>
      <c r="D8" s="546"/>
      <c r="E8" s="630"/>
      <c r="F8" s="625"/>
      <c r="G8" s="547"/>
      <c r="H8" s="625"/>
      <c r="I8" s="625"/>
      <c r="J8" s="548"/>
      <c r="K8" s="550"/>
      <c r="L8" s="627"/>
      <c r="M8" s="627"/>
      <c r="N8" s="547"/>
      <c r="O8" s="625"/>
      <c r="P8" s="625"/>
      <c r="Q8" s="548"/>
      <c r="R8" s="548"/>
      <c r="S8" s="651"/>
      <c r="T8" s="627"/>
      <c r="U8" s="548"/>
      <c r="V8" s="625"/>
      <c r="W8" s="703"/>
      <c r="X8" s="703"/>
      <c r="Y8" s="704"/>
      <c r="Z8" s="625"/>
      <c r="AA8" s="777"/>
      <c r="AB8" s="550"/>
      <c r="AC8" s="651"/>
      <c r="AD8" s="627"/>
      <c r="AE8" s="548"/>
      <c r="AF8" s="625"/>
      <c r="AG8" s="703"/>
      <c r="AH8" s="703"/>
      <c r="AI8" s="704"/>
      <c r="AJ8" s="625"/>
      <c r="AK8" s="777"/>
      <c r="AL8" s="550"/>
      <c r="AM8" s="651"/>
      <c r="AN8" s="627"/>
      <c r="AO8" s="548"/>
      <c r="AP8" s="625"/>
      <c r="AQ8" s="703"/>
      <c r="AR8" s="703"/>
      <c r="AS8" s="704"/>
      <c r="AT8" s="625"/>
      <c r="AU8" s="777"/>
      <c r="AV8" s="550"/>
      <c r="AW8" s="651"/>
      <c r="AX8" s="627"/>
      <c r="AY8" s="548"/>
      <c r="AZ8" s="625"/>
      <c r="BA8" s="703"/>
      <c r="BB8" s="703"/>
      <c r="BC8" s="704"/>
      <c r="BD8" s="625"/>
      <c r="BE8" s="777"/>
      <c r="BF8" s="550"/>
      <c r="BG8" s="651"/>
      <c r="BH8" s="627"/>
      <c r="BI8" s="548"/>
      <c r="BJ8" s="625"/>
      <c r="BK8" s="703"/>
      <c r="BL8" s="703"/>
      <c r="BM8" s="704"/>
      <c r="BN8" s="625"/>
      <c r="BO8" s="777"/>
      <c r="BP8" s="550"/>
      <c r="BQ8" s="651"/>
      <c r="BR8" s="627"/>
      <c r="BS8" s="548"/>
      <c r="BT8" s="625"/>
      <c r="BU8" s="703"/>
      <c r="BV8" s="703"/>
      <c r="BW8" s="704"/>
      <c r="BX8" s="625"/>
      <c r="BY8" s="777"/>
      <c r="BZ8" s="550"/>
    </row>
    <row r="9" spans="1:78" ht="13.8" thickBot="1">
      <c r="B9" s="235"/>
      <c r="C9" s="774"/>
      <c r="D9" s="546"/>
      <c r="E9" s="631"/>
      <c r="F9" s="626"/>
      <c r="G9" s="239"/>
      <c r="H9" s="626"/>
      <c r="I9" s="626"/>
      <c r="J9" s="238"/>
      <c r="K9" s="551"/>
      <c r="L9" s="626"/>
      <c r="M9" s="626"/>
      <c r="N9" s="239"/>
      <c r="O9" s="626"/>
      <c r="P9" s="626"/>
      <c r="Q9" s="238"/>
      <c r="R9" s="238"/>
      <c r="S9" s="714"/>
      <c r="T9" s="717"/>
      <c r="U9" s="716"/>
      <c r="V9" s="715"/>
      <c r="W9" s="717"/>
      <c r="X9" s="717"/>
      <c r="Y9" s="718"/>
      <c r="Z9" s="715"/>
      <c r="AA9" s="778"/>
      <c r="AB9" s="719"/>
      <c r="AC9" s="714"/>
      <c r="AD9" s="717"/>
      <c r="AE9" s="716"/>
      <c r="AF9" s="715"/>
      <c r="AG9" s="717"/>
      <c r="AH9" s="717"/>
      <c r="AI9" s="718"/>
      <c r="AJ9" s="715"/>
      <c r="AK9" s="778"/>
      <c r="AL9" s="719"/>
      <c r="AM9" s="714"/>
      <c r="AN9" s="717"/>
      <c r="AO9" s="716"/>
      <c r="AP9" s="715"/>
      <c r="AQ9" s="717"/>
      <c r="AR9" s="717"/>
      <c r="AS9" s="718"/>
      <c r="AT9" s="715"/>
      <c r="AU9" s="778"/>
      <c r="AV9" s="719"/>
      <c r="AW9" s="714"/>
      <c r="AX9" s="717"/>
      <c r="AY9" s="716"/>
      <c r="AZ9" s="715"/>
      <c r="BA9" s="717"/>
      <c r="BB9" s="717"/>
      <c r="BC9" s="718"/>
      <c r="BD9" s="715"/>
      <c r="BE9" s="778"/>
      <c r="BF9" s="719"/>
      <c r="BG9" s="714"/>
      <c r="BH9" s="717"/>
      <c r="BI9" s="716"/>
      <c r="BJ9" s="715"/>
      <c r="BK9" s="717"/>
      <c r="BL9" s="717"/>
      <c r="BM9" s="718"/>
      <c r="BN9" s="715"/>
      <c r="BO9" s="778"/>
      <c r="BP9" s="719"/>
      <c r="BQ9" s="714"/>
      <c r="BR9" s="717"/>
      <c r="BS9" s="716"/>
      <c r="BT9" s="715"/>
      <c r="BU9" s="717"/>
      <c r="BV9" s="717"/>
      <c r="BW9" s="718"/>
      <c r="BX9" s="715"/>
      <c r="BY9" s="778"/>
      <c r="BZ9" s="719"/>
    </row>
    <row r="10" spans="1:78" ht="21" customHeight="1">
      <c r="B10" s="240" t="s">
        <v>5</v>
      </c>
      <c r="C10" s="206" t="s">
        <v>699</v>
      </c>
      <c r="D10" s="644" t="str">
        <f>'T1b - CGSFE (Unitaire)'!$C$7</f>
        <v>m³ produit</v>
      </c>
      <c r="E10" s="632"/>
      <c r="F10" s="441"/>
      <c r="G10" s="442"/>
      <c r="H10" s="441"/>
      <c r="I10" s="441"/>
      <c r="J10" s="441"/>
      <c r="K10" s="633"/>
      <c r="L10" s="441"/>
      <c r="M10" s="441"/>
      <c r="N10" s="445"/>
      <c r="O10" s="441"/>
      <c r="P10" s="441"/>
      <c r="Q10" s="441"/>
      <c r="R10" s="441"/>
      <c r="S10" s="652"/>
      <c r="T10" s="443"/>
      <c r="U10" s="710"/>
      <c r="V10" s="443"/>
      <c r="W10" s="444"/>
      <c r="X10" s="444"/>
      <c r="Y10" s="702"/>
      <c r="Z10" s="443"/>
      <c r="AA10" s="779"/>
      <c r="AB10" s="653"/>
      <c r="AC10" s="652"/>
      <c r="AD10" s="443"/>
      <c r="AE10" s="710"/>
      <c r="AF10" s="443"/>
      <c r="AG10" s="444"/>
      <c r="AH10" s="444"/>
      <c r="AI10" s="702"/>
      <c r="AJ10" s="443"/>
      <c r="AK10" s="779"/>
      <c r="AL10" s="653"/>
      <c r="AM10" s="652"/>
      <c r="AN10" s="443"/>
      <c r="AO10" s="710"/>
      <c r="AP10" s="443"/>
      <c r="AQ10" s="444"/>
      <c r="AR10" s="444"/>
      <c r="AS10" s="702"/>
      <c r="AT10" s="443"/>
      <c r="AU10" s="779"/>
      <c r="AV10" s="653"/>
      <c r="AW10" s="652"/>
      <c r="AX10" s="443"/>
      <c r="AY10" s="710"/>
      <c r="AZ10" s="443"/>
      <c r="BA10" s="444"/>
      <c r="BB10" s="444"/>
      <c r="BC10" s="702"/>
      <c r="BD10" s="443"/>
      <c r="BE10" s="779"/>
      <c r="BF10" s="653"/>
      <c r="BG10" s="652"/>
      <c r="BH10" s="443"/>
      <c r="BI10" s="710"/>
      <c r="BJ10" s="443"/>
      <c r="BK10" s="444"/>
      <c r="BL10" s="444"/>
      <c r="BM10" s="702"/>
      <c r="BN10" s="443"/>
      <c r="BO10" s="779"/>
      <c r="BP10" s="653"/>
      <c r="BQ10" s="652"/>
      <c r="BR10" s="443"/>
      <c r="BS10" s="710"/>
      <c r="BT10" s="443"/>
      <c r="BU10" s="444"/>
      <c r="BV10" s="444"/>
      <c r="BW10" s="702"/>
      <c r="BX10" s="443"/>
      <c r="BY10" s="779"/>
      <c r="BZ10" s="653"/>
    </row>
    <row r="11" spans="1:78" ht="21" customHeight="1">
      <c r="B11" s="240" t="s">
        <v>5</v>
      </c>
      <c r="C11" s="206" t="s">
        <v>803</v>
      </c>
      <c r="D11" s="645" t="str">
        <f>'T1b - CGSFE (Unitaire)'!$C$7</f>
        <v>m³ produit</v>
      </c>
      <c r="E11" s="634"/>
      <c r="F11" s="441"/>
      <c r="G11" s="445"/>
      <c r="H11" s="441"/>
      <c r="I11" s="441"/>
      <c r="J11" s="441"/>
      <c r="K11" s="633"/>
      <c r="L11" s="441"/>
      <c r="M11" s="441"/>
      <c r="N11" s="445"/>
      <c r="O11" s="441"/>
      <c r="P11" s="441"/>
      <c r="Q11" s="441"/>
      <c r="R11" s="441"/>
      <c r="S11" s="652"/>
      <c r="T11" s="443"/>
      <c r="U11" s="710"/>
      <c r="V11" s="443"/>
      <c r="W11" s="444"/>
      <c r="X11" s="444"/>
      <c r="Y11" s="702"/>
      <c r="Z11" s="443"/>
      <c r="AA11" s="779"/>
      <c r="AB11" s="653"/>
      <c r="AC11" s="652"/>
      <c r="AD11" s="443"/>
      <c r="AE11" s="710"/>
      <c r="AF11" s="443"/>
      <c r="AG11" s="444"/>
      <c r="AH11" s="444"/>
      <c r="AI11" s="702"/>
      <c r="AJ11" s="443"/>
      <c r="AK11" s="779"/>
      <c r="AL11" s="653"/>
      <c r="AM11" s="652"/>
      <c r="AN11" s="443"/>
      <c r="AO11" s="710"/>
      <c r="AP11" s="443"/>
      <c r="AQ11" s="444"/>
      <c r="AR11" s="444"/>
      <c r="AS11" s="702"/>
      <c r="AT11" s="443"/>
      <c r="AU11" s="779"/>
      <c r="AV11" s="653"/>
      <c r="AW11" s="652"/>
      <c r="AX11" s="443"/>
      <c r="AY11" s="710"/>
      <c r="AZ11" s="443"/>
      <c r="BA11" s="444"/>
      <c r="BB11" s="444"/>
      <c r="BC11" s="702"/>
      <c r="BD11" s="443"/>
      <c r="BE11" s="779"/>
      <c r="BF11" s="653"/>
      <c r="BG11" s="652"/>
      <c r="BH11" s="443"/>
      <c r="BI11" s="710"/>
      <c r="BJ11" s="443"/>
      <c r="BK11" s="444"/>
      <c r="BL11" s="444"/>
      <c r="BM11" s="702"/>
      <c r="BN11" s="443"/>
      <c r="BO11" s="779"/>
      <c r="BP11" s="653"/>
      <c r="BQ11" s="652"/>
      <c r="BR11" s="443"/>
      <c r="BS11" s="710"/>
      <c r="BT11" s="443"/>
      <c r="BU11" s="444"/>
      <c r="BV11" s="444"/>
      <c r="BW11" s="702"/>
      <c r="BX11" s="443"/>
      <c r="BY11" s="779"/>
      <c r="BZ11" s="653"/>
    </row>
    <row r="12" spans="1:78" ht="21" customHeight="1">
      <c r="B12" s="240" t="s">
        <v>5</v>
      </c>
      <c r="C12" s="206" t="s">
        <v>700</v>
      </c>
      <c r="D12" s="645" t="str">
        <f>'T1b - CGSFE (Unitaire)'!$C$7</f>
        <v>m³ produit</v>
      </c>
      <c r="E12" s="634"/>
      <c r="F12" s="441"/>
      <c r="G12" s="445"/>
      <c r="H12" s="441"/>
      <c r="I12" s="441"/>
      <c r="J12" s="441"/>
      <c r="K12" s="633"/>
      <c r="L12" s="441"/>
      <c r="M12" s="441"/>
      <c r="N12" s="445"/>
      <c r="O12" s="441"/>
      <c r="P12" s="441"/>
      <c r="Q12" s="441"/>
      <c r="R12" s="441"/>
      <c r="S12" s="652"/>
      <c r="T12" s="443"/>
      <c r="U12" s="710"/>
      <c r="V12" s="443"/>
      <c r="W12" s="444"/>
      <c r="X12" s="444"/>
      <c r="Y12" s="702"/>
      <c r="Z12" s="443"/>
      <c r="AA12" s="779"/>
      <c r="AB12" s="653"/>
      <c r="AC12" s="652"/>
      <c r="AD12" s="443"/>
      <c r="AE12" s="710"/>
      <c r="AF12" s="443"/>
      <c r="AG12" s="444"/>
      <c r="AH12" s="444"/>
      <c r="AI12" s="702"/>
      <c r="AJ12" s="443"/>
      <c r="AK12" s="779"/>
      <c r="AL12" s="653"/>
      <c r="AM12" s="652"/>
      <c r="AN12" s="443"/>
      <c r="AO12" s="710"/>
      <c r="AP12" s="443"/>
      <c r="AQ12" s="444"/>
      <c r="AR12" s="444"/>
      <c r="AS12" s="702"/>
      <c r="AT12" s="443"/>
      <c r="AU12" s="779"/>
      <c r="AV12" s="653"/>
      <c r="AW12" s="652"/>
      <c r="AX12" s="443"/>
      <c r="AY12" s="710"/>
      <c r="AZ12" s="443"/>
      <c r="BA12" s="444"/>
      <c r="BB12" s="444"/>
      <c r="BC12" s="702"/>
      <c r="BD12" s="443"/>
      <c r="BE12" s="779"/>
      <c r="BF12" s="653"/>
      <c r="BG12" s="652"/>
      <c r="BH12" s="443"/>
      <c r="BI12" s="710"/>
      <c r="BJ12" s="443"/>
      <c r="BK12" s="444"/>
      <c r="BL12" s="444"/>
      <c r="BM12" s="702"/>
      <c r="BN12" s="443"/>
      <c r="BO12" s="779"/>
      <c r="BP12" s="653"/>
      <c r="BQ12" s="652"/>
      <c r="BR12" s="443"/>
      <c r="BS12" s="710"/>
      <c r="BT12" s="443"/>
      <c r="BU12" s="444"/>
      <c r="BV12" s="444"/>
      <c r="BW12" s="702"/>
      <c r="BX12" s="443"/>
      <c r="BY12" s="779"/>
      <c r="BZ12" s="653"/>
    </row>
    <row r="13" spans="1:78" ht="21" customHeight="1">
      <c r="B13" s="240" t="s">
        <v>5</v>
      </c>
      <c r="C13" s="206" t="s">
        <v>804</v>
      </c>
      <c r="D13" s="645" t="str">
        <f>'T1b - CGSFE (Unitaire)'!$C$7</f>
        <v>m³ produit</v>
      </c>
      <c r="E13" s="634"/>
      <c r="F13" s="441"/>
      <c r="G13" s="445"/>
      <c r="H13" s="441"/>
      <c r="I13" s="441"/>
      <c r="J13" s="441"/>
      <c r="K13" s="633"/>
      <c r="L13" s="441"/>
      <c r="M13" s="441"/>
      <c r="N13" s="445"/>
      <c r="O13" s="441"/>
      <c r="P13" s="441"/>
      <c r="Q13" s="441"/>
      <c r="R13" s="441"/>
      <c r="S13" s="652"/>
      <c r="T13" s="443"/>
      <c r="U13" s="710"/>
      <c r="V13" s="443"/>
      <c r="W13" s="444"/>
      <c r="X13" s="444"/>
      <c r="Y13" s="702"/>
      <c r="Z13" s="443"/>
      <c r="AA13" s="779"/>
      <c r="AB13" s="653"/>
      <c r="AC13" s="652"/>
      <c r="AD13" s="443"/>
      <c r="AE13" s="710"/>
      <c r="AF13" s="443"/>
      <c r="AG13" s="444"/>
      <c r="AH13" s="444"/>
      <c r="AI13" s="702"/>
      <c r="AJ13" s="443"/>
      <c r="AK13" s="779"/>
      <c r="AL13" s="653"/>
      <c r="AM13" s="652"/>
      <c r="AN13" s="443"/>
      <c r="AO13" s="710"/>
      <c r="AP13" s="443"/>
      <c r="AQ13" s="444"/>
      <c r="AR13" s="444"/>
      <c r="AS13" s="702"/>
      <c r="AT13" s="443"/>
      <c r="AU13" s="779"/>
      <c r="AV13" s="653"/>
      <c r="AW13" s="652"/>
      <c r="AX13" s="443"/>
      <c r="AY13" s="710"/>
      <c r="AZ13" s="443"/>
      <c r="BA13" s="444"/>
      <c r="BB13" s="444"/>
      <c r="BC13" s="702"/>
      <c r="BD13" s="443"/>
      <c r="BE13" s="779"/>
      <c r="BF13" s="653"/>
      <c r="BG13" s="652"/>
      <c r="BH13" s="443"/>
      <c r="BI13" s="710"/>
      <c r="BJ13" s="443"/>
      <c r="BK13" s="444"/>
      <c r="BL13" s="444"/>
      <c r="BM13" s="702"/>
      <c r="BN13" s="443"/>
      <c r="BO13" s="779"/>
      <c r="BP13" s="653"/>
      <c r="BQ13" s="652"/>
      <c r="BR13" s="443"/>
      <c r="BS13" s="710"/>
      <c r="BT13" s="443"/>
      <c r="BU13" s="444"/>
      <c r="BV13" s="444"/>
      <c r="BW13" s="702"/>
      <c r="BX13" s="443"/>
      <c r="BY13" s="779"/>
      <c r="BZ13" s="653"/>
    </row>
    <row r="14" spans="1:78" ht="21" customHeight="1">
      <c r="B14" s="240" t="s">
        <v>5</v>
      </c>
      <c r="C14" s="206" t="s">
        <v>701</v>
      </c>
      <c r="D14" s="645" t="str">
        <f>'T1b - CGSFE (Unitaire)'!$C$7</f>
        <v>m³ produit</v>
      </c>
      <c r="E14" s="634"/>
      <c r="F14" s="441"/>
      <c r="G14" s="445"/>
      <c r="H14" s="441"/>
      <c r="I14" s="441"/>
      <c r="J14" s="441"/>
      <c r="K14" s="633"/>
      <c r="L14" s="441"/>
      <c r="M14" s="441"/>
      <c r="N14" s="445"/>
      <c r="O14" s="441"/>
      <c r="P14" s="441"/>
      <c r="Q14" s="441"/>
      <c r="R14" s="441"/>
      <c r="S14" s="652"/>
      <c r="T14" s="443"/>
      <c r="U14" s="710"/>
      <c r="V14" s="443"/>
      <c r="W14" s="444"/>
      <c r="X14" s="444"/>
      <c r="Y14" s="702"/>
      <c r="Z14" s="443"/>
      <c r="AA14" s="779"/>
      <c r="AB14" s="653"/>
      <c r="AC14" s="652"/>
      <c r="AD14" s="443"/>
      <c r="AE14" s="710"/>
      <c r="AF14" s="443"/>
      <c r="AG14" s="444"/>
      <c r="AH14" s="444"/>
      <c r="AI14" s="702"/>
      <c r="AJ14" s="443"/>
      <c r="AK14" s="779"/>
      <c r="AL14" s="653"/>
      <c r="AM14" s="652"/>
      <c r="AN14" s="443"/>
      <c r="AO14" s="710"/>
      <c r="AP14" s="443"/>
      <c r="AQ14" s="444"/>
      <c r="AR14" s="444"/>
      <c r="AS14" s="702"/>
      <c r="AT14" s="443"/>
      <c r="AU14" s="779"/>
      <c r="AV14" s="653"/>
      <c r="AW14" s="652"/>
      <c r="AX14" s="443"/>
      <c r="AY14" s="710"/>
      <c r="AZ14" s="443"/>
      <c r="BA14" s="444"/>
      <c r="BB14" s="444"/>
      <c r="BC14" s="702"/>
      <c r="BD14" s="443"/>
      <c r="BE14" s="779"/>
      <c r="BF14" s="653"/>
      <c r="BG14" s="652"/>
      <c r="BH14" s="443"/>
      <c r="BI14" s="710"/>
      <c r="BJ14" s="443"/>
      <c r="BK14" s="444"/>
      <c r="BL14" s="444"/>
      <c r="BM14" s="702"/>
      <c r="BN14" s="443"/>
      <c r="BO14" s="779"/>
      <c r="BP14" s="653"/>
      <c r="BQ14" s="652"/>
      <c r="BR14" s="443"/>
      <c r="BS14" s="710"/>
      <c r="BT14" s="443"/>
      <c r="BU14" s="444"/>
      <c r="BV14" s="444"/>
      <c r="BW14" s="702"/>
      <c r="BX14" s="443"/>
      <c r="BY14" s="779"/>
      <c r="BZ14" s="653"/>
    </row>
    <row r="15" spans="1:78" ht="21" customHeight="1">
      <c r="B15" s="240" t="s">
        <v>5</v>
      </c>
      <c r="C15" s="206" t="s">
        <v>805</v>
      </c>
      <c r="D15" s="645" t="str">
        <f>'T1b - CGSFE (Unitaire)'!$C$7</f>
        <v>m³ produit</v>
      </c>
      <c r="E15" s="634"/>
      <c r="F15" s="441"/>
      <c r="G15" s="445"/>
      <c r="H15" s="441"/>
      <c r="I15" s="441"/>
      <c r="J15" s="441"/>
      <c r="K15" s="633"/>
      <c r="L15" s="441"/>
      <c r="M15" s="441"/>
      <c r="N15" s="445"/>
      <c r="O15" s="441"/>
      <c r="P15" s="441"/>
      <c r="Q15" s="441"/>
      <c r="R15" s="441"/>
      <c r="S15" s="652"/>
      <c r="T15" s="443"/>
      <c r="U15" s="710"/>
      <c r="V15" s="443"/>
      <c r="W15" s="444"/>
      <c r="X15" s="444"/>
      <c r="Y15" s="702"/>
      <c r="Z15" s="443"/>
      <c r="AA15" s="779"/>
      <c r="AB15" s="653"/>
      <c r="AC15" s="652"/>
      <c r="AD15" s="443"/>
      <c r="AE15" s="710"/>
      <c r="AF15" s="443"/>
      <c r="AG15" s="444"/>
      <c r="AH15" s="444"/>
      <c r="AI15" s="702"/>
      <c r="AJ15" s="443"/>
      <c r="AK15" s="779"/>
      <c r="AL15" s="653"/>
      <c r="AM15" s="652"/>
      <c r="AN15" s="443"/>
      <c r="AO15" s="710"/>
      <c r="AP15" s="443"/>
      <c r="AQ15" s="444"/>
      <c r="AR15" s="444"/>
      <c r="AS15" s="702"/>
      <c r="AT15" s="443"/>
      <c r="AU15" s="779"/>
      <c r="AV15" s="653"/>
      <c r="AW15" s="652"/>
      <c r="AX15" s="443"/>
      <c r="AY15" s="710"/>
      <c r="AZ15" s="443"/>
      <c r="BA15" s="444"/>
      <c r="BB15" s="444"/>
      <c r="BC15" s="702"/>
      <c r="BD15" s="443"/>
      <c r="BE15" s="779"/>
      <c r="BF15" s="653"/>
      <c r="BG15" s="652"/>
      <c r="BH15" s="443"/>
      <c r="BI15" s="710"/>
      <c r="BJ15" s="443"/>
      <c r="BK15" s="444"/>
      <c r="BL15" s="444"/>
      <c r="BM15" s="702"/>
      <c r="BN15" s="443"/>
      <c r="BO15" s="779"/>
      <c r="BP15" s="653"/>
      <c r="BQ15" s="652"/>
      <c r="BR15" s="443"/>
      <c r="BS15" s="710"/>
      <c r="BT15" s="443"/>
      <c r="BU15" s="444"/>
      <c r="BV15" s="444"/>
      <c r="BW15" s="702"/>
      <c r="BX15" s="443"/>
      <c r="BY15" s="779"/>
      <c r="BZ15" s="653"/>
    </row>
    <row r="16" spans="1:78" ht="21" customHeight="1">
      <c r="B16" s="240"/>
      <c r="C16" s="206"/>
      <c r="D16" s="645" t="str">
        <f>'T1b - CGSFE (Unitaire)'!$C$7</f>
        <v>m³ produit</v>
      </c>
      <c r="E16" s="634"/>
      <c r="F16" s="441"/>
      <c r="G16" s="445"/>
      <c r="H16" s="441"/>
      <c r="I16" s="441"/>
      <c r="J16" s="441"/>
      <c r="K16" s="633"/>
      <c r="L16" s="441"/>
      <c r="M16" s="441"/>
      <c r="N16" s="445"/>
      <c r="O16" s="441"/>
      <c r="P16" s="441"/>
      <c r="Q16" s="441"/>
      <c r="R16" s="441"/>
      <c r="S16" s="652"/>
      <c r="T16" s="443"/>
      <c r="U16" s="710"/>
      <c r="V16" s="443"/>
      <c r="W16" s="444"/>
      <c r="X16" s="444"/>
      <c r="Y16" s="702"/>
      <c r="Z16" s="443"/>
      <c r="AA16" s="779"/>
      <c r="AB16" s="653"/>
      <c r="AC16" s="652"/>
      <c r="AD16" s="443"/>
      <c r="AE16" s="710"/>
      <c r="AF16" s="443"/>
      <c r="AG16" s="444"/>
      <c r="AH16" s="444"/>
      <c r="AI16" s="702"/>
      <c r="AJ16" s="443"/>
      <c r="AK16" s="779"/>
      <c r="AL16" s="653"/>
      <c r="AM16" s="652"/>
      <c r="AN16" s="443"/>
      <c r="AO16" s="710"/>
      <c r="AP16" s="443"/>
      <c r="AQ16" s="444"/>
      <c r="AR16" s="444"/>
      <c r="AS16" s="702"/>
      <c r="AT16" s="443"/>
      <c r="AU16" s="779"/>
      <c r="AV16" s="653"/>
      <c r="AW16" s="652"/>
      <c r="AX16" s="443"/>
      <c r="AY16" s="710"/>
      <c r="AZ16" s="443"/>
      <c r="BA16" s="444"/>
      <c r="BB16" s="444"/>
      <c r="BC16" s="702"/>
      <c r="BD16" s="443"/>
      <c r="BE16" s="779"/>
      <c r="BF16" s="653"/>
      <c r="BG16" s="652"/>
      <c r="BH16" s="443"/>
      <c r="BI16" s="710"/>
      <c r="BJ16" s="443"/>
      <c r="BK16" s="444"/>
      <c r="BL16" s="444"/>
      <c r="BM16" s="702"/>
      <c r="BN16" s="443"/>
      <c r="BO16" s="779"/>
      <c r="BP16" s="653"/>
      <c r="BQ16" s="652"/>
      <c r="BR16" s="443"/>
      <c r="BS16" s="710"/>
      <c r="BT16" s="443"/>
      <c r="BU16" s="444"/>
      <c r="BV16" s="444"/>
      <c r="BW16" s="702"/>
      <c r="BX16" s="443"/>
      <c r="BY16" s="779"/>
      <c r="BZ16" s="653"/>
    </row>
    <row r="17" spans="2:78" ht="21" customHeight="1">
      <c r="B17" s="240" t="s">
        <v>11</v>
      </c>
      <c r="C17" s="206" t="s">
        <v>702</v>
      </c>
      <c r="D17" s="645" t="str">
        <f>'T1b - CGSFE (Unitaire)'!$C$7</f>
        <v>m³ produit</v>
      </c>
      <c r="E17" s="634"/>
      <c r="F17" s="441"/>
      <c r="G17" s="445"/>
      <c r="H17" s="441"/>
      <c r="I17" s="441"/>
      <c r="J17" s="441"/>
      <c r="K17" s="633"/>
      <c r="L17" s="441"/>
      <c r="M17" s="441"/>
      <c r="N17" s="445"/>
      <c r="O17" s="441"/>
      <c r="P17" s="441"/>
      <c r="Q17" s="441"/>
      <c r="R17" s="441"/>
      <c r="S17" s="652"/>
      <c r="T17" s="443"/>
      <c r="U17" s="710"/>
      <c r="V17" s="443"/>
      <c r="W17" s="444"/>
      <c r="X17" s="444"/>
      <c r="Y17" s="702"/>
      <c r="Z17" s="443"/>
      <c r="AA17" s="779"/>
      <c r="AB17" s="653"/>
      <c r="AC17" s="652"/>
      <c r="AD17" s="443"/>
      <c r="AE17" s="710"/>
      <c r="AF17" s="443"/>
      <c r="AG17" s="444"/>
      <c r="AH17" s="444"/>
      <c r="AI17" s="702"/>
      <c r="AJ17" s="443"/>
      <c r="AK17" s="779"/>
      <c r="AL17" s="653"/>
      <c r="AM17" s="652"/>
      <c r="AN17" s="443"/>
      <c r="AO17" s="710"/>
      <c r="AP17" s="443"/>
      <c r="AQ17" s="444"/>
      <c r="AR17" s="444"/>
      <c r="AS17" s="702"/>
      <c r="AT17" s="443"/>
      <c r="AU17" s="779"/>
      <c r="AV17" s="653"/>
      <c r="AW17" s="652"/>
      <c r="AX17" s="443"/>
      <c r="AY17" s="710"/>
      <c r="AZ17" s="443"/>
      <c r="BA17" s="444"/>
      <c r="BB17" s="444"/>
      <c r="BC17" s="702"/>
      <c r="BD17" s="443"/>
      <c r="BE17" s="779"/>
      <c r="BF17" s="653"/>
      <c r="BG17" s="652"/>
      <c r="BH17" s="443"/>
      <c r="BI17" s="710"/>
      <c r="BJ17" s="443"/>
      <c r="BK17" s="444"/>
      <c r="BL17" s="444"/>
      <c r="BM17" s="702"/>
      <c r="BN17" s="443"/>
      <c r="BO17" s="779"/>
      <c r="BP17" s="653"/>
      <c r="BQ17" s="652"/>
      <c r="BR17" s="443"/>
      <c r="BS17" s="710"/>
      <c r="BT17" s="443"/>
      <c r="BU17" s="444"/>
      <c r="BV17" s="444"/>
      <c r="BW17" s="702"/>
      <c r="BX17" s="443"/>
      <c r="BY17" s="779"/>
      <c r="BZ17" s="653"/>
    </row>
    <row r="18" spans="2:78" ht="21" customHeight="1">
      <c r="B18" s="240" t="s">
        <v>11</v>
      </c>
      <c r="C18" s="206" t="s">
        <v>703</v>
      </c>
      <c r="D18" s="645"/>
      <c r="E18" s="634"/>
      <c r="F18" s="441"/>
      <c r="G18" s="445"/>
      <c r="H18" s="441"/>
      <c r="I18" s="441"/>
      <c r="J18" s="441"/>
      <c r="K18" s="633"/>
      <c r="L18" s="441"/>
      <c r="M18" s="441"/>
      <c r="N18" s="445"/>
      <c r="O18" s="441"/>
      <c r="P18" s="441"/>
      <c r="Q18" s="441"/>
      <c r="R18" s="441"/>
      <c r="S18" s="652"/>
      <c r="T18" s="443"/>
      <c r="U18" s="710"/>
      <c r="V18" s="443"/>
      <c r="W18" s="444"/>
      <c r="X18" s="444"/>
      <c r="Y18" s="702"/>
      <c r="Z18" s="443"/>
      <c r="AA18" s="779"/>
      <c r="AB18" s="653"/>
      <c r="AC18" s="652"/>
      <c r="AD18" s="443"/>
      <c r="AE18" s="710"/>
      <c r="AF18" s="443"/>
      <c r="AG18" s="444"/>
      <c r="AH18" s="444"/>
      <c r="AI18" s="702"/>
      <c r="AJ18" s="443"/>
      <c r="AK18" s="779"/>
      <c r="AL18" s="653"/>
      <c r="AM18" s="652"/>
      <c r="AN18" s="443"/>
      <c r="AO18" s="710"/>
      <c r="AP18" s="443"/>
      <c r="AQ18" s="444"/>
      <c r="AR18" s="444"/>
      <c r="AS18" s="702"/>
      <c r="AT18" s="443"/>
      <c r="AU18" s="779"/>
      <c r="AV18" s="653"/>
      <c r="AW18" s="652"/>
      <c r="AX18" s="443"/>
      <c r="AY18" s="710"/>
      <c r="AZ18" s="443"/>
      <c r="BA18" s="444"/>
      <c r="BB18" s="444"/>
      <c r="BC18" s="702"/>
      <c r="BD18" s="443"/>
      <c r="BE18" s="779"/>
      <c r="BF18" s="653"/>
      <c r="BG18" s="652"/>
      <c r="BH18" s="443"/>
      <c r="BI18" s="710"/>
      <c r="BJ18" s="443"/>
      <c r="BK18" s="444"/>
      <c r="BL18" s="444"/>
      <c r="BM18" s="702"/>
      <c r="BN18" s="443"/>
      <c r="BO18" s="779"/>
      <c r="BP18" s="653"/>
      <c r="BQ18" s="652"/>
      <c r="BR18" s="443"/>
      <c r="BS18" s="710"/>
      <c r="BT18" s="443"/>
      <c r="BU18" s="444"/>
      <c r="BV18" s="444"/>
      <c r="BW18" s="702"/>
      <c r="BX18" s="443"/>
      <c r="BY18" s="779"/>
      <c r="BZ18" s="653"/>
    </row>
    <row r="19" spans="2:78" ht="21" customHeight="1">
      <c r="B19" s="240" t="s">
        <v>11</v>
      </c>
      <c r="C19" s="206" t="s">
        <v>704</v>
      </c>
      <c r="D19" s="645" t="s">
        <v>542</v>
      </c>
      <c r="E19" s="634"/>
      <c r="F19" s="441"/>
      <c r="G19" s="445"/>
      <c r="H19" s="441"/>
      <c r="I19" s="441"/>
      <c r="J19" s="441"/>
      <c r="K19" s="633"/>
      <c r="L19" s="441"/>
      <c r="M19" s="441"/>
      <c r="N19" s="445"/>
      <c r="O19" s="441"/>
      <c r="P19" s="441"/>
      <c r="Q19" s="441"/>
      <c r="R19" s="441"/>
      <c r="S19" s="652"/>
      <c r="T19" s="443"/>
      <c r="U19" s="710"/>
      <c r="V19" s="443"/>
      <c r="W19" s="444"/>
      <c r="X19" s="444"/>
      <c r="Y19" s="702"/>
      <c r="Z19" s="443"/>
      <c r="AA19" s="779"/>
      <c r="AB19" s="653"/>
      <c r="AC19" s="652"/>
      <c r="AD19" s="443"/>
      <c r="AE19" s="710"/>
      <c r="AF19" s="443"/>
      <c r="AG19" s="444"/>
      <c r="AH19" s="444"/>
      <c r="AI19" s="702"/>
      <c r="AJ19" s="443"/>
      <c r="AK19" s="779"/>
      <c r="AL19" s="653"/>
      <c r="AM19" s="652"/>
      <c r="AN19" s="443"/>
      <c r="AO19" s="710"/>
      <c r="AP19" s="443"/>
      <c r="AQ19" s="444"/>
      <c r="AR19" s="444"/>
      <c r="AS19" s="702"/>
      <c r="AT19" s="443"/>
      <c r="AU19" s="779"/>
      <c r="AV19" s="653"/>
      <c r="AW19" s="652"/>
      <c r="AX19" s="443"/>
      <c r="AY19" s="710"/>
      <c r="AZ19" s="443"/>
      <c r="BA19" s="444"/>
      <c r="BB19" s="444"/>
      <c r="BC19" s="702"/>
      <c r="BD19" s="443"/>
      <c r="BE19" s="779"/>
      <c r="BF19" s="653"/>
      <c r="BG19" s="652"/>
      <c r="BH19" s="443"/>
      <c r="BI19" s="710"/>
      <c r="BJ19" s="443"/>
      <c r="BK19" s="444"/>
      <c r="BL19" s="444"/>
      <c r="BM19" s="702"/>
      <c r="BN19" s="443"/>
      <c r="BO19" s="779"/>
      <c r="BP19" s="653"/>
      <c r="BQ19" s="652"/>
      <c r="BR19" s="443"/>
      <c r="BS19" s="710"/>
      <c r="BT19" s="443"/>
      <c r="BU19" s="444"/>
      <c r="BV19" s="444"/>
      <c r="BW19" s="702"/>
      <c r="BX19" s="443"/>
      <c r="BY19" s="779"/>
      <c r="BZ19" s="653"/>
    </row>
    <row r="20" spans="2:78" ht="21" customHeight="1">
      <c r="B20" s="240" t="s">
        <v>11</v>
      </c>
      <c r="C20" s="206" t="s">
        <v>800</v>
      </c>
      <c r="D20" s="645"/>
      <c r="E20" s="634"/>
      <c r="F20" s="441"/>
      <c r="G20" s="445"/>
      <c r="H20" s="441"/>
      <c r="I20" s="441"/>
      <c r="J20" s="441"/>
      <c r="K20" s="633"/>
      <c r="L20" s="441"/>
      <c r="M20" s="441"/>
      <c r="N20" s="445"/>
      <c r="O20" s="441"/>
      <c r="P20" s="441"/>
      <c r="Q20" s="441"/>
      <c r="R20" s="441"/>
      <c r="S20" s="652"/>
      <c r="T20" s="443"/>
      <c r="U20" s="710"/>
      <c r="V20" s="443"/>
      <c r="W20" s="444"/>
      <c r="X20" s="444"/>
      <c r="Y20" s="702"/>
      <c r="Z20" s="443"/>
      <c r="AA20" s="779"/>
      <c r="AB20" s="653"/>
      <c r="AC20" s="652"/>
      <c r="AD20" s="443"/>
      <c r="AE20" s="710"/>
      <c r="AF20" s="443"/>
      <c r="AG20" s="444"/>
      <c r="AH20" s="444"/>
      <c r="AI20" s="702"/>
      <c r="AJ20" s="443"/>
      <c r="AK20" s="779"/>
      <c r="AL20" s="653"/>
      <c r="AM20" s="652"/>
      <c r="AN20" s="443"/>
      <c r="AO20" s="710"/>
      <c r="AP20" s="443"/>
      <c r="AQ20" s="444"/>
      <c r="AR20" s="444"/>
      <c r="AS20" s="702"/>
      <c r="AT20" s="443"/>
      <c r="AU20" s="779"/>
      <c r="AV20" s="653"/>
      <c r="AW20" s="652"/>
      <c r="AX20" s="443"/>
      <c r="AY20" s="710"/>
      <c r="AZ20" s="443"/>
      <c r="BA20" s="444"/>
      <c r="BB20" s="444"/>
      <c r="BC20" s="702"/>
      <c r="BD20" s="443"/>
      <c r="BE20" s="779"/>
      <c r="BF20" s="653"/>
      <c r="BG20" s="652"/>
      <c r="BH20" s="443"/>
      <c r="BI20" s="710"/>
      <c r="BJ20" s="443"/>
      <c r="BK20" s="444"/>
      <c r="BL20" s="444"/>
      <c r="BM20" s="702"/>
      <c r="BN20" s="443"/>
      <c r="BO20" s="779"/>
      <c r="BP20" s="653"/>
      <c r="BQ20" s="652"/>
      <c r="BR20" s="443"/>
      <c r="BS20" s="710"/>
      <c r="BT20" s="443"/>
      <c r="BU20" s="444"/>
      <c r="BV20" s="444"/>
      <c r="BW20" s="702"/>
      <c r="BX20" s="443"/>
      <c r="BY20" s="779"/>
      <c r="BZ20" s="653"/>
    </row>
    <row r="21" spans="2:78" ht="21" customHeight="1">
      <c r="B21" s="240" t="s">
        <v>11</v>
      </c>
      <c r="C21" s="206" t="s">
        <v>705</v>
      </c>
      <c r="D21" s="645"/>
      <c r="E21" s="634"/>
      <c r="F21" s="441"/>
      <c r="G21" s="445"/>
      <c r="H21" s="441"/>
      <c r="I21" s="441"/>
      <c r="J21" s="441"/>
      <c r="K21" s="633"/>
      <c r="L21" s="441"/>
      <c r="M21" s="441"/>
      <c r="N21" s="445"/>
      <c r="O21" s="441"/>
      <c r="P21" s="441"/>
      <c r="Q21" s="441"/>
      <c r="R21" s="441"/>
      <c r="S21" s="652"/>
      <c r="T21" s="443"/>
      <c r="U21" s="710"/>
      <c r="V21" s="443"/>
      <c r="W21" s="444"/>
      <c r="X21" s="444"/>
      <c r="Y21" s="702"/>
      <c r="Z21" s="443"/>
      <c r="AA21" s="779"/>
      <c r="AB21" s="653"/>
      <c r="AC21" s="652"/>
      <c r="AD21" s="443"/>
      <c r="AE21" s="710"/>
      <c r="AF21" s="443"/>
      <c r="AG21" s="444"/>
      <c r="AH21" s="444"/>
      <c r="AI21" s="702"/>
      <c r="AJ21" s="443"/>
      <c r="AK21" s="779"/>
      <c r="AL21" s="653"/>
      <c r="AM21" s="652"/>
      <c r="AN21" s="443"/>
      <c r="AO21" s="710"/>
      <c r="AP21" s="443"/>
      <c r="AQ21" s="444"/>
      <c r="AR21" s="444"/>
      <c r="AS21" s="702"/>
      <c r="AT21" s="443"/>
      <c r="AU21" s="779"/>
      <c r="AV21" s="653"/>
      <c r="AW21" s="652"/>
      <c r="AX21" s="443"/>
      <c r="AY21" s="710"/>
      <c r="AZ21" s="443"/>
      <c r="BA21" s="444"/>
      <c r="BB21" s="444"/>
      <c r="BC21" s="702"/>
      <c r="BD21" s="443"/>
      <c r="BE21" s="779"/>
      <c r="BF21" s="653"/>
      <c r="BG21" s="652"/>
      <c r="BH21" s="443"/>
      <c r="BI21" s="710"/>
      <c r="BJ21" s="443"/>
      <c r="BK21" s="444"/>
      <c r="BL21" s="444"/>
      <c r="BM21" s="702"/>
      <c r="BN21" s="443"/>
      <c r="BO21" s="779"/>
      <c r="BP21" s="653"/>
      <c r="BQ21" s="652"/>
      <c r="BR21" s="443"/>
      <c r="BS21" s="710"/>
      <c r="BT21" s="443"/>
      <c r="BU21" s="444"/>
      <c r="BV21" s="444"/>
      <c r="BW21" s="702"/>
      <c r="BX21" s="443"/>
      <c r="BY21" s="779"/>
      <c r="BZ21" s="653"/>
    </row>
    <row r="22" spans="2:78" ht="21" customHeight="1">
      <c r="B22" s="240" t="s">
        <v>11</v>
      </c>
      <c r="C22" s="206" t="s">
        <v>706</v>
      </c>
      <c r="D22" s="645"/>
      <c r="E22" s="634"/>
      <c r="F22" s="441"/>
      <c r="G22" s="445"/>
      <c r="H22" s="441"/>
      <c r="I22" s="441"/>
      <c r="J22" s="441"/>
      <c r="K22" s="633"/>
      <c r="L22" s="441"/>
      <c r="M22" s="441"/>
      <c r="N22" s="445"/>
      <c r="O22" s="441"/>
      <c r="P22" s="441"/>
      <c r="Q22" s="441"/>
      <c r="R22" s="441"/>
      <c r="S22" s="652"/>
      <c r="T22" s="443"/>
      <c r="U22" s="710"/>
      <c r="V22" s="443"/>
      <c r="W22" s="444"/>
      <c r="X22" s="444"/>
      <c r="Y22" s="702"/>
      <c r="Z22" s="443"/>
      <c r="AA22" s="779"/>
      <c r="AB22" s="653"/>
      <c r="AC22" s="652"/>
      <c r="AD22" s="443"/>
      <c r="AE22" s="710"/>
      <c r="AF22" s="443"/>
      <c r="AG22" s="444"/>
      <c r="AH22" s="444"/>
      <c r="AI22" s="702"/>
      <c r="AJ22" s="443"/>
      <c r="AK22" s="779"/>
      <c r="AL22" s="653"/>
      <c r="AM22" s="652"/>
      <c r="AN22" s="443"/>
      <c r="AO22" s="710"/>
      <c r="AP22" s="443"/>
      <c r="AQ22" s="444"/>
      <c r="AR22" s="444"/>
      <c r="AS22" s="702"/>
      <c r="AT22" s="443"/>
      <c r="AU22" s="779"/>
      <c r="AV22" s="653"/>
      <c r="AW22" s="652"/>
      <c r="AX22" s="443"/>
      <c r="AY22" s="710"/>
      <c r="AZ22" s="443"/>
      <c r="BA22" s="444"/>
      <c r="BB22" s="444"/>
      <c r="BC22" s="702"/>
      <c r="BD22" s="443"/>
      <c r="BE22" s="779"/>
      <c r="BF22" s="653"/>
      <c r="BG22" s="652"/>
      <c r="BH22" s="443"/>
      <c r="BI22" s="710"/>
      <c r="BJ22" s="443"/>
      <c r="BK22" s="444"/>
      <c r="BL22" s="444"/>
      <c r="BM22" s="702"/>
      <c r="BN22" s="443"/>
      <c r="BO22" s="779"/>
      <c r="BP22" s="653"/>
      <c r="BQ22" s="652"/>
      <c r="BR22" s="443"/>
      <c r="BS22" s="710"/>
      <c r="BT22" s="443"/>
      <c r="BU22" s="444"/>
      <c r="BV22" s="444"/>
      <c r="BW22" s="702"/>
      <c r="BX22" s="443"/>
      <c r="BY22" s="779"/>
      <c r="BZ22" s="653"/>
    </row>
    <row r="23" spans="2:78" ht="21" customHeight="1">
      <c r="B23" s="240" t="s">
        <v>11</v>
      </c>
      <c r="C23" s="206" t="s">
        <v>707</v>
      </c>
      <c r="D23" s="645"/>
      <c r="E23" s="634"/>
      <c r="F23" s="441"/>
      <c r="G23" s="445"/>
      <c r="H23" s="441"/>
      <c r="I23" s="441"/>
      <c r="J23" s="441"/>
      <c r="K23" s="633"/>
      <c r="L23" s="441"/>
      <c r="M23" s="441"/>
      <c r="N23" s="445"/>
      <c r="O23" s="441"/>
      <c r="P23" s="441"/>
      <c r="Q23" s="441"/>
      <c r="R23" s="441"/>
      <c r="S23" s="652"/>
      <c r="T23" s="443"/>
      <c r="U23" s="710"/>
      <c r="V23" s="443"/>
      <c r="W23" s="444"/>
      <c r="X23" s="444"/>
      <c r="Y23" s="702"/>
      <c r="Z23" s="443"/>
      <c r="AA23" s="779"/>
      <c r="AB23" s="653"/>
      <c r="AC23" s="652"/>
      <c r="AD23" s="443"/>
      <c r="AE23" s="710"/>
      <c r="AF23" s="443"/>
      <c r="AG23" s="444"/>
      <c r="AH23" s="444"/>
      <c r="AI23" s="702"/>
      <c r="AJ23" s="443"/>
      <c r="AK23" s="779"/>
      <c r="AL23" s="653"/>
      <c r="AM23" s="652"/>
      <c r="AN23" s="443"/>
      <c r="AO23" s="710"/>
      <c r="AP23" s="443"/>
      <c r="AQ23" s="444"/>
      <c r="AR23" s="444"/>
      <c r="AS23" s="702"/>
      <c r="AT23" s="443"/>
      <c r="AU23" s="779"/>
      <c r="AV23" s="653"/>
      <c r="AW23" s="652"/>
      <c r="AX23" s="443"/>
      <c r="AY23" s="710"/>
      <c r="AZ23" s="443"/>
      <c r="BA23" s="444"/>
      <c r="BB23" s="444"/>
      <c r="BC23" s="702"/>
      <c r="BD23" s="443"/>
      <c r="BE23" s="779"/>
      <c r="BF23" s="653"/>
      <c r="BG23" s="652"/>
      <c r="BH23" s="443"/>
      <c r="BI23" s="710"/>
      <c r="BJ23" s="443"/>
      <c r="BK23" s="444"/>
      <c r="BL23" s="444"/>
      <c r="BM23" s="702"/>
      <c r="BN23" s="443"/>
      <c r="BO23" s="779"/>
      <c r="BP23" s="653"/>
      <c r="BQ23" s="652"/>
      <c r="BR23" s="443"/>
      <c r="BS23" s="710"/>
      <c r="BT23" s="443"/>
      <c r="BU23" s="444"/>
      <c r="BV23" s="444"/>
      <c r="BW23" s="702"/>
      <c r="BX23" s="443"/>
      <c r="BY23" s="779"/>
      <c r="BZ23" s="653"/>
    </row>
    <row r="24" spans="2:78" ht="21" customHeight="1">
      <c r="B24" s="240" t="s">
        <v>11</v>
      </c>
      <c r="C24" s="206" t="s">
        <v>801</v>
      </c>
      <c r="D24" s="645"/>
      <c r="E24" s="634"/>
      <c r="F24" s="441"/>
      <c r="G24" s="445"/>
      <c r="H24" s="441"/>
      <c r="I24" s="441"/>
      <c r="J24" s="441"/>
      <c r="K24" s="633"/>
      <c r="L24" s="441"/>
      <c r="M24" s="441"/>
      <c r="N24" s="445"/>
      <c r="O24" s="441"/>
      <c r="P24" s="441"/>
      <c r="Q24" s="441"/>
      <c r="R24" s="441"/>
      <c r="S24" s="652"/>
      <c r="T24" s="443"/>
      <c r="U24" s="710"/>
      <c r="V24" s="443"/>
      <c r="W24" s="444"/>
      <c r="X24" s="444"/>
      <c r="Y24" s="702"/>
      <c r="Z24" s="443"/>
      <c r="AA24" s="779"/>
      <c r="AB24" s="653"/>
      <c r="AC24" s="652"/>
      <c r="AD24" s="443"/>
      <c r="AE24" s="710"/>
      <c r="AF24" s="443"/>
      <c r="AG24" s="444"/>
      <c r="AH24" s="444"/>
      <c r="AI24" s="702"/>
      <c r="AJ24" s="443"/>
      <c r="AK24" s="779"/>
      <c r="AL24" s="653"/>
      <c r="AM24" s="652"/>
      <c r="AN24" s="443"/>
      <c r="AO24" s="710"/>
      <c r="AP24" s="443"/>
      <c r="AQ24" s="444"/>
      <c r="AR24" s="444"/>
      <c r="AS24" s="702"/>
      <c r="AT24" s="443"/>
      <c r="AU24" s="779"/>
      <c r="AV24" s="653"/>
      <c r="AW24" s="652"/>
      <c r="AX24" s="443"/>
      <c r="AY24" s="710"/>
      <c r="AZ24" s="443"/>
      <c r="BA24" s="444"/>
      <c r="BB24" s="444"/>
      <c r="BC24" s="702"/>
      <c r="BD24" s="443"/>
      <c r="BE24" s="779"/>
      <c r="BF24" s="653"/>
      <c r="BG24" s="652"/>
      <c r="BH24" s="443"/>
      <c r="BI24" s="710"/>
      <c r="BJ24" s="443"/>
      <c r="BK24" s="444"/>
      <c r="BL24" s="444"/>
      <c r="BM24" s="702"/>
      <c r="BN24" s="443"/>
      <c r="BO24" s="779"/>
      <c r="BP24" s="653"/>
      <c r="BQ24" s="652"/>
      <c r="BR24" s="443"/>
      <c r="BS24" s="710"/>
      <c r="BT24" s="443"/>
      <c r="BU24" s="444"/>
      <c r="BV24" s="444"/>
      <c r="BW24" s="702"/>
      <c r="BX24" s="443"/>
      <c r="BY24" s="779"/>
      <c r="BZ24" s="653"/>
    </row>
    <row r="25" spans="2:78" ht="21" customHeight="1">
      <c r="B25" s="240" t="s">
        <v>11</v>
      </c>
      <c r="C25" s="206" t="s">
        <v>708</v>
      </c>
      <c r="D25" s="645"/>
      <c r="E25" s="634"/>
      <c r="F25" s="441"/>
      <c r="G25" s="445"/>
      <c r="H25" s="441"/>
      <c r="I25" s="441"/>
      <c r="J25" s="441"/>
      <c r="K25" s="633"/>
      <c r="L25" s="441"/>
      <c r="M25" s="441"/>
      <c r="N25" s="445"/>
      <c r="O25" s="441"/>
      <c r="P25" s="441"/>
      <c r="Q25" s="441"/>
      <c r="R25" s="441"/>
      <c r="S25" s="652"/>
      <c r="T25" s="443"/>
      <c r="U25" s="710"/>
      <c r="V25" s="443"/>
      <c r="W25" s="444"/>
      <c r="X25" s="444"/>
      <c r="Y25" s="702"/>
      <c r="Z25" s="443"/>
      <c r="AA25" s="779"/>
      <c r="AB25" s="653"/>
      <c r="AC25" s="652"/>
      <c r="AD25" s="443"/>
      <c r="AE25" s="710"/>
      <c r="AF25" s="443"/>
      <c r="AG25" s="444"/>
      <c r="AH25" s="444"/>
      <c r="AI25" s="702"/>
      <c r="AJ25" s="443"/>
      <c r="AK25" s="779"/>
      <c r="AL25" s="653"/>
      <c r="AM25" s="652"/>
      <c r="AN25" s="443"/>
      <c r="AO25" s="710"/>
      <c r="AP25" s="443"/>
      <c r="AQ25" s="444"/>
      <c r="AR25" s="444"/>
      <c r="AS25" s="702"/>
      <c r="AT25" s="443"/>
      <c r="AU25" s="779"/>
      <c r="AV25" s="653"/>
      <c r="AW25" s="652"/>
      <c r="AX25" s="443"/>
      <c r="AY25" s="710"/>
      <c r="AZ25" s="443"/>
      <c r="BA25" s="444"/>
      <c r="BB25" s="444"/>
      <c r="BC25" s="702"/>
      <c r="BD25" s="443"/>
      <c r="BE25" s="779"/>
      <c r="BF25" s="653"/>
      <c r="BG25" s="652"/>
      <c r="BH25" s="443"/>
      <c r="BI25" s="710"/>
      <c r="BJ25" s="443"/>
      <c r="BK25" s="444"/>
      <c r="BL25" s="444"/>
      <c r="BM25" s="702"/>
      <c r="BN25" s="443"/>
      <c r="BO25" s="779"/>
      <c r="BP25" s="653"/>
      <c r="BQ25" s="652"/>
      <c r="BR25" s="443"/>
      <c r="BS25" s="710"/>
      <c r="BT25" s="443"/>
      <c r="BU25" s="444"/>
      <c r="BV25" s="444"/>
      <c r="BW25" s="702"/>
      <c r="BX25" s="443"/>
      <c r="BY25" s="779"/>
      <c r="BZ25" s="653"/>
    </row>
    <row r="26" spans="2:78" ht="21" customHeight="1">
      <c r="B26" s="240" t="s">
        <v>11</v>
      </c>
      <c r="C26" s="206" t="s">
        <v>709</v>
      </c>
      <c r="D26" s="645"/>
      <c r="E26" s="634"/>
      <c r="F26" s="441"/>
      <c r="G26" s="445"/>
      <c r="H26" s="441"/>
      <c r="I26" s="441"/>
      <c r="J26" s="441"/>
      <c r="K26" s="633"/>
      <c r="L26" s="441"/>
      <c r="M26" s="441"/>
      <c r="N26" s="445"/>
      <c r="O26" s="441"/>
      <c r="P26" s="441"/>
      <c r="Q26" s="441"/>
      <c r="R26" s="441"/>
      <c r="S26" s="652"/>
      <c r="T26" s="443"/>
      <c r="U26" s="710"/>
      <c r="V26" s="443"/>
      <c r="W26" s="444"/>
      <c r="X26" s="444"/>
      <c r="Y26" s="702"/>
      <c r="Z26" s="443"/>
      <c r="AA26" s="779"/>
      <c r="AB26" s="653"/>
      <c r="AC26" s="652"/>
      <c r="AD26" s="443"/>
      <c r="AE26" s="710"/>
      <c r="AF26" s="443"/>
      <c r="AG26" s="444"/>
      <c r="AH26" s="444"/>
      <c r="AI26" s="702"/>
      <c r="AJ26" s="443"/>
      <c r="AK26" s="779"/>
      <c r="AL26" s="653"/>
      <c r="AM26" s="652"/>
      <c r="AN26" s="443"/>
      <c r="AO26" s="710"/>
      <c r="AP26" s="443"/>
      <c r="AQ26" s="444"/>
      <c r="AR26" s="444"/>
      <c r="AS26" s="702"/>
      <c r="AT26" s="443"/>
      <c r="AU26" s="779"/>
      <c r="AV26" s="653"/>
      <c r="AW26" s="652"/>
      <c r="AX26" s="443"/>
      <c r="AY26" s="710"/>
      <c r="AZ26" s="443"/>
      <c r="BA26" s="444"/>
      <c r="BB26" s="444"/>
      <c r="BC26" s="702"/>
      <c r="BD26" s="443"/>
      <c r="BE26" s="779"/>
      <c r="BF26" s="653"/>
      <c r="BG26" s="652"/>
      <c r="BH26" s="443"/>
      <c r="BI26" s="710"/>
      <c r="BJ26" s="443"/>
      <c r="BK26" s="444"/>
      <c r="BL26" s="444"/>
      <c r="BM26" s="702"/>
      <c r="BN26" s="443"/>
      <c r="BO26" s="779"/>
      <c r="BP26" s="653"/>
      <c r="BQ26" s="652"/>
      <c r="BR26" s="443"/>
      <c r="BS26" s="710"/>
      <c r="BT26" s="443"/>
      <c r="BU26" s="444"/>
      <c r="BV26" s="444"/>
      <c r="BW26" s="702"/>
      <c r="BX26" s="443"/>
      <c r="BY26" s="779"/>
      <c r="BZ26" s="653"/>
    </row>
    <row r="27" spans="2:78" ht="21" customHeight="1">
      <c r="B27" s="240"/>
      <c r="C27" s="775"/>
      <c r="D27" s="645"/>
      <c r="E27" s="634"/>
      <c r="F27" s="441"/>
      <c r="G27" s="445"/>
      <c r="H27" s="441"/>
      <c r="I27" s="441"/>
      <c r="J27" s="441"/>
      <c r="K27" s="633"/>
      <c r="L27" s="441"/>
      <c r="M27" s="441"/>
      <c r="N27" s="445"/>
      <c r="O27" s="441"/>
      <c r="P27" s="441"/>
      <c r="Q27" s="441"/>
      <c r="R27" s="441"/>
      <c r="S27" s="652"/>
      <c r="T27" s="443"/>
      <c r="U27" s="710"/>
      <c r="V27" s="443"/>
      <c r="W27" s="444"/>
      <c r="X27" s="444"/>
      <c r="Y27" s="702"/>
      <c r="Z27" s="443"/>
      <c r="AA27" s="779"/>
      <c r="AB27" s="653"/>
      <c r="AC27" s="652"/>
      <c r="AD27" s="443"/>
      <c r="AE27" s="710"/>
      <c r="AF27" s="443"/>
      <c r="AG27" s="444"/>
      <c r="AH27" s="444"/>
      <c r="AI27" s="702"/>
      <c r="AJ27" s="443"/>
      <c r="AK27" s="779"/>
      <c r="AL27" s="653"/>
      <c r="AM27" s="652"/>
      <c r="AN27" s="443"/>
      <c r="AO27" s="710"/>
      <c r="AP27" s="443"/>
      <c r="AQ27" s="444"/>
      <c r="AR27" s="444"/>
      <c r="AS27" s="702"/>
      <c r="AT27" s="443"/>
      <c r="AU27" s="779"/>
      <c r="AV27" s="653"/>
      <c r="AW27" s="652"/>
      <c r="AX27" s="443"/>
      <c r="AY27" s="710"/>
      <c r="AZ27" s="443"/>
      <c r="BA27" s="444"/>
      <c r="BB27" s="444"/>
      <c r="BC27" s="702"/>
      <c r="BD27" s="443"/>
      <c r="BE27" s="779"/>
      <c r="BF27" s="653"/>
      <c r="BG27" s="652"/>
      <c r="BH27" s="443"/>
      <c r="BI27" s="710"/>
      <c r="BJ27" s="443"/>
      <c r="BK27" s="444"/>
      <c r="BL27" s="444"/>
      <c r="BM27" s="702"/>
      <c r="BN27" s="443"/>
      <c r="BO27" s="779"/>
      <c r="BP27" s="653"/>
      <c r="BQ27" s="652"/>
      <c r="BR27" s="443"/>
      <c r="BS27" s="710"/>
      <c r="BT27" s="443"/>
      <c r="BU27" s="444"/>
      <c r="BV27" s="444"/>
      <c r="BW27" s="702"/>
      <c r="BX27" s="443"/>
      <c r="BY27" s="779"/>
      <c r="BZ27" s="653"/>
    </row>
    <row r="28" spans="2:78" ht="21" customHeight="1">
      <c r="B28" s="240" t="s">
        <v>12</v>
      </c>
      <c r="C28" s="775" t="s">
        <v>710</v>
      </c>
      <c r="D28" s="645"/>
      <c r="E28" s="635"/>
      <c r="F28" s="446"/>
      <c r="G28" s="445"/>
      <c r="H28" s="441"/>
      <c r="I28" s="441"/>
      <c r="J28" s="441"/>
      <c r="K28" s="633"/>
      <c r="L28" s="441"/>
      <c r="M28" s="441"/>
      <c r="N28" s="553"/>
      <c r="O28" s="441"/>
      <c r="P28" s="441"/>
      <c r="Q28" s="441"/>
      <c r="R28" s="441"/>
      <c r="S28" s="652"/>
      <c r="T28" s="443"/>
      <c r="U28" s="710"/>
      <c r="V28" s="443"/>
      <c r="W28" s="444"/>
      <c r="X28" s="444"/>
      <c r="Y28" s="702"/>
      <c r="Z28" s="443"/>
      <c r="AA28" s="779"/>
      <c r="AB28" s="653"/>
      <c r="AC28" s="652"/>
      <c r="AD28" s="443"/>
      <c r="AE28" s="710"/>
      <c r="AF28" s="443"/>
      <c r="AG28" s="444"/>
      <c r="AH28" s="444"/>
      <c r="AI28" s="702"/>
      <c r="AJ28" s="443"/>
      <c r="AK28" s="779"/>
      <c r="AL28" s="653"/>
      <c r="AM28" s="652"/>
      <c r="AN28" s="443"/>
      <c r="AO28" s="710"/>
      <c r="AP28" s="443"/>
      <c r="AQ28" s="444"/>
      <c r="AR28" s="444"/>
      <c r="AS28" s="702"/>
      <c r="AT28" s="443"/>
      <c r="AU28" s="779"/>
      <c r="AV28" s="653"/>
      <c r="AW28" s="652"/>
      <c r="AX28" s="443"/>
      <c r="AY28" s="710"/>
      <c r="AZ28" s="443"/>
      <c r="BA28" s="444"/>
      <c r="BB28" s="444"/>
      <c r="BC28" s="702"/>
      <c r="BD28" s="443"/>
      <c r="BE28" s="779"/>
      <c r="BF28" s="653"/>
      <c r="BG28" s="652"/>
      <c r="BH28" s="443"/>
      <c r="BI28" s="710"/>
      <c r="BJ28" s="443"/>
      <c r="BK28" s="444"/>
      <c r="BL28" s="444"/>
      <c r="BM28" s="702"/>
      <c r="BN28" s="443"/>
      <c r="BO28" s="779"/>
      <c r="BP28" s="653"/>
      <c r="BQ28" s="652"/>
      <c r="BR28" s="443"/>
      <c r="BS28" s="710"/>
      <c r="BT28" s="443"/>
      <c r="BU28" s="444"/>
      <c r="BV28" s="444"/>
      <c r="BW28" s="702"/>
      <c r="BX28" s="443"/>
      <c r="BY28" s="779"/>
      <c r="BZ28" s="653"/>
    </row>
    <row r="29" spans="2:78" ht="21" customHeight="1">
      <c r="B29" s="240" t="s">
        <v>12</v>
      </c>
      <c r="C29" s="775" t="s">
        <v>711</v>
      </c>
      <c r="D29" s="645"/>
      <c r="E29" s="635"/>
      <c r="F29" s="446"/>
      <c r="G29" s="445"/>
      <c r="H29" s="441"/>
      <c r="I29" s="441"/>
      <c r="J29" s="441"/>
      <c r="K29" s="633"/>
      <c r="L29" s="441"/>
      <c r="M29" s="441"/>
      <c r="N29" s="553"/>
      <c r="O29" s="441"/>
      <c r="P29" s="441"/>
      <c r="Q29" s="441"/>
      <c r="R29" s="441"/>
      <c r="S29" s="652"/>
      <c r="T29" s="443"/>
      <c r="U29" s="710"/>
      <c r="V29" s="443"/>
      <c r="W29" s="444"/>
      <c r="X29" s="444"/>
      <c r="Y29" s="702"/>
      <c r="Z29" s="443"/>
      <c r="AA29" s="779"/>
      <c r="AB29" s="653"/>
      <c r="AC29" s="652"/>
      <c r="AD29" s="443"/>
      <c r="AE29" s="710"/>
      <c r="AF29" s="443"/>
      <c r="AG29" s="444"/>
      <c r="AH29" s="444"/>
      <c r="AI29" s="702"/>
      <c r="AJ29" s="443"/>
      <c r="AK29" s="779"/>
      <c r="AL29" s="653"/>
      <c r="AM29" s="652"/>
      <c r="AN29" s="443"/>
      <c r="AO29" s="710"/>
      <c r="AP29" s="443"/>
      <c r="AQ29" s="444"/>
      <c r="AR29" s="444"/>
      <c r="AS29" s="702"/>
      <c r="AT29" s="443"/>
      <c r="AU29" s="779"/>
      <c r="AV29" s="653"/>
      <c r="AW29" s="652"/>
      <c r="AX29" s="443"/>
      <c r="AY29" s="710"/>
      <c r="AZ29" s="443"/>
      <c r="BA29" s="444"/>
      <c r="BB29" s="444"/>
      <c r="BC29" s="702"/>
      <c r="BD29" s="443"/>
      <c r="BE29" s="779"/>
      <c r="BF29" s="653"/>
      <c r="BG29" s="652"/>
      <c r="BH29" s="443"/>
      <c r="BI29" s="710"/>
      <c r="BJ29" s="443"/>
      <c r="BK29" s="444"/>
      <c r="BL29" s="444"/>
      <c r="BM29" s="702"/>
      <c r="BN29" s="443"/>
      <c r="BO29" s="779"/>
      <c r="BP29" s="653"/>
      <c r="BQ29" s="652"/>
      <c r="BR29" s="443"/>
      <c r="BS29" s="710"/>
      <c r="BT29" s="443"/>
      <c r="BU29" s="444"/>
      <c r="BV29" s="444"/>
      <c r="BW29" s="702"/>
      <c r="BX29" s="443"/>
      <c r="BY29" s="779"/>
      <c r="BZ29" s="653"/>
    </row>
    <row r="30" spans="2:78" ht="21" customHeight="1">
      <c r="B30" s="240" t="s">
        <v>12</v>
      </c>
      <c r="C30" s="775" t="s">
        <v>712</v>
      </c>
      <c r="D30" s="645"/>
      <c r="E30" s="635"/>
      <c r="F30" s="446"/>
      <c r="G30" s="445"/>
      <c r="H30" s="441"/>
      <c r="I30" s="441"/>
      <c r="J30" s="441"/>
      <c r="K30" s="633"/>
      <c r="L30" s="441"/>
      <c r="M30" s="441"/>
      <c r="N30" s="553"/>
      <c r="O30" s="441"/>
      <c r="P30" s="441"/>
      <c r="Q30" s="441"/>
      <c r="R30" s="441"/>
      <c r="S30" s="652"/>
      <c r="T30" s="443"/>
      <c r="U30" s="710"/>
      <c r="V30" s="443"/>
      <c r="W30" s="444"/>
      <c r="X30" s="444"/>
      <c r="Y30" s="702"/>
      <c r="Z30" s="443"/>
      <c r="AA30" s="779"/>
      <c r="AB30" s="653"/>
      <c r="AC30" s="652"/>
      <c r="AD30" s="443"/>
      <c r="AE30" s="710"/>
      <c r="AF30" s="443"/>
      <c r="AG30" s="444"/>
      <c r="AH30" s="444"/>
      <c r="AI30" s="702"/>
      <c r="AJ30" s="443"/>
      <c r="AK30" s="779"/>
      <c r="AL30" s="653"/>
      <c r="AM30" s="652"/>
      <c r="AN30" s="443"/>
      <c r="AO30" s="710"/>
      <c r="AP30" s="443"/>
      <c r="AQ30" s="444"/>
      <c r="AR30" s="444"/>
      <c r="AS30" s="702"/>
      <c r="AT30" s="443"/>
      <c r="AU30" s="779"/>
      <c r="AV30" s="653"/>
      <c r="AW30" s="652"/>
      <c r="AX30" s="443"/>
      <c r="AY30" s="710"/>
      <c r="AZ30" s="443"/>
      <c r="BA30" s="444"/>
      <c r="BB30" s="444"/>
      <c r="BC30" s="702"/>
      <c r="BD30" s="443"/>
      <c r="BE30" s="779"/>
      <c r="BF30" s="653"/>
      <c r="BG30" s="652"/>
      <c r="BH30" s="443"/>
      <c r="BI30" s="710"/>
      <c r="BJ30" s="443"/>
      <c r="BK30" s="444"/>
      <c r="BL30" s="444"/>
      <c r="BM30" s="702"/>
      <c r="BN30" s="443"/>
      <c r="BO30" s="779"/>
      <c r="BP30" s="653"/>
      <c r="BQ30" s="652"/>
      <c r="BR30" s="443"/>
      <c r="BS30" s="710"/>
      <c r="BT30" s="443"/>
      <c r="BU30" s="444"/>
      <c r="BV30" s="444"/>
      <c r="BW30" s="702"/>
      <c r="BX30" s="443"/>
      <c r="BY30" s="779"/>
      <c r="BZ30" s="653"/>
    </row>
    <row r="31" spans="2:78" ht="21" customHeight="1">
      <c r="B31" s="240" t="s">
        <v>12</v>
      </c>
      <c r="C31" s="775" t="s">
        <v>713</v>
      </c>
      <c r="D31" s="645"/>
      <c r="E31" s="635"/>
      <c r="F31" s="446"/>
      <c r="G31" s="445"/>
      <c r="H31" s="441"/>
      <c r="I31" s="441"/>
      <c r="J31" s="441"/>
      <c r="K31" s="633"/>
      <c r="L31" s="441"/>
      <c r="M31" s="441"/>
      <c r="N31" s="553"/>
      <c r="O31" s="441"/>
      <c r="P31" s="441"/>
      <c r="Q31" s="441"/>
      <c r="R31" s="441"/>
      <c r="S31" s="652"/>
      <c r="T31" s="443"/>
      <c r="U31" s="710"/>
      <c r="V31" s="443"/>
      <c r="W31" s="444"/>
      <c r="X31" s="444"/>
      <c r="Y31" s="702"/>
      <c r="Z31" s="443"/>
      <c r="AA31" s="779"/>
      <c r="AB31" s="653"/>
      <c r="AC31" s="652"/>
      <c r="AD31" s="443"/>
      <c r="AE31" s="710"/>
      <c r="AF31" s="443"/>
      <c r="AG31" s="444"/>
      <c r="AH31" s="444"/>
      <c r="AI31" s="702"/>
      <c r="AJ31" s="443"/>
      <c r="AK31" s="779"/>
      <c r="AL31" s="653"/>
      <c r="AM31" s="652"/>
      <c r="AN31" s="443"/>
      <c r="AO31" s="710"/>
      <c r="AP31" s="443"/>
      <c r="AQ31" s="444"/>
      <c r="AR31" s="444"/>
      <c r="AS31" s="702"/>
      <c r="AT31" s="443"/>
      <c r="AU31" s="779"/>
      <c r="AV31" s="653"/>
      <c r="AW31" s="652"/>
      <c r="AX31" s="443"/>
      <c r="AY31" s="710"/>
      <c r="AZ31" s="443"/>
      <c r="BA31" s="444"/>
      <c r="BB31" s="444"/>
      <c r="BC31" s="702"/>
      <c r="BD31" s="443"/>
      <c r="BE31" s="779"/>
      <c r="BF31" s="653"/>
      <c r="BG31" s="652"/>
      <c r="BH31" s="443"/>
      <c r="BI31" s="710"/>
      <c r="BJ31" s="443"/>
      <c r="BK31" s="444"/>
      <c r="BL31" s="444"/>
      <c r="BM31" s="702"/>
      <c r="BN31" s="443"/>
      <c r="BO31" s="779"/>
      <c r="BP31" s="653"/>
      <c r="BQ31" s="652"/>
      <c r="BR31" s="443"/>
      <c r="BS31" s="710"/>
      <c r="BT31" s="443"/>
      <c r="BU31" s="444"/>
      <c r="BV31" s="444"/>
      <c r="BW31" s="702"/>
      <c r="BX31" s="443"/>
      <c r="BY31" s="779"/>
      <c r="BZ31" s="653"/>
    </row>
    <row r="32" spans="2:78" ht="21" customHeight="1">
      <c r="B32" s="240" t="s">
        <v>12</v>
      </c>
      <c r="C32" s="775" t="s">
        <v>714</v>
      </c>
      <c r="D32" s="645"/>
      <c r="E32" s="635"/>
      <c r="F32" s="446"/>
      <c r="G32" s="445"/>
      <c r="H32" s="441"/>
      <c r="I32" s="441"/>
      <c r="J32" s="441"/>
      <c r="K32" s="633"/>
      <c r="L32" s="441"/>
      <c r="M32" s="441"/>
      <c r="N32" s="553"/>
      <c r="O32" s="441"/>
      <c r="P32" s="441"/>
      <c r="Q32" s="441"/>
      <c r="R32" s="441"/>
      <c r="S32" s="652"/>
      <c r="T32" s="443"/>
      <c r="U32" s="710"/>
      <c r="V32" s="443"/>
      <c r="W32" s="444"/>
      <c r="X32" s="444"/>
      <c r="Y32" s="702"/>
      <c r="Z32" s="443"/>
      <c r="AA32" s="779"/>
      <c r="AB32" s="653"/>
      <c r="AC32" s="652"/>
      <c r="AD32" s="443"/>
      <c r="AE32" s="710"/>
      <c r="AF32" s="443"/>
      <c r="AG32" s="444"/>
      <c r="AH32" s="444"/>
      <c r="AI32" s="702"/>
      <c r="AJ32" s="443"/>
      <c r="AK32" s="779"/>
      <c r="AL32" s="653"/>
      <c r="AM32" s="652"/>
      <c r="AN32" s="443"/>
      <c r="AO32" s="710"/>
      <c r="AP32" s="443"/>
      <c r="AQ32" s="444"/>
      <c r="AR32" s="444"/>
      <c r="AS32" s="702"/>
      <c r="AT32" s="443"/>
      <c r="AU32" s="779"/>
      <c r="AV32" s="653"/>
      <c r="AW32" s="652"/>
      <c r="AX32" s="443"/>
      <c r="AY32" s="710"/>
      <c r="AZ32" s="443"/>
      <c r="BA32" s="444"/>
      <c r="BB32" s="444"/>
      <c r="BC32" s="702"/>
      <c r="BD32" s="443"/>
      <c r="BE32" s="779"/>
      <c r="BF32" s="653"/>
      <c r="BG32" s="652"/>
      <c r="BH32" s="443"/>
      <c r="BI32" s="710"/>
      <c r="BJ32" s="443"/>
      <c r="BK32" s="444"/>
      <c r="BL32" s="444"/>
      <c r="BM32" s="702"/>
      <c r="BN32" s="443"/>
      <c r="BO32" s="779"/>
      <c r="BP32" s="653"/>
      <c r="BQ32" s="652"/>
      <c r="BR32" s="443"/>
      <c r="BS32" s="710"/>
      <c r="BT32" s="443"/>
      <c r="BU32" s="444"/>
      <c r="BV32" s="444"/>
      <c r="BW32" s="702"/>
      <c r="BX32" s="443"/>
      <c r="BY32" s="779"/>
      <c r="BZ32" s="653"/>
    </row>
    <row r="33" spans="2:78" ht="21" customHeight="1">
      <c r="B33" s="240" t="s">
        <v>12</v>
      </c>
      <c r="C33" s="775" t="s">
        <v>715</v>
      </c>
      <c r="D33" s="645"/>
      <c r="E33" s="635"/>
      <c r="F33" s="446"/>
      <c r="G33" s="445"/>
      <c r="H33" s="441"/>
      <c r="I33" s="441"/>
      <c r="J33" s="441"/>
      <c r="K33" s="633"/>
      <c r="L33" s="441"/>
      <c r="M33" s="441"/>
      <c r="N33" s="553"/>
      <c r="O33" s="441"/>
      <c r="P33" s="441"/>
      <c r="Q33" s="441"/>
      <c r="R33" s="441"/>
      <c r="S33" s="652"/>
      <c r="T33" s="443"/>
      <c r="U33" s="710"/>
      <c r="V33" s="443"/>
      <c r="W33" s="444"/>
      <c r="X33" s="444"/>
      <c r="Y33" s="702"/>
      <c r="Z33" s="443"/>
      <c r="AA33" s="779"/>
      <c r="AB33" s="653"/>
      <c r="AC33" s="652"/>
      <c r="AD33" s="443"/>
      <c r="AE33" s="710"/>
      <c r="AF33" s="443"/>
      <c r="AG33" s="444"/>
      <c r="AH33" s="444"/>
      <c r="AI33" s="702"/>
      <c r="AJ33" s="443"/>
      <c r="AK33" s="779"/>
      <c r="AL33" s="653"/>
      <c r="AM33" s="652"/>
      <c r="AN33" s="443"/>
      <c r="AO33" s="710"/>
      <c r="AP33" s="443"/>
      <c r="AQ33" s="444"/>
      <c r="AR33" s="444"/>
      <c r="AS33" s="702"/>
      <c r="AT33" s="443"/>
      <c r="AU33" s="779"/>
      <c r="AV33" s="653"/>
      <c r="AW33" s="652"/>
      <c r="AX33" s="443"/>
      <c r="AY33" s="710"/>
      <c r="AZ33" s="443"/>
      <c r="BA33" s="444"/>
      <c r="BB33" s="444"/>
      <c r="BC33" s="702"/>
      <c r="BD33" s="443"/>
      <c r="BE33" s="779"/>
      <c r="BF33" s="653"/>
      <c r="BG33" s="652"/>
      <c r="BH33" s="443"/>
      <c r="BI33" s="710"/>
      <c r="BJ33" s="443"/>
      <c r="BK33" s="444"/>
      <c r="BL33" s="444"/>
      <c r="BM33" s="702"/>
      <c r="BN33" s="443"/>
      <c r="BO33" s="779"/>
      <c r="BP33" s="653"/>
      <c r="BQ33" s="652"/>
      <c r="BR33" s="443"/>
      <c r="BS33" s="710"/>
      <c r="BT33" s="443"/>
      <c r="BU33" s="444"/>
      <c r="BV33" s="444"/>
      <c r="BW33" s="702"/>
      <c r="BX33" s="443"/>
      <c r="BY33" s="779"/>
      <c r="BZ33" s="653"/>
    </row>
    <row r="34" spans="2:78" ht="21" customHeight="1">
      <c r="B34" s="240" t="s">
        <v>12</v>
      </c>
      <c r="C34" s="775" t="s">
        <v>716</v>
      </c>
      <c r="D34" s="645"/>
      <c r="E34" s="635"/>
      <c r="F34" s="446"/>
      <c r="G34" s="445"/>
      <c r="H34" s="441"/>
      <c r="I34" s="441"/>
      <c r="J34" s="441"/>
      <c r="K34" s="633"/>
      <c r="L34" s="441"/>
      <c r="M34" s="441"/>
      <c r="N34" s="553"/>
      <c r="O34" s="441"/>
      <c r="P34" s="441"/>
      <c r="Q34" s="441"/>
      <c r="R34" s="441"/>
      <c r="S34" s="652"/>
      <c r="T34" s="443"/>
      <c r="U34" s="710"/>
      <c r="V34" s="443"/>
      <c r="W34" s="444"/>
      <c r="X34" s="444"/>
      <c r="Y34" s="702"/>
      <c r="Z34" s="443"/>
      <c r="AA34" s="779"/>
      <c r="AB34" s="653"/>
      <c r="AC34" s="652"/>
      <c r="AD34" s="443"/>
      <c r="AE34" s="710"/>
      <c r="AF34" s="443"/>
      <c r="AG34" s="444"/>
      <c r="AH34" s="444"/>
      <c r="AI34" s="702"/>
      <c r="AJ34" s="443"/>
      <c r="AK34" s="779"/>
      <c r="AL34" s="653"/>
      <c r="AM34" s="652"/>
      <c r="AN34" s="443"/>
      <c r="AO34" s="710"/>
      <c r="AP34" s="443"/>
      <c r="AQ34" s="444"/>
      <c r="AR34" s="444"/>
      <c r="AS34" s="702"/>
      <c r="AT34" s="443"/>
      <c r="AU34" s="779"/>
      <c r="AV34" s="653"/>
      <c r="AW34" s="652"/>
      <c r="AX34" s="443"/>
      <c r="AY34" s="710"/>
      <c r="AZ34" s="443"/>
      <c r="BA34" s="444"/>
      <c r="BB34" s="444"/>
      <c r="BC34" s="702"/>
      <c r="BD34" s="443"/>
      <c r="BE34" s="779"/>
      <c r="BF34" s="653"/>
      <c r="BG34" s="652"/>
      <c r="BH34" s="443"/>
      <c r="BI34" s="710"/>
      <c r="BJ34" s="443"/>
      <c r="BK34" s="444"/>
      <c r="BL34" s="444"/>
      <c r="BM34" s="702"/>
      <c r="BN34" s="443"/>
      <c r="BO34" s="779"/>
      <c r="BP34" s="653"/>
      <c r="BQ34" s="652"/>
      <c r="BR34" s="443"/>
      <c r="BS34" s="710"/>
      <c r="BT34" s="443"/>
      <c r="BU34" s="444"/>
      <c r="BV34" s="444"/>
      <c r="BW34" s="702"/>
      <c r="BX34" s="443"/>
      <c r="BY34" s="779"/>
      <c r="BZ34" s="653"/>
    </row>
    <row r="35" spans="2:78" ht="21" customHeight="1">
      <c r="B35" s="240" t="s">
        <v>12</v>
      </c>
      <c r="C35" s="775" t="s">
        <v>717</v>
      </c>
      <c r="D35" s="645"/>
      <c r="E35" s="635"/>
      <c r="F35" s="446"/>
      <c r="G35" s="445"/>
      <c r="H35" s="441"/>
      <c r="I35" s="441"/>
      <c r="J35" s="441"/>
      <c r="K35" s="633"/>
      <c r="L35" s="441"/>
      <c r="M35" s="441"/>
      <c r="N35" s="553"/>
      <c r="O35" s="441"/>
      <c r="P35" s="441"/>
      <c r="Q35" s="441"/>
      <c r="R35" s="441"/>
      <c r="S35" s="652"/>
      <c r="T35" s="443"/>
      <c r="U35" s="710"/>
      <c r="V35" s="443"/>
      <c r="W35" s="444"/>
      <c r="X35" s="444"/>
      <c r="Y35" s="702"/>
      <c r="Z35" s="443"/>
      <c r="AA35" s="779"/>
      <c r="AB35" s="653"/>
      <c r="AC35" s="652"/>
      <c r="AD35" s="443"/>
      <c r="AE35" s="710"/>
      <c r="AF35" s="443"/>
      <c r="AG35" s="444"/>
      <c r="AH35" s="444"/>
      <c r="AI35" s="702"/>
      <c r="AJ35" s="443"/>
      <c r="AK35" s="779"/>
      <c r="AL35" s="653"/>
      <c r="AM35" s="652"/>
      <c r="AN35" s="443"/>
      <c r="AO35" s="710"/>
      <c r="AP35" s="443"/>
      <c r="AQ35" s="444"/>
      <c r="AR35" s="444"/>
      <c r="AS35" s="702"/>
      <c r="AT35" s="443"/>
      <c r="AU35" s="779"/>
      <c r="AV35" s="653"/>
      <c r="AW35" s="652"/>
      <c r="AX35" s="443"/>
      <c r="AY35" s="710"/>
      <c r="AZ35" s="443"/>
      <c r="BA35" s="444"/>
      <c r="BB35" s="444"/>
      <c r="BC35" s="702"/>
      <c r="BD35" s="443"/>
      <c r="BE35" s="779"/>
      <c r="BF35" s="653"/>
      <c r="BG35" s="652"/>
      <c r="BH35" s="443"/>
      <c r="BI35" s="710"/>
      <c r="BJ35" s="443"/>
      <c r="BK35" s="444"/>
      <c r="BL35" s="444"/>
      <c r="BM35" s="702"/>
      <c r="BN35" s="443"/>
      <c r="BO35" s="779"/>
      <c r="BP35" s="653"/>
      <c r="BQ35" s="652"/>
      <c r="BR35" s="443"/>
      <c r="BS35" s="710"/>
      <c r="BT35" s="443"/>
      <c r="BU35" s="444"/>
      <c r="BV35" s="444"/>
      <c r="BW35" s="702"/>
      <c r="BX35" s="443"/>
      <c r="BY35" s="779"/>
      <c r="BZ35" s="653"/>
    </row>
    <row r="36" spans="2:78" ht="21" customHeight="1">
      <c r="B36" s="240" t="s">
        <v>12</v>
      </c>
      <c r="C36" s="775" t="s">
        <v>718</v>
      </c>
      <c r="D36" s="645"/>
      <c r="E36" s="635"/>
      <c r="F36" s="446"/>
      <c r="G36" s="445"/>
      <c r="H36" s="441"/>
      <c r="I36" s="441"/>
      <c r="J36" s="441"/>
      <c r="K36" s="633"/>
      <c r="L36" s="441"/>
      <c r="M36" s="441"/>
      <c r="N36" s="553"/>
      <c r="O36" s="441"/>
      <c r="P36" s="441"/>
      <c r="Q36" s="441"/>
      <c r="R36" s="441"/>
      <c r="S36" s="652"/>
      <c r="T36" s="443"/>
      <c r="U36" s="710"/>
      <c r="V36" s="443"/>
      <c r="W36" s="444"/>
      <c r="X36" s="444"/>
      <c r="Y36" s="702"/>
      <c r="Z36" s="443"/>
      <c r="AA36" s="779"/>
      <c r="AB36" s="653"/>
      <c r="AC36" s="652"/>
      <c r="AD36" s="443"/>
      <c r="AE36" s="710"/>
      <c r="AF36" s="443"/>
      <c r="AG36" s="444"/>
      <c r="AH36" s="444"/>
      <c r="AI36" s="702"/>
      <c r="AJ36" s="443"/>
      <c r="AK36" s="779"/>
      <c r="AL36" s="653"/>
      <c r="AM36" s="652"/>
      <c r="AN36" s="443"/>
      <c r="AO36" s="710"/>
      <c r="AP36" s="443"/>
      <c r="AQ36" s="444"/>
      <c r="AR36" s="444"/>
      <c r="AS36" s="702"/>
      <c r="AT36" s="443"/>
      <c r="AU36" s="779"/>
      <c r="AV36" s="653"/>
      <c r="AW36" s="652"/>
      <c r="AX36" s="443"/>
      <c r="AY36" s="710"/>
      <c r="AZ36" s="443"/>
      <c r="BA36" s="444"/>
      <c r="BB36" s="444"/>
      <c r="BC36" s="702"/>
      <c r="BD36" s="443"/>
      <c r="BE36" s="779"/>
      <c r="BF36" s="653"/>
      <c r="BG36" s="652"/>
      <c r="BH36" s="443"/>
      <c r="BI36" s="710"/>
      <c r="BJ36" s="443"/>
      <c r="BK36" s="444"/>
      <c r="BL36" s="444"/>
      <c r="BM36" s="702"/>
      <c r="BN36" s="443"/>
      <c r="BO36" s="779"/>
      <c r="BP36" s="653"/>
      <c r="BQ36" s="652"/>
      <c r="BR36" s="443"/>
      <c r="BS36" s="710"/>
      <c r="BT36" s="443"/>
      <c r="BU36" s="444"/>
      <c r="BV36" s="444"/>
      <c r="BW36" s="702"/>
      <c r="BX36" s="443"/>
      <c r="BY36" s="779"/>
      <c r="BZ36" s="653"/>
    </row>
    <row r="37" spans="2:78" ht="21" customHeight="1">
      <c r="B37" s="240" t="s">
        <v>12</v>
      </c>
      <c r="C37" s="775" t="s">
        <v>719</v>
      </c>
      <c r="D37" s="645"/>
      <c r="E37" s="635"/>
      <c r="F37" s="446"/>
      <c r="G37" s="445"/>
      <c r="H37" s="441"/>
      <c r="I37" s="441"/>
      <c r="J37" s="441"/>
      <c r="K37" s="633"/>
      <c r="L37" s="441"/>
      <c r="M37" s="441"/>
      <c r="N37" s="553"/>
      <c r="O37" s="441"/>
      <c r="P37" s="441"/>
      <c r="Q37" s="441"/>
      <c r="R37" s="441"/>
      <c r="S37" s="652"/>
      <c r="T37" s="443"/>
      <c r="U37" s="710"/>
      <c r="V37" s="443"/>
      <c r="W37" s="444"/>
      <c r="X37" s="444"/>
      <c r="Y37" s="702"/>
      <c r="Z37" s="443"/>
      <c r="AA37" s="779"/>
      <c r="AB37" s="653"/>
      <c r="AC37" s="652"/>
      <c r="AD37" s="443"/>
      <c r="AE37" s="710"/>
      <c r="AF37" s="443"/>
      <c r="AG37" s="444"/>
      <c r="AH37" s="444"/>
      <c r="AI37" s="702"/>
      <c r="AJ37" s="443"/>
      <c r="AK37" s="779"/>
      <c r="AL37" s="653"/>
      <c r="AM37" s="652"/>
      <c r="AN37" s="443"/>
      <c r="AO37" s="710"/>
      <c r="AP37" s="443"/>
      <c r="AQ37" s="444"/>
      <c r="AR37" s="444"/>
      <c r="AS37" s="702"/>
      <c r="AT37" s="443"/>
      <c r="AU37" s="779"/>
      <c r="AV37" s="653"/>
      <c r="AW37" s="652"/>
      <c r="AX37" s="443"/>
      <c r="AY37" s="710"/>
      <c r="AZ37" s="443"/>
      <c r="BA37" s="444"/>
      <c r="BB37" s="444"/>
      <c r="BC37" s="702"/>
      <c r="BD37" s="443"/>
      <c r="BE37" s="779"/>
      <c r="BF37" s="653"/>
      <c r="BG37" s="652"/>
      <c r="BH37" s="443"/>
      <c r="BI37" s="710"/>
      <c r="BJ37" s="443"/>
      <c r="BK37" s="444"/>
      <c r="BL37" s="444"/>
      <c r="BM37" s="702"/>
      <c r="BN37" s="443"/>
      <c r="BO37" s="779"/>
      <c r="BP37" s="653"/>
      <c r="BQ37" s="652"/>
      <c r="BR37" s="443"/>
      <c r="BS37" s="710"/>
      <c r="BT37" s="443"/>
      <c r="BU37" s="444"/>
      <c r="BV37" s="444"/>
      <c r="BW37" s="702"/>
      <c r="BX37" s="443"/>
      <c r="BY37" s="779"/>
      <c r="BZ37" s="653"/>
    </row>
    <row r="38" spans="2:78" ht="21" customHeight="1">
      <c r="B38" s="240" t="s">
        <v>12</v>
      </c>
      <c r="C38" s="775" t="s">
        <v>720</v>
      </c>
      <c r="D38" s="645"/>
      <c r="E38" s="635"/>
      <c r="F38" s="446"/>
      <c r="G38" s="445"/>
      <c r="H38" s="441"/>
      <c r="I38" s="441"/>
      <c r="J38" s="441"/>
      <c r="K38" s="633"/>
      <c r="L38" s="441"/>
      <c r="M38" s="441"/>
      <c r="N38" s="553"/>
      <c r="O38" s="441"/>
      <c r="P38" s="441"/>
      <c r="Q38" s="441"/>
      <c r="R38" s="441"/>
      <c r="S38" s="652"/>
      <c r="T38" s="443"/>
      <c r="U38" s="710"/>
      <c r="V38" s="443"/>
      <c r="W38" s="444"/>
      <c r="X38" s="444"/>
      <c r="Y38" s="702"/>
      <c r="Z38" s="443"/>
      <c r="AA38" s="779"/>
      <c r="AB38" s="653"/>
      <c r="AC38" s="652"/>
      <c r="AD38" s="443"/>
      <c r="AE38" s="710"/>
      <c r="AF38" s="443"/>
      <c r="AG38" s="444"/>
      <c r="AH38" s="444"/>
      <c r="AI38" s="702"/>
      <c r="AJ38" s="443"/>
      <c r="AK38" s="779"/>
      <c r="AL38" s="653"/>
      <c r="AM38" s="652"/>
      <c r="AN38" s="443"/>
      <c r="AO38" s="710"/>
      <c r="AP38" s="443"/>
      <c r="AQ38" s="444"/>
      <c r="AR38" s="444"/>
      <c r="AS38" s="702"/>
      <c r="AT38" s="443"/>
      <c r="AU38" s="779"/>
      <c r="AV38" s="653"/>
      <c r="AW38" s="652"/>
      <c r="AX38" s="443"/>
      <c r="AY38" s="710"/>
      <c r="AZ38" s="443"/>
      <c r="BA38" s="444"/>
      <c r="BB38" s="444"/>
      <c r="BC38" s="702"/>
      <c r="BD38" s="443"/>
      <c r="BE38" s="779"/>
      <c r="BF38" s="653"/>
      <c r="BG38" s="652"/>
      <c r="BH38" s="443"/>
      <c r="BI38" s="710"/>
      <c r="BJ38" s="443"/>
      <c r="BK38" s="444"/>
      <c r="BL38" s="444"/>
      <c r="BM38" s="702"/>
      <c r="BN38" s="443"/>
      <c r="BO38" s="779"/>
      <c r="BP38" s="653"/>
      <c r="BQ38" s="652"/>
      <c r="BR38" s="443"/>
      <c r="BS38" s="710"/>
      <c r="BT38" s="443"/>
      <c r="BU38" s="444"/>
      <c r="BV38" s="444"/>
      <c r="BW38" s="702"/>
      <c r="BX38" s="443"/>
      <c r="BY38" s="779"/>
      <c r="BZ38" s="653"/>
    </row>
    <row r="39" spans="2:78" ht="21" customHeight="1">
      <c r="B39" s="240" t="s">
        <v>12</v>
      </c>
      <c r="C39" s="775" t="s">
        <v>721</v>
      </c>
      <c r="D39" s="645"/>
      <c r="E39" s="635"/>
      <c r="F39" s="446"/>
      <c r="G39" s="445"/>
      <c r="H39" s="441"/>
      <c r="I39" s="441"/>
      <c r="J39" s="441"/>
      <c r="K39" s="633"/>
      <c r="L39" s="441"/>
      <c r="M39" s="441"/>
      <c r="N39" s="553"/>
      <c r="O39" s="441"/>
      <c r="P39" s="441"/>
      <c r="Q39" s="441"/>
      <c r="R39" s="441"/>
      <c r="S39" s="652"/>
      <c r="T39" s="443"/>
      <c r="U39" s="710"/>
      <c r="V39" s="443"/>
      <c r="W39" s="444"/>
      <c r="X39" s="444"/>
      <c r="Y39" s="702"/>
      <c r="Z39" s="443"/>
      <c r="AA39" s="779"/>
      <c r="AB39" s="653"/>
      <c r="AC39" s="652"/>
      <c r="AD39" s="443"/>
      <c r="AE39" s="710"/>
      <c r="AF39" s="443"/>
      <c r="AG39" s="444"/>
      <c r="AH39" s="444"/>
      <c r="AI39" s="702"/>
      <c r="AJ39" s="443"/>
      <c r="AK39" s="779"/>
      <c r="AL39" s="653"/>
      <c r="AM39" s="652"/>
      <c r="AN39" s="443"/>
      <c r="AO39" s="710"/>
      <c r="AP39" s="443"/>
      <c r="AQ39" s="444"/>
      <c r="AR39" s="444"/>
      <c r="AS39" s="702"/>
      <c r="AT39" s="443"/>
      <c r="AU39" s="779"/>
      <c r="AV39" s="653"/>
      <c r="AW39" s="652"/>
      <c r="AX39" s="443"/>
      <c r="AY39" s="710"/>
      <c r="AZ39" s="443"/>
      <c r="BA39" s="444"/>
      <c r="BB39" s="444"/>
      <c r="BC39" s="702"/>
      <c r="BD39" s="443"/>
      <c r="BE39" s="779"/>
      <c r="BF39" s="653"/>
      <c r="BG39" s="652"/>
      <c r="BH39" s="443"/>
      <c r="BI39" s="710"/>
      <c r="BJ39" s="443"/>
      <c r="BK39" s="444"/>
      <c r="BL39" s="444"/>
      <c r="BM39" s="702"/>
      <c r="BN39" s="443"/>
      <c r="BO39" s="779"/>
      <c r="BP39" s="653"/>
      <c r="BQ39" s="652"/>
      <c r="BR39" s="443"/>
      <c r="BS39" s="710"/>
      <c r="BT39" s="443"/>
      <c r="BU39" s="444"/>
      <c r="BV39" s="444"/>
      <c r="BW39" s="702"/>
      <c r="BX39" s="443"/>
      <c r="BY39" s="779"/>
      <c r="BZ39" s="653"/>
    </row>
    <row r="40" spans="2:78" ht="21" customHeight="1">
      <c r="B40" s="240" t="s">
        <v>12</v>
      </c>
      <c r="C40" s="775" t="s">
        <v>722</v>
      </c>
      <c r="D40" s="645"/>
      <c r="E40" s="635"/>
      <c r="F40" s="446"/>
      <c r="G40" s="445"/>
      <c r="H40" s="441"/>
      <c r="I40" s="441"/>
      <c r="J40" s="441"/>
      <c r="K40" s="633"/>
      <c r="L40" s="441"/>
      <c r="M40" s="441"/>
      <c r="N40" s="553"/>
      <c r="O40" s="441"/>
      <c r="P40" s="441"/>
      <c r="Q40" s="441"/>
      <c r="R40" s="441"/>
      <c r="S40" s="652"/>
      <c r="T40" s="443"/>
      <c r="U40" s="710"/>
      <c r="V40" s="443"/>
      <c r="W40" s="444"/>
      <c r="X40" s="444"/>
      <c r="Y40" s="702"/>
      <c r="Z40" s="443"/>
      <c r="AA40" s="779"/>
      <c r="AB40" s="653"/>
      <c r="AC40" s="652"/>
      <c r="AD40" s="443"/>
      <c r="AE40" s="710"/>
      <c r="AF40" s="443"/>
      <c r="AG40" s="444"/>
      <c r="AH40" s="444"/>
      <c r="AI40" s="702"/>
      <c r="AJ40" s="443"/>
      <c r="AK40" s="779"/>
      <c r="AL40" s="653"/>
      <c r="AM40" s="652"/>
      <c r="AN40" s="443"/>
      <c r="AO40" s="710"/>
      <c r="AP40" s="443"/>
      <c r="AQ40" s="444"/>
      <c r="AR40" s="444"/>
      <c r="AS40" s="702"/>
      <c r="AT40" s="443"/>
      <c r="AU40" s="779"/>
      <c r="AV40" s="653"/>
      <c r="AW40" s="652"/>
      <c r="AX40" s="443"/>
      <c r="AY40" s="710"/>
      <c r="AZ40" s="443"/>
      <c r="BA40" s="444"/>
      <c r="BB40" s="444"/>
      <c r="BC40" s="702"/>
      <c r="BD40" s="443"/>
      <c r="BE40" s="779"/>
      <c r="BF40" s="653"/>
      <c r="BG40" s="652"/>
      <c r="BH40" s="443"/>
      <c r="BI40" s="710"/>
      <c r="BJ40" s="443"/>
      <c r="BK40" s="444"/>
      <c r="BL40" s="444"/>
      <c r="BM40" s="702"/>
      <c r="BN40" s="443"/>
      <c r="BO40" s="779"/>
      <c r="BP40" s="653"/>
      <c r="BQ40" s="652"/>
      <c r="BR40" s="443"/>
      <c r="BS40" s="710"/>
      <c r="BT40" s="443"/>
      <c r="BU40" s="444"/>
      <c r="BV40" s="444"/>
      <c r="BW40" s="702"/>
      <c r="BX40" s="443"/>
      <c r="BY40" s="779"/>
      <c r="BZ40" s="653"/>
    </row>
    <row r="41" spans="2:78" ht="21" customHeight="1">
      <c r="B41" s="240" t="s">
        <v>12</v>
      </c>
      <c r="C41" s="775" t="s">
        <v>723</v>
      </c>
      <c r="D41" s="645"/>
      <c r="E41" s="635"/>
      <c r="F41" s="446"/>
      <c r="G41" s="445"/>
      <c r="H41" s="441"/>
      <c r="I41" s="441"/>
      <c r="J41" s="441"/>
      <c r="K41" s="633"/>
      <c r="L41" s="441"/>
      <c r="M41" s="441"/>
      <c r="N41" s="553"/>
      <c r="O41" s="441"/>
      <c r="P41" s="441"/>
      <c r="Q41" s="441"/>
      <c r="R41" s="441"/>
      <c r="S41" s="652"/>
      <c r="T41" s="443"/>
      <c r="U41" s="710"/>
      <c r="V41" s="443"/>
      <c r="W41" s="444"/>
      <c r="X41" s="444"/>
      <c r="Y41" s="702"/>
      <c r="Z41" s="443"/>
      <c r="AA41" s="779"/>
      <c r="AB41" s="653"/>
      <c r="AC41" s="652"/>
      <c r="AD41" s="443"/>
      <c r="AE41" s="710"/>
      <c r="AF41" s="443"/>
      <c r="AG41" s="444"/>
      <c r="AH41" s="444"/>
      <c r="AI41" s="702"/>
      <c r="AJ41" s="443"/>
      <c r="AK41" s="779"/>
      <c r="AL41" s="653"/>
      <c r="AM41" s="652"/>
      <c r="AN41" s="443"/>
      <c r="AO41" s="710"/>
      <c r="AP41" s="443"/>
      <c r="AQ41" s="444"/>
      <c r="AR41" s="444"/>
      <c r="AS41" s="702"/>
      <c r="AT41" s="443"/>
      <c r="AU41" s="779"/>
      <c r="AV41" s="653"/>
      <c r="AW41" s="652"/>
      <c r="AX41" s="443"/>
      <c r="AY41" s="710"/>
      <c r="AZ41" s="443"/>
      <c r="BA41" s="444"/>
      <c r="BB41" s="444"/>
      <c r="BC41" s="702"/>
      <c r="BD41" s="443"/>
      <c r="BE41" s="779"/>
      <c r="BF41" s="653"/>
      <c r="BG41" s="652"/>
      <c r="BH41" s="443"/>
      <c r="BI41" s="710"/>
      <c r="BJ41" s="443"/>
      <c r="BK41" s="444"/>
      <c r="BL41" s="444"/>
      <c r="BM41" s="702"/>
      <c r="BN41" s="443"/>
      <c r="BO41" s="779"/>
      <c r="BP41" s="653"/>
      <c r="BQ41" s="652"/>
      <c r="BR41" s="443"/>
      <c r="BS41" s="710"/>
      <c r="BT41" s="443"/>
      <c r="BU41" s="444"/>
      <c r="BV41" s="444"/>
      <c r="BW41" s="702"/>
      <c r="BX41" s="443"/>
      <c r="BY41" s="779"/>
      <c r="BZ41" s="653"/>
    </row>
    <row r="42" spans="2:78" ht="21" customHeight="1">
      <c r="B42" s="240" t="s">
        <v>12</v>
      </c>
      <c r="C42" s="206" t="s">
        <v>806</v>
      </c>
      <c r="D42" s="645"/>
      <c r="E42" s="635"/>
      <c r="F42" s="446"/>
      <c r="G42" s="445"/>
      <c r="H42" s="441"/>
      <c r="I42" s="441"/>
      <c r="J42" s="441"/>
      <c r="K42" s="633"/>
      <c r="L42" s="441"/>
      <c r="M42" s="441"/>
      <c r="N42" s="553"/>
      <c r="O42" s="441"/>
      <c r="P42" s="441"/>
      <c r="Q42" s="441"/>
      <c r="R42" s="441"/>
      <c r="S42" s="652"/>
      <c r="T42" s="443"/>
      <c r="U42" s="710"/>
      <c r="V42" s="443"/>
      <c r="W42" s="444"/>
      <c r="X42" s="444"/>
      <c r="Y42" s="702"/>
      <c r="Z42" s="443"/>
      <c r="AA42" s="779"/>
      <c r="AB42" s="653"/>
      <c r="AC42" s="652"/>
      <c r="AD42" s="443"/>
      <c r="AE42" s="710"/>
      <c r="AF42" s="443"/>
      <c r="AG42" s="444"/>
      <c r="AH42" s="444"/>
      <c r="AI42" s="702"/>
      <c r="AJ42" s="443"/>
      <c r="AK42" s="779"/>
      <c r="AL42" s="653"/>
      <c r="AM42" s="652"/>
      <c r="AN42" s="443"/>
      <c r="AO42" s="710"/>
      <c r="AP42" s="443"/>
      <c r="AQ42" s="444"/>
      <c r="AR42" s="444"/>
      <c r="AS42" s="702"/>
      <c r="AT42" s="443"/>
      <c r="AU42" s="779"/>
      <c r="AV42" s="653"/>
      <c r="AW42" s="652"/>
      <c r="AX42" s="443"/>
      <c r="AY42" s="710"/>
      <c r="AZ42" s="443"/>
      <c r="BA42" s="444"/>
      <c r="BB42" s="444"/>
      <c r="BC42" s="702"/>
      <c r="BD42" s="443"/>
      <c r="BE42" s="779"/>
      <c r="BF42" s="653"/>
      <c r="BG42" s="652"/>
      <c r="BH42" s="443"/>
      <c r="BI42" s="710"/>
      <c r="BJ42" s="443"/>
      <c r="BK42" s="444"/>
      <c r="BL42" s="444"/>
      <c r="BM42" s="702"/>
      <c r="BN42" s="443"/>
      <c r="BO42" s="779"/>
      <c r="BP42" s="653"/>
      <c r="BQ42" s="652"/>
      <c r="BR42" s="443"/>
      <c r="BS42" s="710"/>
      <c r="BT42" s="443"/>
      <c r="BU42" s="444"/>
      <c r="BV42" s="444"/>
      <c r="BW42" s="702"/>
      <c r="BX42" s="443"/>
      <c r="BY42" s="779"/>
      <c r="BZ42" s="653"/>
    </row>
    <row r="43" spans="2:78" ht="21" customHeight="1">
      <c r="B43" s="240"/>
      <c r="C43" s="311" t="s">
        <v>433</v>
      </c>
      <c r="D43" s="646"/>
      <c r="E43" s="636"/>
      <c r="F43" s="440"/>
      <c r="G43" s="433"/>
      <c r="H43" s="430"/>
      <c r="I43" s="430"/>
      <c r="J43" s="430"/>
      <c r="K43" s="637"/>
      <c r="L43" s="430"/>
      <c r="M43" s="430"/>
      <c r="N43" s="554"/>
      <c r="O43" s="430"/>
      <c r="P43" s="430"/>
      <c r="Q43" s="430"/>
      <c r="R43" s="430"/>
      <c r="S43" s="654"/>
      <c r="T43" s="241"/>
      <c r="U43" s="711"/>
      <c r="V43" s="650"/>
      <c r="W43" s="706"/>
      <c r="X43" s="706"/>
      <c r="Y43" s="705"/>
      <c r="Z43" s="650"/>
      <c r="AA43" s="780"/>
      <c r="AB43" s="655"/>
      <c r="AC43" s="654"/>
      <c r="AD43" s="241"/>
      <c r="AE43" s="711"/>
      <c r="AF43" s="650"/>
      <c r="AG43" s="706"/>
      <c r="AH43" s="706"/>
      <c r="AI43" s="705"/>
      <c r="AJ43" s="650"/>
      <c r="AK43" s="780"/>
      <c r="AL43" s="655"/>
      <c r="AM43" s="654"/>
      <c r="AN43" s="241"/>
      <c r="AO43" s="711"/>
      <c r="AP43" s="650"/>
      <c r="AQ43" s="706"/>
      <c r="AR43" s="706"/>
      <c r="AS43" s="705"/>
      <c r="AT43" s="650"/>
      <c r="AU43" s="780"/>
      <c r="AV43" s="655"/>
      <c r="AW43" s="654"/>
      <c r="AX43" s="241"/>
      <c r="AY43" s="711"/>
      <c r="AZ43" s="650"/>
      <c r="BA43" s="706"/>
      <c r="BB43" s="706"/>
      <c r="BC43" s="705"/>
      <c r="BD43" s="650"/>
      <c r="BE43" s="780"/>
      <c r="BF43" s="655"/>
      <c r="BG43" s="654"/>
      <c r="BH43" s="241"/>
      <c r="BI43" s="711"/>
      <c r="BJ43" s="650"/>
      <c r="BK43" s="706"/>
      <c r="BL43" s="706"/>
      <c r="BM43" s="705"/>
      <c r="BN43" s="650"/>
      <c r="BO43" s="780"/>
      <c r="BP43" s="655"/>
      <c r="BQ43" s="654"/>
      <c r="BR43" s="241"/>
      <c r="BS43" s="711"/>
      <c r="BT43" s="650"/>
      <c r="BU43" s="706"/>
      <c r="BV43" s="706"/>
      <c r="BW43" s="705"/>
      <c r="BX43" s="650"/>
      <c r="BY43" s="780"/>
      <c r="BZ43" s="655"/>
    </row>
    <row r="44" spans="2:78" s="242" customFormat="1">
      <c r="B44" s="243" t="s">
        <v>5</v>
      </c>
      <c r="C44" s="434" t="s">
        <v>65</v>
      </c>
      <c r="D44" s="647"/>
      <c r="E44" s="638"/>
      <c r="F44" s="434"/>
      <c r="G44" s="437"/>
      <c r="H44" s="431"/>
      <c r="I44" s="431"/>
      <c r="J44" s="431"/>
      <c r="K44" s="639"/>
      <c r="L44" s="431"/>
      <c r="M44" s="431"/>
      <c r="N44" s="555"/>
      <c r="O44" s="431"/>
      <c r="P44" s="431"/>
      <c r="Q44" s="431"/>
      <c r="R44" s="431"/>
      <c r="S44" s="656"/>
      <c r="T44" s="244"/>
      <c r="U44" s="712"/>
      <c r="V44" s="431"/>
      <c r="W44" s="437"/>
      <c r="X44" s="437"/>
      <c r="Y44" s="707"/>
      <c r="Z44" s="431"/>
      <c r="AA44" s="781"/>
      <c r="AB44" s="639"/>
      <c r="AC44" s="656"/>
      <c r="AD44" s="244"/>
      <c r="AE44" s="712"/>
      <c r="AF44" s="431"/>
      <c r="AG44" s="437"/>
      <c r="AH44" s="437"/>
      <c r="AI44" s="707"/>
      <c r="AJ44" s="431"/>
      <c r="AK44" s="781"/>
      <c r="AL44" s="639"/>
      <c r="AM44" s="656"/>
      <c r="AN44" s="244"/>
      <c r="AO44" s="712"/>
      <c r="AP44" s="431"/>
      <c r="AQ44" s="437"/>
      <c r="AR44" s="437"/>
      <c r="AS44" s="707"/>
      <c r="AT44" s="431"/>
      <c r="AU44" s="781"/>
      <c r="AV44" s="639"/>
      <c r="AW44" s="656"/>
      <c r="AX44" s="244"/>
      <c r="AY44" s="712"/>
      <c r="AZ44" s="431"/>
      <c r="BA44" s="437"/>
      <c r="BB44" s="437"/>
      <c r="BC44" s="707"/>
      <c r="BD44" s="431"/>
      <c r="BE44" s="781"/>
      <c r="BF44" s="639"/>
      <c r="BG44" s="656"/>
      <c r="BH44" s="244"/>
      <c r="BI44" s="712"/>
      <c r="BJ44" s="431"/>
      <c r="BK44" s="437"/>
      <c r="BL44" s="437"/>
      <c r="BM44" s="707"/>
      <c r="BN44" s="431"/>
      <c r="BO44" s="781"/>
      <c r="BP44" s="639"/>
      <c r="BQ44" s="656"/>
      <c r="BR44" s="244"/>
      <c r="BS44" s="712"/>
      <c r="BT44" s="431"/>
      <c r="BU44" s="437"/>
      <c r="BV44" s="437"/>
      <c r="BW44" s="707"/>
      <c r="BX44" s="431"/>
      <c r="BY44" s="781"/>
      <c r="BZ44" s="639"/>
    </row>
    <row r="45" spans="2:78" s="242" customFormat="1">
      <c r="B45" s="243" t="s">
        <v>11</v>
      </c>
      <c r="C45" s="434" t="s">
        <v>67</v>
      </c>
      <c r="D45" s="647"/>
      <c r="E45" s="638"/>
      <c r="F45" s="434"/>
      <c r="G45" s="437"/>
      <c r="H45" s="431"/>
      <c r="I45" s="431"/>
      <c r="J45" s="431"/>
      <c r="K45" s="639"/>
      <c r="L45" s="431"/>
      <c r="M45" s="431"/>
      <c r="N45" s="555"/>
      <c r="O45" s="431"/>
      <c r="P45" s="431"/>
      <c r="Q45" s="431"/>
      <c r="R45" s="431"/>
      <c r="S45" s="656"/>
      <c r="T45" s="244"/>
      <c r="U45" s="712"/>
      <c r="V45" s="431"/>
      <c r="W45" s="437"/>
      <c r="X45" s="437"/>
      <c r="Y45" s="707"/>
      <c r="Z45" s="431"/>
      <c r="AA45" s="781"/>
      <c r="AB45" s="639"/>
      <c r="AC45" s="656"/>
      <c r="AD45" s="244"/>
      <c r="AE45" s="712"/>
      <c r="AF45" s="431"/>
      <c r="AG45" s="437"/>
      <c r="AH45" s="437"/>
      <c r="AI45" s="707"/>
      <c r="AJ45" s="431"/>
      <c r="AK45" s="781"/>
      <c r="AL45" s="639"/>
      <c r="AM45" s="656"/>
      <c r="AN45" s="244"/>
      <c r="AO45" s="712"/>
      <c r="AP45" s="431"/>
      <c r="AQ45" s="437"/>
      <c r="AR45" s="437"/>
      <c r="AS45" s="707"/>
      <c r="AT45" s="431"/>
      <c r="AU45" s="781"/>
      <c r="AV45" s="639"/>
      <c r="AW45" s="656"/>
      <c r="AX45" s="244"/>
      <c r="AY45" s="712"/>
      <c r="AZ45" s="431"/>
      <c r="BA45" s="437"/>
      <c r="BB45" s="437"/>
      <c r="BC45" s="707"/>
      <c r="BD45" s="431"/>
      <c r="BE45" s="781"/>
      <c r="BF45" s="639"/>
      <c r="BG45" s="656"/>
      <c r="BH45" s="244"/>
      <c r="BI45" s="712"/>
      <c r="BJ45" s="431"/>
      <c r="BK45" s="437"/>
      <c r="BL45" s="437"/>
      <c r="BM45" s="707"/>
      <c r="BN45" s="431"/>
      <c r="BO45" s="781"/>
      <c r="BP45" s="639"/>
      <c r="BQ45" s="656"/>
      <c r="BR45" s="244"/>
      <c r="BS45" s="712"/>
      <c r="BT45" s="431"/>
      <c r="BU45" s="437"/>
      <c r="BV45" s="437"/>
      <c r="BW45" s="707"/>
      <c r="BX45" s="431"/>
      <c r="BY45" s="781"/>
      <c r="BZ45" s="639"/>
    </row>
    <row r="46" spans="2:78" s="242" customFormat="1">
      <c r="B46" s="243" t="s">
        <v>12</v>
      </c>
      <c r="C46" s="435" t="s">
        <v>66</v>
      </c>
      <c r="D46" s="648"/>
      <c r="E46" s="640"/>
      <c r="F46" s="435"/>
      <c r="G46" s="438"/>
      <c r="H46" s="432"/>
      <c r="I46" s="432"/>
      <c r="J46" s="432"/>
      <c r="K46" s="641"/>
      <c r="L46" s="432"/>
      <c r="M46" s="432"/>
      <c r="N46" s="245"/>
      <c r="O46" s="432"/>
      <c r="P46" s="432"/>
      <c r="Q46" s="432"/>
      <c r="R46" s="432"/>
      <c r="S46" s="656"/>
      <c r="T46" s="244"/>
      <c r="U46" s="712"/>
      <c r="V46" s="432"/>
      <c r="W46" s="438"/>
      <c r="X46" s="438"/>
      <c r="Y46" s="708"/>
      <c r="Z46" s="432"/>
      <c r="AA46" s="782"/>
      <c r="AB46" s="641"/>
      <c r="AC46" s="656"/>
      <c r="AD46" s="244"/>
      <c r="AE46" s="712"/>
      <c r="AF46" s="432"/>
      <c r="AG46" s="438"/>
      <c r="AH46" s="438"/>
      <c r="AI46" s="708"/>
      <c r="AJ46" s="432"/>
      <c r="AK46" s="782"/>
      <c r="AL46" s="641"/>
      <c r="AM46" s="656"/>
      <c r="AN46" s="244"/>
      <c r="AO46" s="712"/>
      <c r="AP46" s="432"/>
      <c r="AQ46" s="438"/>
      <c r="AR46" s="438"/>
      <c r="AS46" s="708"/>
      <c r="AT46" s="432"/>
      <c r="AU46" s="782"/>
      <c r="AV46" s="641"/>
      <c r="AW46" s="656"/>
      <c r="AX46" s="244"/>
      <c r="AY46" s="712"/>
      <c r="AZ46" s="432"/>
      <c r="BA46" s="438"/>
      <c r="BB46" s="438"/>
      <c r="BC46" s="708"/>
      <c r="BD46" s="432"/>
      <c r="BE46" s="782"/>
      <c r="BF46" s="641"/>
      <c r="BG46" s="656"/>
      <c r="BH46" s="244"/>
      <c r="BI46" s="712"/>
      <c r="BJ46" s="432"/>
      <c r="BK46" s="438"/>
      <c r="BL46" s="438"/>
      <c r="BM46" s="708"/>
      <c r="BN46" s="432"/>
      <c r="BO46" s="782"/>
      <c r="BP46" s="641"/>
      <c r="BQ46" s="656"/>
      <c r="BR46" s="244"/>
      <c r="BS46" s="712"/>
      <c r="BT46" s="432"/>
      <c r="BU46" s="438"/>
      <c r="BV46" s="438"/>
      <c r="BW46" s="708"/>
      <c r="BX46" s="432"/>
      <c r="BY46" s="782"/>
      <c r="BZ46" s="641"/>
    </row>
    <row r="47" spans="2:78" s="242" customFormat="1" ht="13.8" thickBot="1">
      <c r="B47" s="246"/>
      <c r="C47" s="436" t="s">
        <v>7</v>
      </c>
      <c r="D47" s="649"/>
      <c r="E47" s="642"/>
      <c r="F47" s="436"/>
      <c r="G47" s="439"/>
      <c r="H47" s="569"/>
      <c r="I47" s="569"/>
      <c r="J47" s="569"/>
      <c r="K47" s="643"/>
      <c r="L47" s="569"/>
      <c r="M47" s="569"/>
      <c r="N47" s="247"/>
      <c r="O47" s="569"/>
      <c r="P47" s="569"/>
      <c r="Q47" s="569"/>
      <c r="R47" s="569"/>
      <c r="S47" s="657"/>
      <c r="T47" s="248"/>
      <c r="U47" s="713"/>
      <c r="V47" s="569"/>
      <c r="W47" s="439"/>
      <c r="X47" s="439"/>
      <c r="Y47" s="709"/>
      <c r="Z47" s="569"/>
      <c r="AA47" s="783"/>
      <c r="AB47" s="643"/>
      <c r="AC47" s="657"/>
      <c r="AD47" s="248"/>
      <c r="AE47" s="713"/>
      <c r="AF47" s="569"/>
      <c r="AG47" s="439"/>
      <c r="AH47" s="439"/>
      <c r="AI47" s="709"/>
      <c r="AJ47" s="569"/>
      <c r="AK47" s="783"/>
      <c r="AL47" s="643"/>
      <c r="AM47" s="657"/>
      <c r="AN47" s="248"/>
      <c r="AO47" s="713"/>
      <c r="AP47" s="569"/>
      <c r="AQ47" s="439"/>
      <c r="AR47" s="439"/>
      <c r="AS47" s="709"/>
      <c r="AT47" s="569"/>
      <c r="AU47" s="783"/>
      <c r="AV47" s="643"/>
      <c r="AW47" s="657"/>
      <c r="AX47" s="248"/>
      <c r="AY47" s="713"/>
      <c r="AZ47" s="569"/>
      <c r="BA47" s="439"/>
      <c r="BB47" s="439"/>
      <c r="BC47" s="709"/>
      <c r="BD47" s="569"/>
      <c r="BE47" s="783"/>
      <c r="BF47" s="643"/>
      <c r="BG47" s="657"/>
      <c r="BH47" s="248"/>
      <c r="BI47" s="713"/>
      <c r="BJ47" s="569"/>
      <c r="BK47" s="439"/>
      <c r="BL47" s="439"/>
      <c r="BM47" s="709"/>
      <c r="BN47" s="569"/>
      <c r="BO47" s="783"/>
      <c r="BP47" s="643"/>
      <c r="BQ47" s="657"/>
      <c r="BR47" s="248"/>
      <c r="BS47" s="713"/>
      <c r="BT47" s="569"/>
      <c r="BU47" s="439"/>
      <c r="BV47" s="439"/>
      <c r="BW47" s="709"/>
      <c r="BX47" s="569"/>
      <c r="BY47" s="783"/>
      <c r="BZ47" s="643"/>
    </row>
    <row r="50" spans="3:78">
      <c r="C50" s="429" t="s">
        <v>545</v>
      </c>
      <c r="D50" s="311"/>
      <c r="E50" s="311"/>
      <c r="F50" s="311"/>
    </row>
    <row r="51" spans="3:78" ht="14.4">
      <c r="C51" s="237" t="s">
        <v>436</v>
      </c>
      <c r="D51" s="214"/>
      <c r="E51" s="214"/>
      <c r="F51" s="214"/>
      <c r="G51" s="428" t="s">
        <v>439</v>
      </c>
      <c r="H51" s="428"/>
      <c r="I51" s="428"/>
      <c r="J51" s="428"/>
      <c r="K51" s="428"/>
      <c r="L51" s="428"/>
      <c r="M51" s="428"/>
      <c r="O51" s="428"/>
      <c r="P51" s="428"/>
      <c r="Q51" s="428"/>
      <c r="R51" s="428"/>
      <c r="V51" s="428"/>
      <c r="W51" s="428"/>
      <c r="X51" s="428"/>
      <c r="Y51" s="428"/>
      <c r="Z51" s="428"/>
      <c r="AA51" s="428"/>
      <c r="AB51" s="428"/>
      <c r="AF51" s="428"/>
      <c r="AG51" s="428"/>
      <c r="AH51" s="428"/>
      <c r="AI51" s="428"/>
      <c r="AJ51" s="428"/>
      <c r="AK51" s="428"/>
      <c r="AL51" s="428"/>
      <c r="AP51" s="428"/>
      <c r="AQ51" s="428"/>
      <c r="AR51" s="428"/>
      <c r="AS51" s="428"/>
      <c r="AT51" s="428"/>
      <c r="AU51" s="428"/>
      <c r="AV51" s="428"/>
      <c r="AZ51" s="428"/>
      <c r="BA51" s="428"/>
      <c r="BB51" s="428"/>
      <c r="BC51" s="428"/>
      <c r="BD51" s="428"/>
      <c r="BE51" s="428"/>
      <c r="BF51" s="428"/>
      <c r="BJ51" s="428"/>
      <c r="BK51" s="428"/>
      <c r="BL51" s="428"/>
      <c r="BM51" s="428"/>
      <c r="BN51" s="428"/>
      <c r="BO51" s="428"/>
      <c r="BP51" s="428"/>
      <c r="BT51" s="428"/>
      <c r="BU51" s="428"/>
      <c r="BV51" s="428"/>
      <c r="BW51" s="428"/>
      <c r="BX51" s="428"/>
      <c r="BY51" s="428"/>
      <c r="BZ51" s="428"/>
    </row>
    <row r="52" spans="3:78" ht="14.4">
      <c r="C52" s="206" t="s">
        <v>437</v>
      </c>
      <c r="D52" s="214"/>
      <c r="E52" s="214"/>
      <c r="F52" s="214"/>
      <c r="G52" s="428" t="s">
        <v>440</v>
      </c>
      <c r="H52" s="428"/>
      <c r="I52" s="428"/>
      <c r="J52" s="428"/>
      <c r="K52" s="428"/>
      <c r="L52" s="428"/>
      <c r="M52" s="428"/>
      <c r="O52" s="428"/>
      <c r="P52" s="428"/>
      <c r="Q52" s="428"/>
      <c r="R52" s="428"/>
      <c r="V52" s="428"/>
      <c r="W52" s="428"/>
      <c r="X52" s="428"/>
      <c r="Y52" s="428"/>
      <c r="Z52" s="428"/>
      <c r="AA52" s="428"/>
      <c r="AB52" s="428"/>
      <c r="AF52" s="428"/>
      <c r="AG52" s="428"/>
      <c r="AH52" s="428"/>
      <c r="AI52" s="428"/>
      <c r="AJ52" s="428"/>
      <c r="AK52" s="428"/>
      <c r="AL52" s="428"/>
      <c r="AP52" s="428"/>
      <c r="AQ52" s="428"/>
      <c r="AR52" s="428"/>
      <c r="AS52" s="428"/>
      <c r="AT52" s="428"/>
      <c r="AU52" s="428"/>
      <c r="AV52" s="428"/>
      <c r="AZ52" s="428"/>
      <c r="BA52" s="428"/>
      <c r="BB52" s="428"/>
      <c r="BC52" s="428"/>
      <c r="BD52" s="428"/>
      <c r="BE52" s="428"/>
      <c r="BF52" s="428"/>
      <c r="BJ52" s="428"/>
      <c r="BK52" s="428"/>
      <c r="BL52" s="428"/>
      <c r="BM52" s="428"/>
      <c r="BN52" s="428"/>
      <c r="BO52" s="428"/>
      <c r="BP52" s="428"/>
      <c r="BT52" s="428"/>
      <c r="BU52" s="428"/>
      <c r="BV52" s="428"/>
      <c r="BW52" s="428"/>
      <c r="BX52" s="428"/>
      <c r="BY52" s="428"/>
      <c r="BZ52" s="428"/>
    </row>
    <row r="53" spans="3:78" ht="14.4">
      <c r="C53" s="206" t="s">
        <v>438</v>
      </c>
      <c r="D53" s="214"/>
      <c r="E53" s="214"/>
      <c r="F53" s="214"/>
      <c r="G53" s="428" t="s">
        <v>441</v>
      </c>
      <c r="H53" s="428"/>
      <c r="I53" s="428"/>
      <c r="J53" s="428"/>
      <c r="K53" s="428"/>
      <c r="L53" s="428"/>
      <c r="M53" s="428"/>
      <c r="O53" s="428"/>
      <c r="P53" s="428"/>
      <c r="Q53" s="428"/>
      <c r="R53" s="428"/>
      <c r="V53" s="428"/>
      <c r="W53" s="428"/>
      <c r="X53" s="428"/>
      <c r="Y53" s="428"/>
      <c r="Z53" s="428"/>
      <c r="AA53" s="428"/>
      <c r="AB53" s="428"/>
      <c r="AF53" s="428"/>
      <c r="AG53" s="428"/>
      <c r="AH53" s="428"/>
      <c r="AI53" s="428"/>
      <c r="AJ53" s="428"/>
      <c r="AK53" s="428"/>
      <c r="AL53" s="428"/>
      <c r="AP53" s="428"/>
      <c r="AQ53" s="428"/>
      <c r="AR53" s="428"/>
      <c r="AS53" s="428"/>
      <c r="AT53" s="428"/>
      <c r="AU53" s="428"/>
      <c r="AV53" s="428"/>
      <c r="AZ53" s="428"/>
      <c r="BA53" s="428"/>
      <c r="BB53" s="428"/>
      <c r="BC53" s="428"/>
      <c r="BD53" s="428"/>
      <c r="BE53" s="428"/>
      <c r="BF53" s="428"/>
      <c r="BJ53" s="428"/>
      <c r="BK53" s="428"/>
      <c r="BL53" s="428"/>
      <c r="BM53" s="428"/>
      <c r="BN53" s="428"/>
      <c r="BO53" s="428"/>
      <c r="BP53" s="428"/>
      <c r="BT53" s="428"/>
      <c r="BU53" s="428"/>
      <c r="BV53" s="428"/>
      <c r="BW53" s="428"/>
      <c r="BX53" s="428"/>
      <c r="BY53" s="428"/>
      <c r="BZ53" s="428"/>
    </row>
    <row r="54" spans="3:78" ht="14.4">
      <c r="C54" s="214" t="s">
        <v>543</v>
      </c>
      <c r="D54" s="214"/>
      <c r="E54" s="214"/>
      <c r="F54" s="214"/>
      <c r="G54" s="428" t="s">
        <v>544</v>
      </c>
      <c r="H54" s="428"/>
      <c r="I54" s="428"/>
      <c r="J54" s="428"/>
      <c r="K54" s="428"/>
      <c r="L54" s="428"/>
      <c r="M54" s="428"/>
      <c r="O54" s="428"/>
      <c r="P54" s="428"/>
      <c r="Q54" s="428"/>
      <c r="R54" s="428"/>
      <c r="V54" s="428"/>
      <c r="W54" s="428"/>
      <c r="X54" s="428"/>
      <c r="Y54" s="428"/>
      <c r="Z54" s="428"/>
      <c r="AA54" s="428"/>
      <c r="AB54" s="428"/>
      <c r="AF54" s="428"/>
      <c r="AG54" s="428"/>
      <c r="AH54" s="428"/>
      <c r="AI54" s="428"/>
      <c r="AJ54" s="428"/>
      <c r="AK54" s="428"/>
      <c r="AL54" s="428"/>
      <c r="AP54" s="428"/>
      <c r="AQ54" s="428"/>
      <c r="AR54" s="428"/>
      <c r="AS54" s="428"/>
      <c r="AT54" s="428"/>
      <c r="AU54" s="428"/>
      <c r="AV54" s="428"/>
      <c r="AZ54" s="428"/>
      <c r="BA54" s="428"/>
      <c r="BB54" s="428"/>
      <c r="BC54" s="428"/>
      <c r="BD54" s="428"/>
      <c r="BE54" s="428"/>
      <c r="BF54" s="428"/>
      <c r="BJ54" s="428"/>
      <c r="BK54" s="428"/>
      <c r="BL54" s="428"/>
      <c r="BM54" s="428"/>
      <c r="BN54" s="428"/>
      <c r="BO54" s="428"/>
      <c r="BP54" s="428"/>
      <c r="BT54" s="428"/>
      <c r="BU54" s="428"/>
      <c r="BV54" s="428"/>
      <c r="BW54" s="428"/>
      <c r="BX54" s="428"/>
      <c r="BY54" s="428"/>
      <c r="BZ54" s="428"/>
    </row>
  </sheetData>
  <mergeCells count="10">
    <mergeCell ref="AC6:AL6"/>
    <mergeCell ref="AM6:AV6"/>
    <mergeCell ref="AW6:BF6"/>
    <mergeCell ref="BG6:BP6"/>
    <mergeCell ref="BQ6:BZ6"/>
    <mergeCell ref="B3:G4"/>
    <mergeCell ref="D6:D7"/>
    <mergeCell ref="E6:K6"/>
    <mergeCell ref="L6:R6"/>
    <mergeCell ref="S6:AB6"/>
  </mergeCells>
  <hyperlinks>
    <hyperlink ref="C1" location="TOC!A1" display="Retour à la table des matières" xr:uid="{00000000-0004-0000-0500-000000000000}"/>
    <hyperlink ref="G51" location="'Annexe 1 - CGSFE'!A1" display="'Annexe 1 - CGSFE'!A1" xr:uid="{00000000-0004-0000-0500-000001000000}"/>
    <hyperlink ref="G52" location="'Annexe 2 - CGAFE'!A1" display="'Annexe 2 - CGAFE'!A1" xr:uid="{00000000-0004-0000-0500-000002000000}"/>
    <hyperlink ref="G53" location="'Annexe 3 - CNG'!A1" display="'Annexe 3 - CNG'!A1" xr:uid="{00000000-0004-0000-0500-000003000000}"/>
    <hyperlink ref="G54" location="'T1B - CGSFE (Unitaire)'!A1" display="'T1B - CGSFE (Unitaire)'!A1" xr:uid="{00000000-0004-0000-0500-000004000000}"/>
  </hyperlink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Param!$B$8:$B$10</xm:f>
          </x14:formula1>
          <xm:sqref>D18:D28 D30:D42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50"/>
  </sheetPr>
  <dimension ref="A1:BX147"/>
  <sheetViews>
    <sheetView showGridLines="0" zoomScale="80" zoomScaleNormal="80" zoomScaleSheetLayoutView="40" workbookViewId="0">
      <pane xSplit="3" ySplit="7" topLeftCell="BO8" activePane="bottomRight" state="frozen"/>
      <selection pane="topRight" activeCell="D1" sqref="D1"/>
      <selection pane="bottomLeft" activeCell="A5" sqref="A5"/>
      <selection pane="bottomRight" activeCell="Z120" sqref="Z120"/>
    </sheetView>
  </sheetViews>
  <sheetFormatPr baseColWidth="10" defaultColWidth="8.6640625" defaultRowHeight="13.2"/>
  <cols>
    <col min="1" max="1" width="7.33203125" style="233" customWidth="1"/>
    <col min="2" max="2" width="60" style="233" bestFit="1" customWidth="1"/>
    <col min="3" max="3" width="14.5546875" style="233" customWidth="1"/>
    <col min="4" max="4" width="14" style="233" customWidth="1"/>
    <col min="5" max="10" width="16.44140625" style="233" customWidth="1"/>
    <col min="11" max="13" width="15" style="233" customWidth="1"/>
    <col min="14" max="16" width="16.44140625" style="233" customWidth="1"/>
    <col min="17" max="18" width="15" style="233" customWidth="1"/>
    <col min="19" max="19" width="15" style="465" customWidth="1"/>
    <col min="20" max="20" width="16.44140625" style="465" customWidth="1"/>
    <col min="21" max="21" width="19" style="465" customWidth="1"/>
    <col min="22" max="22" width="16.44140625" style="465" customWidth="1"/>
    <col min="23" max="23" width="22" style="465" bestFit="1" customWidth="1"/>
    <col min="24" max="25" width="30.5546875" style="465" customWidth="1"/>
    <col min="26" max="26" width="16.44140625" style="465" customWidth="1"/>
    <col min="27" max="29" width="15" style="465" customWidth="1"/>
    <col min="30" max="30" width="16.44140625" style="465" customWidth="1"/>
    <col min="31" max="31" width="19" style="465" customWidth="1"/>
    <col min="32" max="32" width="16.44140625" style="465" customWidth="1"/>
    <col min="33" max="33" width="22" style="465" bestFit="1" customWidth="1"/>
    <col min="34" max="35" width="30.5546875" style="465" customWidth="1"/>
    <col min="36" max="36" width="16.44140625" style="465" customWidth="1"/>
    <col min="37" max="39" width="15" style="465" customWidth="1"/>
    <col min="40" max="40" width="16.44140625" style="465" customWidth="1"/>
    <col min="41" max="41" width="19" style="465" customWidth="1"/>
    <col min="42" max="42" width="16.44140625" style="465" customWidth="1"/>
    <col min="43" max="43" width="22" style="465" bestFit="1" customWidth="1"/>
    <col min="44" max="45" width="30.5546875" style="465" customWidth="1"/>
    <col min="46" max="46" width="16.44140625" style="465" customWidth="1"/>
    <col min="47" max="49" width="15" style="465" customWidth="1"/>
    <col min="50" max="50" width="16.44140625" style="465" customWidth="1"/>
    <col min="51" max="51" width="19" style="465" customWidth="1"/>
    <col min="52" max="52" width="16.44140625" style="465" customWidth="1"/>
    <col min="53" max="53" width="22" style="465" bestFit="1" customWidth="1"/>
    <col min="54" max="55" width="30.5546875" style="465" customWidth="1"/>
    <col min="56" max="56" width="16.44140625" style="465" customWidth="1"/>
    <col min="57" max="59" width="15" style="465" customWidth="1"/>
    <col min="60" max="60" width="16.44140625" style="465" customWidth="1"/>
    <col min="61" max="61" width="19" style="465" customWidth="1"/>
    <col min="62" max="62" width="16.44140625" style="465" customWidth="1"/>
    <col min="63" max="63" width="22" style="465" bestFit="1" customWidth="1"/>
    <col min="64" max="65" width="30.5546875" style="465" customWidth="1"/>
    <col min="66" max="66" width="16.44140625" style="465" customWidth="1"/>
    <col min="67" max="69" width="15" style="465" customWidth="1"/>
    <col min="70" max="70" width="16.44140625" style="465" customWidth="1"/>
    <col min="71" max="71" width="19" style="465" customWidth="1"/>
    <col min="72" max="72" width="16.44140625" style="465" customWidth="1"/>
    <col min="73" max="73" width="22" style="465" bestFit="1" customWidth="1"/>
    <col min="74" max="75" width="30.5546875" style="465" customWidth="1"/>
    <col min="76" max="76" width="16.44140625" style="465" customWidth="1"/>
    <col min="77" max="16384" width="8.6640625" style="465"/>
  </cols>
  <sheetData>
    <row r="1" spans="1:76" s="214" customFormat="1" ht="14.4">
      <c r="C1" s="394" t="s">
        <v>289</v>
      </c>
      <c r="D1" s="394"/>
      <c r="E1" s="394"/>
      <c r="F1" s="394"/>
    </row>
    <row r="2" spans="1:76" s="214" customFormat="1" ht="14.4">
      <c r="C2" s="394"/>
      <c r="D2" s="394"/>
      <c r="E2" s="394"/>
      <c r="F2" s="394"/>
    </row>
    <row r="3" spans="1:76" s="289" customFormat="1" ht="17.399999999999999">
      <c r="A3" s="214"/>
      <c r="B3" s="1313" t="s">
        <v>546</v>
      </c>
      <c r="C3" s="1313"/>
      <c r="D3" s="1313"/>
      <c r="E3" s="1313"/>
      <c r="F3" s="1313"/>
      <c r="G3" s="1313"/>
      <c r="H3" s="690"/>
      <c r="I3" s="690"/>
      <c r="J3" s="690"/>
      <c r="K3" s="690"/>
      <c r="L3" s="690"/>
      <c r="M3" s="690"/>
      <c r="N3" s="690"/>
      <c r="O3" s="690"/>
      <c r="P3" s="690"/>
      <c r="T3" s="694"/>
      <c r="U3" s="694"/>
      <c r="V3" s="694"/>
      <c r="W3" s="694"/>
      <c r="X3" s="694"/>
      <c r="Y3" s="694"/>
      <c r="Z3" s="694"/>
      <c r="AD3" s="694"/>
      <c r="AE3" s="694"/>
      <c r="AF3" s="694"/>
      <c r="AG3" s="694"/>
      <c r="AH3" s="694"/>
      <c r="AI3" s="694"/>
      <c r="AJ3" s="694"/>
      <c r="AN3" s="694"/>
      <c r="AO3" s="694"/>
      <c r="AP3" s="694"/>
      <c r="AQ3" s="694"/>
      <c r="AR3" s="694"/>
      <c r="AS3" s="694"/>
      <c r="AT3" s="694"/>
      <c r="AX3" s="694"/>
      <c r="AY3" s="694"/>
      <c r="AZ3" s="694"/>
      <c r="BA3" s="694"/>
      <c r="BB3" s="694"/>
      <c r="BC3" s="694"/>
      <c r="BD3" s="694"/>
      <c r="BH3" s="694"/>
      <c r="BI3" s="694"/>
      <c r="BJ3" s="694"/>
      <c r="BK3" s="694"/>
      <c r="BL3" s="694"/>
      <c r="BM3" s="694"/>
      <c r="BN3" s="694"/>
      <c r="BR3" s="694"/>
      <c r="BS3" s="694"/>
      <c r="BT3" s="694"/>
      <c r="BU3" s="694"/>
      <c r="BV3" s="694"/>
      <c r="BW3" s="694"/>
      <c r="BX3" s="694"/>
    </row>
    <row r="4" spans="1:76" s="289" customFormat="1" ht="17.399999999999999">
      <c r="A4" s="214"/>
      <c r="B4" s="1313"/>
      <c r="C4" s="1313"/>
      <c r="D4" s="1313"/>
      <c r="E4" s="1313"/>
      <c r="F4" s="1313"/>
      <c r="G4" s="1313"/>
      <c r="H4" s="690"/>
      <c r="I4" s="690"/>
      <c r="J4" s="690"/>
      <c r="K4" s="690"/>
      <c r="L4" s="690"/>
      <c r="M4" s="690"/>
      <c r="N4" s="690"/>
      <c r="O4" s="690"/>
      <c r="P4" s="690"/>
      <c r="T4" s="694"/>
      <c r="U4" s="694"/>
      <c r="V4" s="694"/>
      <c r="W4" s="694"/>
      <c r="X4" s="694"/>
      <c r="Y4" s="694"/>
      <c r="Z4" s="694"/>
      <c r="AD4" s="694"/>
      <c r="AE4" s="694"/>
      <c r="AF4" s="694"/>
      <c r="AG4" s="694"/>
      <c r="AH4" s="694"/>
      <c r="AI4" s="694"/>
      <c r="AJ4" s="694"/>
      <c r="AN4" s="694"/>
      <c r="AO4" s="694"/>
      <c r="AP4" s="694"/>
      <c r="AQ4" s="694"/>
      <c r="AR4" s="694"/>
      <c r="AS4" s="694"/>
      <c r="AT4" s="694"/>
      <c r="AX4" s="694"/>
      <c r="AY4" s="694"/>
      <c r="AZ4" s="694"/>
      <c r="BA4" s="694"/>
      <c r="BB4" s="694"/>
      <c r="BC4" s="694"/>
      <c r="BD4" s="694"/>
      <c r="BH4" s="694"/>
      <c r="BI4" s="694"/>
      <c r="BJ4" s="694"/>
      <c r="BK4" s="694"/>
      <c r="BL4" s="694"/>
      <c r="BM4" s="694"/>
      <c r="BN4" s="694"/>
      <c r="BR4" s="694"/>
      <c r="BS4" s="694"/>
      <c r="BT4" s="694"/>
      <c r="BU4" s="694"/>
      <c r="BV4" s="694"/>
      <c r="BW4" s="694"/>
      <c r="BX4" s="694"/>
    </row>
    <row r="5" spans="1:76" s="233" customFormat="1" ht="18" thickBot="1">
      <c r="B5" s="275"/>
      <c r="C5" s="275"/>
      <c r="D5" s="275"/>
      <c r="E5" s="275"/>
      <c r="F5" s="275"/>
      <c r="G5" s="275"/>
      <c r="H5" s="275"/>
      <c r="I5" s="275"/>
      <c r="J5" s="275"/>
      <c r="K5" s="275"/>
      <c r="L5" s="275"/>
      <c r="M5" s="275"/>
      <c r="N5" s="275"/>
      <c r="O5" s="275"/>
      <c r="P5" s="275"/>
      <c r="T5" s="275"/>
      <c r="U5" s="275"/>
      <c r="V5" s="275"/>
      <c r="W5" s="275"/>
      <c r="X5" s="275"/>
      <c r="Y5" s="275"/>
      <c r="Z5" s="275"/>
      <c r="AD5" s="275"/>
      <c r="AE5" s="275"/>
      <c r="AF5" s="275"/>
      <c r="AG5" s="275"/>
      <c r="AH5" s="275"/>
      <c r="AI5" s="275"/>
      <c r="AJ5" s="275"/>
      <c r="AN5" s="275"/>
      <c r="AO5" s="275"/>
      <c r="AP5" s="275"/>
      <c r="AQ5" s="275"/>
      <c r="AR5" s="275"/>
      <c r="AS5" s="275"/>
      <c r="AT5" s="275"/>
      <c r="AX5" s="275"/>
      <c r="AY5" s="275"/>
      <c r="AZ5" s="275"/>
      <c r="BA5" s="275"/>
      <c r="BB5" s="275"/>
      <c r="BC5" s="275"/>
      <c r="BD5" s="275"/>
      <c r="BH5" s="275"/>
      <c r="BI5" s="275"/>
      <c r="BJ5" s="275"/>
      <c r="BK5" s="275"/>
      <c r="BL5" s="275"/>
      <c r="BM5" s="275"/>
      <c r="BN5" s="275"/>
      <c r="BR5" s="275"/>
      <c r="BS5" s="275"/>
      <c r="BT5" s="275"/>
      <c r="BU5" s="275"/>
      <c r="BV5" s="275"/>
      <c r="BW5" s="275"/>
      <c r="BX5" s="275"/>
    </row>
    <row r="6" spans="1:76" s="233" customFormat="1" ht="21.6" customHeight="1">
      <c r="B6" s="543"/>
      <c r="C6" s="544"/>
      <c r="D6" s="1315" t="s">
        <v>589</v>
      </c>
      <c r="E6" s="1317" t="s">
        <v>48</v>
      </c>
      <c r="F6" s="1318"/>
      <c r="G6" s="1318"/>
      <c r="H6" s="1318"/>
      <c r="I6" s="1318"/>
      <c r="J6" s="1319"/>
      <c r="K6" s="1318" t="s">
        <v>207</v>
      </c>
      <c r="L6" s="1318"/>
      <c r="M6" s="1318"/>
      <c r="N6" s="1318"/>
      <c r="O6" s="1318"/>
      <c r="P6" s="1318"/>
      <c r="Q6" s="1317" t="s">
        <v>24</v>
      </c>
      <c r="R6" s="1318"/>
      <c r="S6" s="1318"/>
      <c r="T6" s="1318"/>
      <c r="U6" s="1318"/>
      <c r="V6" s="1318"/>
      <c r="W6" s="1318"/>
      <c r="X6" s="1318"/>
      <c r="Y6" s="1318"/>
      <c r="Z6" s="1319"/>
      <c r="AA6" s="1317" t="s">
        <v>25</v>
      </c>
      <c r="AB6" s="1318"/>
      <c r="AC6" s="1318"/>
      <c r="AD6" s="1318"/>
      <c r="AE6" s="1318"/>
      <c r="AF6" s="1318"/>
      <c r="AG6" s="1318"/>
      <c r="AH6" s="1318"/>
      <c r="AI6" s="1318"/>
      <c r="AJ6" s="1319"/>
      <c r="AK6" s="1317" t="s">
        <v>26</v>
      </c>
      <c r="AL6" s="1318"/>
      <c r="AM6" s="1318"/>
      <c r="AN6" s="1318"/>
      <c r="AO6" s="1318"/>
      <c r="AP6" s="1318"/>
      <c r="AQ6" s="1318"/>
      <c r="AR6" s="1318"/>
      <c r="AS6" s="1318"/>
      <c r="AT6" s="1319"/>
      <c r="AU6" s="1317" t="s">
        <v>27</v>
      </c>
      <c r="AV6" s="1318"/>
      <c r="AW6" s="1318"/>
      <c r="AX6" s="1318"/>
      <c r="AY6" s="1318"/>
      <c r="AZ6" s="1318"/>
      <c r="BA6" s="1318"/>
      <c r="BB6" s="1318"/>
      <c r="BC6" s="1318"/>
      <c r="BD6" s="1319"/>
      <c r="BE6" s="1317" t="s">
        <v>28</v>
      </c>
      <c r="BF6" s="1318"/>
      <c r="BG6" s="1318"/>
      <c r="BH6" s="1318"/>
      <c r="BI6" s="1318"/>
      <c r="BJ6" s="1318"/>
      <c r="BK6" s="1318"/>
      <c r="BL6" s="1318"/>
      <c r="BM6" s="1318"/>
      <c r="BN6" s="1319"/>
      <c r="BO6" s="1317" t="s">
        <v>29</v>
      </c>
      <c r="BP6" s="1318"/>
      <c r="BQ6" s="1318"/>
      <c r="BR6" s="1318"/>
      <c r="BS6" s="1318"/>
      <c r="BT6" s="1318"/>
      <c r="BU6" s="1318"/>
      <c r="BV6" s="1318"/>
      <c r="BW6" s="1318"/>
      <c r="BX6" s="1319"/>
    </row>
    <row r="7" spans="1:76" s="233" customFormat="1" ht="26.4">
      <c r="B7" s="234"/>
      <c r="C7" s="545"/>
      <c r="D7" s="1316"/>
      <c r="E7" s="629" t="s">
        <v>45</v>
      </c>
      <c r="F7" s="574" t="s">
        <v>46</v>
      </c>
      <c r="G7" s="575" t="s">
        <v>7</v>
      </c>
      <c r="H7" s="574" t="s">
        <v>3</v>
      </c>
      <c r="I7" s="574" t="s">
        <v>10</v>
      </c>
      <c r="J7" s="577" t="s">
        <v>7</v>
      </c>
      <c r="K7" s="574" t="s">
        <v>45</v>
      </c>
      <c r="L7" s="574" t="s">
        <v>46</v>
      </c>
      <c r="M7" s="575" t="s">
        <v>7</v>
      </c>
      <c r="N7" s="574" t="s">
        <v>3</v>
      </c>
      <c r="O7" s="574" t="s">
        <v>10</v>
      </c>
      <c r="P7" s="574" t="s">
        <v>7</v>
      </c>
      <c r="Q7" s="629" t="s">
        <v>45</v>
      </c>
      <c r="R7" s="574" t="s">
        <v>46</v>
      </c>
      <c r="S7" s="574" t="s">
        <v>7</v>
      </c>
      <c r="T7" s="681" t="s">
        <v>612</v>
      </c>
      <c r="U7" s="681" t="s">
        <v>613</v>
      </c>
      <c r="V7" s="701" t="s">
        <v>614</v>
      </c>
      <c r="W7" s="681" t="s">
        <v>724</v>
      </c>
      <c r="X7" s="681" t="s">
        <v>725</v>
      </c>
      <c r="Y7" s="776" t="s">
        <v>10</v>
      </c>
      <c r="Z7" s="699" t="s">
        <v>7</v>
      </c>
      <c r="AA7" s="629" t="s">
        <v>45</v>
      </c>
      <c r="AB7" s="574" t="s">
        <v>46</v>
      </c>
      <c r="AC7" s="574" t="s">
        <v>7</v>
      </c>
      <c r="AD7" s="681" t="s">
        <v>612</v>
      </c>
      <c r="AE7" s="681" t="s">
        <v>613</v>
      </c>
      <c r="AF7" s="701" t="s">
        <v>614</v>
      </c>
      <c r="AG7" s="681" t="s">
        <v>724</v>
      </c>
      <c r="AH7" s="681" t="s">
        <v>725</v>
      </c>
      <c r="AI7" s="776" t="s">
        <v>10</v>
      </c>
      <c r="AJ7" s="699" t="s">
        <v>7</v>
      </c>
      <c r="AK7" s="629" t="s">
        <v>45</v>
      </c>
      <c r="AL7" s="574" t="s">
        <v>46</v>
      </c>
      <c r="AM7" s="574" t="s">
        <v>7</v>
      </c>
      <c r="AN7" s="681" t="s">
        <v>612</v>
      </c>
      <c r="AO7" s="681" t="s">
        <v>613</v>
      </c>
      <c r="AP7" s="701" t="s">
        <v>614</v>
      </c>
      <c r="AQ7" s="681" t="s">
        <v>724</v>
      </c>
      <c r="AR7" s="681" t="s">
        <v>725</v>
      </c>
      <c r="AS7" s="776" t="s">
        <v>10</v>
      </c>
      <c r="AT7" s="699" t="s">
        <v>7</v>
      </c>
      <c r="AU7" s="629" t="s">
        <v>45</v>
      </c>
      <c r="AV7" s="574" t="s">
        <v>46</v>
      </c>
      <c r="AW7" s="574" t="s">
        <v>7</v>
      </c>
      <c r="AX7" s="681" t="s">
        <v>612</v>
      </c>
      <c r="AY7" s="681" t="s">
        <v>613</v>
      </c>
      <c r="AZ7" s="701" t="s">
        <v>614</v>
      </c>
      <c r="BA7" s="681" t="s">
        <v>724</v>
      </c>
      <c r="BB7" s="681" t="s">
        <v>725</v>
      </c>
      <c r="BC7" s="776" t="s">
        <v>10</v>
      </c>
      <c r="BD7" s="699" t="s">
        <v>7</v>
      </c>
      <c r="BE7" s="629" t="s">
        <v>45</v>
      </c>
      <c r="BF7" s="574" t="s">
        <v>46</v>
      </c>
      <c r="BG7" s="574" t="s">
        <v>7</v>
      </c>
      <c r="BH7" s="681" t="s">
        <v>612</v>
      </c>
      <c r="BI7" s="681" t="s">
        <v>613</v>
      </c>
      <c r="BJ7" s="701" t="s">
        <v>614</v>
      </c>
      <c r="BK7" s="681" t="s">
        <v>724</v>
      </c>
      <c r="BL7" s="681" t="s">
        <v>725</v>
      </c>
      <c r="BM7" s="776" t="s">
        <v>10</v>
      </c>
      <c r="BN7" s="699" t="s">
        <v>7</v>
      </c>
      <c r="BO7" s="629" t="s">
        <v>45</v>
      </c>
      <c r="BP7" s="574" t="s">
        <v>46</v>
      </c>
      <c r="BQ7" s="574" t="s">
        <v>7</v>
      </c>
      <c r="BR7" s="681" t="s">
        <v>612</v>
      </c>
      <c r="BS7" s="681" t="s">
        <v>613</v>
      </c>
      <c r="BT7" s="701" t="s">
        <v>614</v>
      </c>
      <c r="BU7" s="681" t="s">
        <v>724</v>
      </c>
      <c r="BV7" s="681" t="s">
        <v>725</v>
      </c>
      <c r="BW7" s="776" t="s">
        <v>10</v>
      </c>
      <c r="BX7" s="699" t="s">
        <v>7</v>
      </c>
    </row>
    <row r="8" spans="1:76" s="233" customFormat="1" ht="13.8" thickBot="1">
      <c r="B8" s="235"/>
      <c r="C8" s="773" t="s">
        <v>698</v>
      </c>
      <c r="D8" s="546"/>
      <c r="E8" s="630"/>
      <c r="F8" s="625"/>
      <c r="G8" s="547"/>
      <c r="H8" s="625"/>
      <c r="I8" s="625"/>
      <c r="J8" s="550"/>
      <c r="K8" s="627"/>
      <c r="L8" s="627"/>
      <c r="M8" s="547"/>
      <c r="N8" s="625"/>
      <c r="O8" s="625"/>
      <c r="P8" s="548"/>
      <c r="Q8" s="714"/>
      <c r="R8" s="717"/>
      <c r="S8" s="716"/>
      <c r="T8" s="715"/>
      <c r="U8" s="717"/>
      <c r="V8" s="717"/>
      <c r="W8" s="718"/>
      <c r="X8" s="715"/>
      <c r="Y8" s="778"/>
      <c r="Z8" s="719"/>
      <c r="AA8" s="714"/>
      <c r="AB8" s="717"/>
      <c r="AC8" s="716"/>
      <c r="AD8" s="715"/>
      <c r="AE8" s="717"/>
      <c r="AF8" s="717"/>
      <c r="AG8" s="718"/>
      <c r="AH8" s="715"/>
      <c r="AI8" s="778"/>
      <c r="AJ8" s="719"/>
      <c r="AK8" s="714"/>
      <c r="AL8" s="717"/>
      <c r="AM8" s="716"/>
      <c r="AN8" s="715"/>
      <c r="AO8" s="717"/>
      <c r="AP8" s="717"/>
      <c r="AQ8" s="718"/>
      <c r="AR8" s="715"/>
      <c r="AS8" s="778"/>
      <c r="AT8" s="719"/>
      <c r="AU8" s="714"/>
      <c r="AV8" s="717"/>
      <c r="AW8" s="716"/>
      <c r="AX8" s="715"/>
      <c r="AY8" s="717"/>
      <c r="AZ8" s="717"/>
      <c r="BA8" s="718"/>
      <c r="BB8" s="715"/>
      <c r="BC8" s="778"/>
      <c r="BD8" s="719"/>
      <c r="BE8" s="714"/>
      <c r="BF8" s="717"/>
      <c r="BG8" s="716"/>
      <c r="BH8" s="715"/>
      <c r="BI8" s="717"/>
      <c r="BJ8" s="717"/>
      <c r="BK8" s="718"/>
      <c r="BL8" s="715"/>
      <c r="BM8" s="778"/>
      <c r="BN8" s="719"/>
      <c r="BO8" s="714"/>
      <c r="BP8" s="717"/>
      <c r="BQ8" s="716"/>
      <c r="BR8" s="715"/>
      <c r="BS8" s="717"/>
      <c r="BT8" s="717"/>
      <c r="BU8" s="718"/>
      <c r="BV8" s="715"/>
      <c r="BW8" s="778"/>
      <c r="BX8" s="719"/>
    </row>
    <row r="9" spans="1:76" s="233" customFormat="1" ht="21" customHeight="1">
      <c r="B9" s="696" t="s">
        <v>699</v>
      </c>
      <c r="C9" s="237" t="s">
        <v>5</v>
      </c>
      <c r="D9" s="644" t="str">
        <f>'T1b - CGSFE (Unitaire)'!$C$7</f>
        <v>m³ produit</v>
      </c>
      <c r="E9" s="632"/>
      <c r="F9" s="441"/>
      <c r="G9" s="442"/>
      <c r="H9" s="441"/>
      <c r="I9" s="441"/>
      <c r="J9" s="633"/>
      <c r="K9" s="441"/>
      <c r="L9" s="441"/>
      <c r="M9" s="445"/>
      <c r="N9" s="441"/>
      <c r="O9" s="441"/>
      <c r="P9" s="441"/>
      <c r="Q9" s="787"/>
      <c r="R9" s="788"/>
      <c r="S9" s="789"/>
      <c r="T9" s="788"/>
      <c r="U9" s="790"/>
      <c r="V9" s="790"/>
      <c r="W9" s="791"/>
      <c r="X9" s="788"/>
      <c r="Y9" s="792"/>
      <c r="Z9" s="793"/>
      <c r="AA9" s="787"/>
      <c r="AB9" s="788"/>
      <c r="AC9" s="789"/>
      <c r="AD9" s="788"/>
      <c r="AE9" s="790"/>
      <c r="AF9" s="790"/>
      <c r="AG9" s="791"/>
      <c r="AH9" s="788"/>
      <c r="AI9" s="792"/>
      <c r="AJ9" s="793"/>
      <c r="AK9" s="787"/>
      <c r="AL9" s="788"/>
      <c r="AM9" s="789"/>
      <c r="AN9" s="788"/>
      <c r="AO9" s="790"/>
      <c r="AP9" s="790"/>
      <c r="AQ9" s="791"/>
      <c r="AR9" s="788"/>
      <c r="AS9" s="792"/>
      <c r="AT9" s="793"/>
      <c r="AU9" s="787"/>
      <c r="AV9" s="788"/>
      <c r="AW9" s="789"/>
      <c r="AX9" s="788"/>
      <c r="AY9" s="790"/>
      <c r="AZ9" s="790"/>
      <c r="BA9" s="791"/>
      <c r="BB9" s="788"/>
      <c r="BC9" s="792"/>
      <c r="BD9" s="793"/>
      <c r="BE9" s="787"/>
      <c r="BF9" s="788"/>
      <c r="BG9" s="789"/>
      <c r="BH9" s="788"/>
      <c r="BI9" s="790"/>
      <c r="BJ9" s="790"/>
      <c r="BK9" s="791"/>
      <c r="BL9" s="788"/>
      <c r="BM9" s="792"/>
      <c r="BN9" s="793"/>
      <c r="BO9" s="787"/>
      <c r="BP9" s="788"/>
      <c r="BQ9" s="789"/>
      <c r="BR9" s="788"/>
      <c r="BS9" s="790"/>
      <c r="BT9" s="790"/>
      <c r="BU9" s="791"/>
      <c r="BV9" s="788"/>
      <c r="BW9" s="792"/>
      <c r="BX9" s="793"/>
    </row>
    <row r="10" spans="1:76" s="233" customFormat="1" ht="21" customHeight="1">
      <c r="B10" s="240"/>
      <c r="C10" s="206" t="s">
        <v>11</v>
      </c>
      <c r="D10" s="645"/>
      <c r="E10" s="634"/>
      <c r="F10" s="441"/>
      <c r="G10" s="445"/>
      <c r="H10" s="441"/>
      <c r="I10" s="441"/>
      <c r="J10" s="633"/>
      <c r="K10" s="441"/>
      <c r="L10" s="441"/>
      <c r="M10" s="445"/>
      <c r="N10" s="441"/>
      <c r="O10" s="441"/>
      <c r="P10" s="441"/>
      <c r="Q10" s="652"/>
      <c r="R10" s="443"/>
      <c r="S10" s="710"/>
      <c r="T10" s="443"/>
      <c r="U10" s="444"/>
      <c r="V10" s="444"/>
      <c r="W10" s="702"/>
      <c r="X10" s="443"/>
      <c r="Y10" s="779"/>
      <c r="Z10" s="653"/>
      <c r="AA10" s="652"/>
      <c r="AB10" s="443"/>
      <c r="AC10" s="710"/>
      <c r="AD10" s="443"/>
      <c r="AE10" s="444"/>
      <c r="AF10" s="444"/>
      <c r="AG10" s="702"/>
      <c r="AH10" s="443"/>
      <c r="AI10" s="779"/>
      <c r="AJ10" s="653"/>
      <c r="AK10" s="652"/>
      <c r="AL10" s="443"/>
      <c r="AM10" s="710"/>
      <c r="AN10" s="443"/>
      <c r="AO10" s="444"/>
      <c r="AP10" s="444"/>
      <c r="AQ10" s="702"/>
      <c r="AR10" s="443"/>
      <c r="AS10" s="779"/>
      <c r="AT10" s="653"/>
      <c r="AU10" s="652"/>
      <c r="AV10" s="443"/>
      <c r="AW10" s="710"/>
      <c r="AX10" s="443"/>
      <c r="AY10" s="444"/>
      <c r="AZ10" s="444"/>
      <c r="BA10" s="702"/>
      <c r="BB10" s="443"/>
      <c r="BC10" s="779"/>
      <c r="BD10" s="653"/>
      <c r="BE10" s="652"/>
      <c r="BF10" s="443"/>
      <c r="BG10" s="710"/>
      <c r="BH10" s="443"/>
      <c r="BI10" s="444"/>
      <c r="BJ10" s="444"/>
      <c r="BK10" s="702"/>
      <c r="BL10" s="443"/>
      <c r="BM10" s="779"/>
      <c r="BN10" s="653"/>
      <c r="BO10" s="652"/>
      <c r="BP10" s="443"/>
      <c r="BQ10" s="710"/>
      <c r="BR10" s="443"/>
      <c r="BS10" s="444"/>
      <c r="BT10" s="444"/>
      <c r="BU10" s="702"/>
      <c r="BV10" s="443"/>
      <c r="BW10" s="779"/>
      <c r="BX10" s="653"/>
    </row>
    <row r="11" spans="1:76" s="233" customFormat="1" ht="21" customHeight="1">
      <c r="B11" s="240"/>
      <c r="C11" s="206" t="s">
        <v>12</v>
      </c>
      <c r="D11" s="645"/>
      <c r="E11" s="634"/>
      <c r="F11" s="441"/>
      <c r="G11" s="445"/>
      <c r="H11" s="441"/>
      <c r="I11" s="441"/>
      <c r="J11" s="633"/>
      <c r="K11" s="441"/>
      <c r="L11" s="441"/>
      <c r="M11" s="445"/>
      <c r="N11" s="441"/>
      <c r="O11" s="441"/>
      <c r="P11" s="441"/>
      <c r="Q11" s="652"/>
      <c r="R11" s="443"/>
      <c r="S11" s="710"/>
      <c r="T11" s="443"/>
      <c r="U11" s="444"/>
      <c r="V11" s="444"/>
      <c r="W11" s="702"/>
      <c r="X11" s="443"/>
      <c r="Y11" s="779"/>
      <c r="Z11" s="653"/>
      <c r="AA11" s="652"/>
      <c r="AB11" s="443"/>
      <c r="AC11" s="710"/>
      <c r="AD11" s="443"/>
      <c r="AE11" s="444"/>
      <c r="AF11" s="444"/>
      <c r="AG11" s="702"/>
      <c r="AH11" s="443"/>
      <c r="AI11" s="779"/>
      <c r="AJ11" s="653"/>
      <c r="AK11" s="652"/>
      <c r="AL11" s="443"/>
      <c r="AM11" s="710"/>
      <c r="AN11" s="443"/>
      <c r="AO11" s="444"/>
      <c r="AP11" s="444"/>
      <c r="AQ11" s="702"/>
      <c r="AR11" s="443"/>
      <c r="AS11" s="779"/>
      <c r="AT11" s="653"/>
      <c r="AU11" s="652"/>
      <c r="AV11" s="443"/>
      <c r="AW11" s="710"/>
      <c r="AX11" s="443"/>
      <c r="AY11" s="444"/>
      <c r="AZ11" s="444"/>
      <c r="BA11" s="702"/>
      <c r="BB11" s="443"/>
      <c r="BC11" s="779"/>
      <c r="BD11" s="653"/>
      <c r="BE11" s="652"/>
      <c r="BF11" s="443"/>
      <c r="BG11" s="710"/>
      <c r="BH11" s="443"/>
      <c r="BI11" s="444"/>
      <c r="BJ11" s="444"/>
      <c r="BK11" s="702"/>
      <c r="BL11" s="443"/>
      <c r="BM11" s="779"/>
      <c r="BN11" s="653"/>
      <c r="BO11" s="652"/>
      <c r="BP11" s="443"/>
      <c r="BQ11" s="710"/>
      <c r="BR11" s="443"/>
      <c r="BS11" s="444"/>
      <c r="BT11" s="444"/>
      <c r="BU11" s="702"/>
      <c r="BV11" s="443"/>
      <c r="BW11" s="779"/>
      <c r="BX11" s="653"/>
    </row>
    <row r="12" spans="1:76" s="233" customFormat="1" ht="21" customHeight="1">
      <c r="B12" s="697"/>
      <c r="C12" s="963" t="s">
        <v>30</v>
      </c>
      <c r="D12" s="964"/>
      <c r="E12" s="965"/>
      <c r="F12" s="966"/>
      <c r="G12" s="967"/>
      <c r="H12" s="966"/>
      <c r="I12" s="966"/>
      <c r="J12" s="968"/>
      <c r="K12" s="966"/>
      <c r="L12" s="966"/>
      <c r="M12" s="967"/>
      <c r="N12" s="966"/>
      <c r="O12" s="966"/>
      <c r="P12" s="966"/>
      <c r="Q12" s="969"/>
      <c r="R12" s="970"/>
      <c r="S12" s="971"/>
      <c r="T12" s="970"/>
      <c r="U12" s="972"/>
      <c r="V12" s="972"/>
      <c r="W12" s="973"/>
      <c r="X12" s="970"/>
      <c r="Y12" s="974"/>
      <c r="Z12" s="975"/>
      <c r="AA12" s="969"/>
      <c r="AB12" s="970"/>
      <c r="AC12" s="971"/>
      <c r="AD12" s="970"/>
      <c r="AE12" s="972"/>
      <c r="AF12" s="972"/>
      <c r="AG12" s="973"/>
      <c r="AH12" s="970"/>
      <c r="AI12" s="974"/>
      <c r="AJ12" s="975"/>
      <c r="AK12" s="969"/>
      <c r="AL12" s="970"/>
      <c r="AM12" s="971"/>
      <c r="AN12" s="970"/>
      <c r="AO12" s="972"/>
      <c r="AP12" s="972"/>
      <c r="AQ12" s="973"/>
      <c r="AR12" s="970"/>
      <c r="AS12" s="974"/>
      <c r="AT12" s="975"/>
      <c r="AU12" s="969"/>
      <c r="AV12" s="970"/>
      <c r="AW12" s="971"/>
      <c r="AX12" s="970"/>
      <c r="AY12" s="972"/>
      <c r="AZ12" s="972"/>
      <c r="BA12" s="973"/>
      <c r="BB12" s="970"/>
      <c r="BC12" s="974"/>
      <c r="BD12" s="975"/>
      <c r="BE12" s="969"/>
      <c r="BF12" s="970"/>
      <c r="BG12" s="971"/>
      <c r="BH12" s="970"/>
      <c r="BI12" s="972"/>
      <c r="BJ12" s="972"/>
      <c r="BK12" s="973"/>
      <c r="BL12" s="970"/>
      <c r="BM12" s="974"/>
      <c r="BN12" s="975"/>
      <c r="BO12" s="969"/>
      <c r="BP12" s="970"/>
      <c r="BQ12" s="971"/>
      <c r="BR12" s="970"/>
      <c r="BS12" s="972"/>
      <c r="BT12" s="972"/>
      <c r="BU12" s="973"/>
      <c r="BV12" s="970"/>
      <c r="BW12" s="974"/>
      <c r="BX12" s="975"/>
    </row>
    <row r="13" spans="1:76" s="233" customFormat="1" ht="21" customHeight="1">
      <c r="B13" s="696" t="s">
        <v>803</v>
      </c>
      <c r="C13" s="206" t="s">
        <v>5</v>
      </c>
      <c r="D13" s="645" t="str">
        <f>'T1b - CGSFE (Unitaire)'!$C$7</f>
        <v>m³ produit</v>
      </c>
      <c r="E13" s="634"/>
      <c r="F13" s="441"/>
      <c r="G13" s="445"/>
      <c r="H13" s="441"/>
      <c r="I13" s="441"/>
      <c r="J13" s="633"/>
      <c r="K13" s="441"/>
      <c r="L13" s="441"/>
      <c r="M13" s="445"/>
      <c r="N13" s="441"/>
      <c r="O13" s="441"/>
      <c r="P13" s="441"/>
      <c r="Q13" s="652"/>
      <c r="R13" s="443"/>
      <c r="S13" s="710"/>
      <c r="T13" s="443"/>
      <c r="U13" s="444"/>
      <c r="V13" s="444"/>
      <c r="W13" s="702"/>
      <c r="X13" s="443"/>
      <c r="Y13" s="779"/>
      <c r="Z13" s="653"/>
      <c r="AA13" s="652"/>
      <c r="AB13" s="443"/>
      <c r="AC13" s="710"/>
      <c r="AD13" s="443"/>
      <c r="AE13" s="444"/>
      <c r="AF13" s="444"/>
      <c r="AG13" s="702"/>
      <c r="AH13" s="443"/>
      <c r="AI13" s="779"/>
      <c r="AJ13" s="653"/>
      <c r="AK13" s="652"/>
      <c r="AL13" s="443"/>
      <c r="AM13" s="710"/>
      <c r="AN13" s="443"/>
      <c r="AO13" s="444"/>
      <c r="AP13" s="444"/>
      <c r="AQ13" s="702"/>
      <c r="AR13" s="443"/>
      <c r="AS13" s="779"/>
      <c r="AT13" s="653"/>
      <c r="AU13" s="652"/>
      <c r="AV13" s="443"/>
      <c r="AW13" s="710"/>
      <c r="AX13" s="443"/>
      <c r="AY13" s="444"/>
      <c r="AZ13" s="444"/>
      <c r="BA13" s="702"/>
      <c r="BB13" s="443"/>
      <c r="BC13" s="779"/>
      <c r="BD13" s="653"/>
      <c r="BE13" s="652"/>
      <c r="BF13" s="443"/>
      <c r="BG13" s="710"/>
      <c r="BH13" s="443"/>
      <c r="BI13" s="444"/>
      <c r="BJ13" s="444"/>
      <c r="BK13" s="702"/>
      <c r="BL13" s="443"/>
      <c r="BM13" s="779"/>
      <c r="BN13" s="653"/>
      <c r="BO13" s="652"/>
      <c r="BP13" s="443"/>
      <c r="BQ13" s="710"/>
      <c r="BR13" s="443"/>
      <c r="BS13" s="444"/>
      <c r="BT13" s="444"/>
      <c r="BU13" s="702"/>
      <c r="BV13" s="443"/>
      <c r="BW13" s="779"/>
      <c r="BX13" s="653"/>
    </row>
    <row r="14" spans="1:76" s="233" customFormat="1" ht="21" customHeight="1">
      <c r="B14" s="240"/>
      <c r="C14" s="206" t="s">
        <v>11</v>
      </c>
      <c r="D14" s="645"/>
      <c r="E14" s="634"/>
      <c r="F14" s="441"/>
      <c r="G14" s="445"/>
      <c r="H14" s="441"/>
      <c r="I14" s="441"/>
      <c r="J14" s="633"/>
      <c r="K14" s="441"/>
      <c r="L14" s="441"/>
      <c r="M14" s="445"/>
      <c r="N14" s="441"/>
      <c r="O14" s="441"/>
      <c r="P14" s="441"/>
      <c r="Q14" s="652"/>
      <c r="R14" s="443"/>
      <c r="S14" s="710"/>
      <c r="T14" s="443"/>
      <c r="U14" s="444"/>
      <c r="V14" s="444"/>
      <c r="W14" s="702"/>
      <c r="X14" s="443"/>
      <c r="Y14" s="779"/>
      <c r="Z14" s="653"/>
      <c r="AA14" s="652"/>
      <c r="AB14" s="443"/>
      <c r="AC14" s="710"/>
      <c r="AD14" s="443"/>
      <c r="AE14" s="444"/>
      <c r="AF14" s="444"/>
      <c r="AG14" s="702"/>
      <c r="AH14" s="443"/>
      <c r="AI14" s="779"/>
      <c r="AJ14" s="653"/>
      <c r="AK14" s="652"/>
      <c r="AL14" s="443"/>
      <c r="AM14" s="710"/>
      <c r="AN14" s="443"/>
      <c r="AO14" s="444"/>
      <c r="AP14" s="444"/>
      <c r="AQ14" s="702"/>
      <c r="AR14" s="443"/>
      <c r="AS14" s="779"/>
      <c r="AT14" s="653"/>
      <c r="AU14" s="652"/>
      <c r="AV14" s="443"/>
      <c r="AW14" s="710"/>
      <c r="AX14" s="443"/>
      <c r="AY14" s="444"/>
      <c r="AZ14" s="444"/>
      <c r="BA14" s="702"/>
      <c r="BB14" s="443"/>
      <c r="BC14" s="779"/>
      <c r="BD14" s="653"/>
      <c r="BE14" s="652"/>
      <c r="BF14" s="443"/>
      <c r="BG14" s="710"/>
      <c r="BH14" s="443"/>
      <c r="BI14" s="444"/>
      <c r="BJ14" s="444"/>
      <c r="BK14" s="702"/>
      <c r="BL14" s="443"/>
      <c r="BM14" s="779"/>
      <c r="BN14" s="653"/>
      <c r="BO14" s="652"/>
      <c r="BP14" s="443"/>
      <c r="BQ14" s="710"/>
      <c r="BR14" s="443"/>
      <c r="BS14" s="444"/>
      <c r="BT14" s="444"/>
      <c r="BU14" s="702"/>
      <c r="BV14" s="443"/>
      <c r="BW14" s="779"/>
      <c r="BX14" s="653"/>
    </row>
    <row r="15" spans="1:76" s="233" customFormat="1" ht="21" customHeight="1">
      <c r="B15" s="240"/>
      <c r="C15" s="239" t="s">
        <v>12</v>
      </c>
      <c r="D15" s="645"/>
      <c r="E15" s="634"/>
      <c r="F15" s="441"/>
      <c r="G15" s="445"/>
      <c r="H15" s="441"/>
      <c r="I15" s="441"/>
      <c r="J15" s="633"/>
      <c r="K15" s="441"/>
      <c r="L15" s="441"/>
      <c r="M15" s="445"/>
      <c r="N15" s="441"/>
      <c r="O15" s="441"/>
      <c r="P15" s="441"/>
      <c r="Q15" s="652"/>
      <c r="R15" s="443"/>
      <c r="S15" s="710"/>
      <c r="T15" s="443"/>
      <c r="U15" s="444"/>
      <c r="V15" s="444"/>
      <c r="W15" s="702"/>
      <c r="X15" s="443"/>
      <c r="Y15" s="779"/>
      <c r="Z15" s="653"/>
      <c r="AA15" s="652"/>
      <c r="AB15" s="443"/>
      <c r="AC15" s="710"/>
      <c r="AD15" s="443"/>
      <c r="AE15" s="444"/>
      <c r="AF15" s="444"/>
      <c r="AG15" s="702"/>
      <c r="AH15" s="443"/>
      <c r="AI15" s="779"/>
      <c r="AJ15" s="653"/>
      <c r="AK15" s="652"/>
      <c r="AL15" s="443"/>
      <c r="AM15" s="710"/>
      <c r="AN15" s="443"/>
      <c r="AO15" s="444"/>
      <c r="AP15" s="444"/>
      <c r="AQ15" s="702"/>
      <c r="AR15" s="443"/>
      <c r="AS15" s="779"/>
      <c r="AT15" s="653"/>
      <c r="AU15" s="652"/>
      <c r="AV15" s="443"/>
      <c r="AW15" s="710"/>
      <c r="AX15" s="443"/>
      <c r="AY15" s="444"/>
      <c r="AZ15" s="444"/>
      <c r="BA15" s="702"/>
      <c r="BB15" s="443"/>
      <c r="BC15" s="779"/>
      <c r="BD15" s="653"/>
      <c r="BE15" s="652"/>
      <c r="BF15" s="443"/>
      <c r="BG15" s="710"/>
      <c r="BH15" s="443"/>
      <c r="BI15" s="444"/>
      <c r="BJ15" s="444"/>
      <c r="BK15" s="702"/>
      <c r="BL15" s="443"/>
      <c r="BM15" s="779"/>
      <c r="BN15" s="653"/>
      <c r="BO15" s="652"/>
      <c r="BP15" s="443"/>
      <c r="BQ15" s="710"/>
      <c r="BR15" s="443"/>
      <c r="BS15" s="444"/>
      <c r="BT15" s="444"/>
      <c r="BU15" s="702"/>
      <c r="BV15" s="443"/>
      <c r="BW15" s="779"/>
      <c r="BX15" s="653"/>
    </row>
    <row r="16" spans="1:76" s="233" customFormat="1" ht="21" customHeight="1">
      <c r="B16" s="697"/>
      <c r="C16" s="963" t="s">
        <v>30</v>
      </c>
      <c r="D16" s="964"/>
      <c r="E16" s="965"/>
      <c r="F16" s="966"/>
      <c r="G16" s="967"/>
      <c r="H16" s="966"/>
      <c r="I16" s="966"/>
      <c r="J16" s="968"/>
      <c r="K16" s="966"/>
      <c r="L16" s="966"/>
      <c r="M16" s="967"/>
      <c r="N16" s="966"/>
      <c r="O16" s="966"/>
      <c r="P16" s="966"/>
      <c r="Q16" s="969"/>
      <c r="R16" s="970"/>
      <c r="S16" s="971"/>
      <c r="T16" s="970"/>
      <c r="U16" s="972"/>
      <c r="V16" s="972"/>
      <c r="W16" s="973"/>
      <c r="X16" s="970"/>
      <c r="Y16" s="974"/>
      <c r="Z16" s="975"/>
      <c r="AA16" s="969"/>
      <c r="AB16" s="970"/>
      <c r="AC16" s="971"/>
      <c r="AD16" s="970"/>
      <c r="AE16" s="972"/>
      <c r="AF16" s="972"/>
      <c r="AG16" s="973"/>
      <c r="AH16" s="970"/>
      <c r="AI16" s="974"/>
      <c r="AJ16" s="975"/>
      <c r="AK16" s="969"/>
      <c r="AL16" s="970"/>
      <c r="AM16" s="971"/>
      <c r="AN16" s="970"/>
      <c r="AO16" s="972"/>
      <c r="AP16" s="972"/>
      <c r="AQ16" s="973"/>
      <c r="AR16" s="970"/>
      <c r="AS16" s="974"/>
      <c r="AT16" s="975"/>
      <c r="AU16" s="969"/>
      <c r="AV16" s="970"/>
      <c r="AW16" s="971"/>
      <c r="AX16" s="970"/>
      <c r="AY16" s="972"/>
      <c r="AZ16" s="972"/>
      <c r="BA16" s="973"/>
      <c r="BB16" s="970"/>
      <c r="BC16" s="974"/>
      <c r="BD16" s="975"/>
      <c r="BE16" s="969"/>
      <c r="BF16" s="970"/>
      <c r="BG16" s="971"/>
      <c r="BH16" s="970"/>
      <c r="BI16" s="972"/>
      <c r="BJ16" s="972"/>
      <c r="BK16" s="973"/>
      <c r="BL16" s="970"/>
      <c r="BM16" s="974"/>
      <c r="BN16" s="975"/>
      <c r="BO16" s="969"/>
      <c r="BP16" s="970"/>
      <c r="BQ16" s="971"/>
      <c r="BR16" s="970"/>
      <c r="BS16" s="972"/>
      <c r="BT16" s="972"/>
      <c r="BU16" s="973"/>
      <c r="BV16" s="970"/>
      <c r="BW16" s="974"/>
      <c r="BX16" s="975"/>
    </row>
    <row r="17" spans="2:76" s="233" customFormat="1" ht="21" customHeight="1">
      <c r="B17" s="696" t="s">
        <v>700</v>
      </c>
      <c r="C17" s="237" t="s">
        <v>5</v>
      </c>
      <c r="D17" s="645" t="str">
        <f>'T1b - CGSFE (Unitaire)'!$C$7</f>
        <v>m³ produit</v>
      </c>
      <c r="E17" s="634"/>
      <c r="F17" s="441"/>
      <c r="G17" s="445"/>
      <c r="H17" s="441"/>
      <c r="I17" s="441"/>
      <c r="J17" s="633"/>
      <c r="K17" s="441"/>
      <c r="L17" s="441"/>
      <c r="M17" s="445"/>
      <c r="N17" s="441"/>
      <c r="O17" s="441"/>
      <c r="P17" s="441"/>
      <c r="Q17" s="652"/>
      <c r="R17" s="443"/>
      <c r="S17" s="710"/>
      <c r="T17" s="443"/>
      <c r="U17" s="444"/>
      <c r="V17" s="444"/>
      <c r="W17" s="702"/>
      <c r="X17" s="443"/>
      <c r="Y17" s="779"/>
      <c r="Z17" s="653"/>
      <c r="AA17" s="652"/>
      <c r="AB17" s="443"/>
      <c r="AC17" s="710"/>
      <c r="AD17" s="443"/>
      <c r="AE17" s="444"/>
      <c r="AF17" s="444"/>
      <c r="AG17" s="702"/>
      <c r="AH17" s="443"/>
      <c r="AI17" s="779"/>
      <c r="AJ17" s="653"/>
      <c r="AK17" s="652"/>
      <c r="AL17" s="443"/>
      <c r="AM17" s="710"/>
      <c r="AN17" s="443"/>
      <c r="AO17" s="444"/>
      <c r="AP17" s="444"/>
      <c r="AQ17" s="702"/>
      <c r="AR17" s="443"/>
      <c r="AS17" s="779"/>
      <c r="AT17" s="653"/>
      <c r="AU17" s="652"/>
      <c r="AV17" s="443"/>
      <c r="AW17" s="710"/>
      <c r="AX17" s="443"/>
      <c r="AY17" s="444"/>
      <c r="AZ17" s="444"/>
      <c r="BA17" s="702"/>
      <c r="BB17" s="443"/>
      <c r="BC17" s="779"/>
      <c r="BD17" s="653"/>
      <c r="BE17" s="652"/>
      <c r="BF17" s="443"/>
      <c r="BG17" s="710"/>
      <c r="BH17" s="443"/>
      <c r="BI17" s="444"/>
      <c r="BJ17" s="444"/>
      <c r="BK17" s="702"/>
      <c r="BL17" s="443"/>
      <c r="BM17" s="779"/>
      <c r="BN17" s="653"/>
      <c r="BO17" s="652"/>
      <c r="BP17" s="443"/>
      <c r="BQ17" s="710"/>
      <c r="BR17" s="443"/>
      <c r="BS17" s="444"/>
      <c r="BT17" s="444"/>
      <c r="BU17" s="702"/>
      <c r="BV17" s="443"/>
      <c r="BW17" s="779"/>
      <c r="BX17" s="653"/>
    </row>
    <row r="18" spans="2:76" s="233" customFormat="1" ht="21" customHeight="1">
      <c r="B18" s="240"/>
      <c r="C18" s="206" t="s">
        <v>11</v>
      </c>
      <c r="D18" s="645"/>
      <c r="E18" s="634"/>
      <c r="F18" s="441"/>
      <c r="G18" s="445"/>
      <c r="H18" s="441"/>
      <c r="I18" s="441"/>
      <c r="J18" s="633"/>
      <c r="K18" s="441"/>
      <c r="L18" s="441"/>
      <c r="M18" s="445"/>
      <c r="N18" s="441"/>
      <c r="O18" s="441"/>
      <c r="P18" s="441"/>
      <c r="Q18" s="652"/>
      <c r="R18" s="443"/>
      <c r="S18" s="710"/>
      <c r="T18" s="443"/>
      <c r="U18" s="444"/>
      <c r="V18" s="444"/>
      <c r="W18" s="702"/>
      <c r="X18" s="443"/>
      <c r="Y18" s="779"/>
      <c r="Z18" s="653"/>
      <c r="AA18" s="652"/>
      <c r="AB18" s="443"/>
      <c r="AC18" s="710"/>
      <c r="AD18" s="443"/>
      <c r="AE18" s="444"/>
      <c r="AF18" s="444"/>
      <c r="AG18" s="702"/>
      <c r="AH18" s="443"/>
      <c r="AI18" s="779"/>
      <c r="AJ18" s="653"/>
      <c r="AK18" s="652"/>
      <c r="AL18" s="443"/>
      <c r="AM18" s="710"/>
      <c r="AN18" s="443"/>
      <c r="AO18" s="444"/>
      <c r="AP18" s="444"/>
      <c r="AQ18" s="702"/>
      <c r="AR18" s="443"/>
      <c r="AS18" s="779"/>
      <c r="AT18" s="653"/>
      <c r="AU18" s="652"/>
      <c r="AV18" s="443"/>
      <c r="AW18" s="710"/>
      <c r="AX18" s="443"/>
      <c r="AY18" s="444"/>
      <c r="AZ18" s="444"/>
      <c r="BA18" s="702"/>
      <c r="BB18" s="443"/>
      <c r="BC18" s="779"/>
      <c r="BD18" s="653"/>
      <c r="BE18" s="652"/>
      <c r="BF18" s="443"/>
      <c r="BG18" s="710"/>
      <c r="BH18" s="443"/>
      <c r="BI18" s="444"/>
      <c r="BJ18" s="444"/>
      <c r="BK18" s="702"/>
      <c r="BL18" s="443"/>
      <c r="BM18" s="779"/>
      <c r="BN18" s="653"/>
      <c r="BO18" s="652"/>
      <c r="BP18" s="443"/>
      <c r="BQ18" s="710"/>
      <c r="BR18" s="443"/>
      <c r="BS18" s="444"/>
      <c r="BT18" s="444"/>
      <c r="BU18" s="702"/>
      <c r="BV18" s="443"/>
      <c r="BW18" s="779"/>
      <c r="BX18" s="653"/>
    </row>
    <row r="19" spans="2:76" s="233" customFormat="1" ht="21" customHeight="1">
      <c r="B19" s="240"/>
      <c r="C19" s="239" t="s">
        <v>12</v>
      </c>
      <c r="D19" s="645"/>
      <c r="E19" s="634"/>
      <c r="F19" s="441"/>
      <c r="G19" s="445"/>
      <c r="H19" s="441"/>
      <c r="I19" s="441"/>
      <c r="J19" s="633"/>
      <c r="K19" s="441"/>
      <c r="L19" s="441"/>
      <c r="M19" s="445"/>
      <c r="N19" s="441"/>
      <c r="O19" s="441"/>
      <c r="P19" s="441"/>
      <c r="Q19" s="652"/>
      <c r="R19" s="443"/>
      <c r="S19" s="710"/>
      <c r="T19" s="443"/>
      <c r="U19" s="444"/>
      <c r="V19" s="444"/>
      <c r="W19" s="702"/>
      <c r="X19" s="443"/>
      <c r="Y19" s="779"/>
      <c r="Z19" s="653"/>
      <c r="AA19" s="652"/>
      <c r="AB19" s="443"/>
      <c r="AC19" s="710"/>
      <c r="AD19" s="443"/>
      <c r="AE19" s="444"/>
      <c r="AF19" s="444"/>
      <c r="AG19" s="702"/>
      <c r="AH19" s="443"/>
      <c r="AI19" s="779"/>
      <c r="AJ19" s="653"/>
      <c r="AK19" s="652"/>
      <c r="AL19" s="443"/>
      <c r="AM19" s="710"/>
      <c r="AN19" s="443"/>
      <c r="AO19" s="444"/>
      <c r="AP19" s="444"/>
      <c r="AQ19" s="702"/>
      <c r="AR19" s="443"/>
      <c r="AS19" s="779"/>
      <c r="AT19" s="653"/>
      <c r="AU19" s="652"/>
      <c r="AV19" s="443"/>
      <c r="AW19" s="710"/>
      <c r="AX19" s="443"/>
      <c r="AY19" s="444"/>
      <c r="AZ19" s="444"/>
      <c r="BA19" s="702"/>
      <c r="BB19" s="443"/>
      <c r="BC19" s="779"/>
      <c r="BD19" s="653"/>
      <c r="BE19" s="652"/>
      <c r="BF19" s="443"/>
      <c r="BG19" s="710"/>
      <c r="BH19" s="443"/>
      <c r="BI19" s="444"/>
      <c r="BJ19" s="444"/>
      <c r="BK19" s="702"/>
      <c r="BL19" s="443"/>
      <c r="BM19" s="779"/>
      <c r="BN19" s="653"/>
      <c r="BO19" s="652"/>
      <c r="BP19" s="443"/>
      <c r="BQ19" s="710"/>
      <c r="BR19" s="443"/>
      <c r="BS19" s="444"/>
      <c r="BT19" s="444"/>
      <c r="BU19" s="702"/>
      <c r="BV19" s="443"/>
      <c r="BW19" s="779"/>
      <c r="BX19" s="653"/>
    </row>
    <row r="20" spans="2:76" s="233" customFormat="1" ht="21" customHeight="1">
      <c r="B20" s="697"/>
      <c r="C20" s="963" t="s">
        <v>30</v>
      </c>
      <c r="D20" s="964"/>
      <c r="E20" s="965"/>
      <c r="F20" s="966"/>
      <c r="G20" s="967"/>
      <c r="H20" s="966"/>
      <c r="I20" s="966"/>
      <c r="J20" s="968"/>
      <c r="K20" s="966"/>
      <c r="L20" s="966"/>
      <c r="M20" s="967"/>
      <c r="N20" s="966"/>
      <c r="O20" s="966"/>
      <c r="P20" s="966"/>
      <c r="Q20" s="969"/>
      <c r="R20" s="970"/>
      <c r="S20" s="971"/>
      <c r="T20" s="970"/>
      <c r="U20" s="972"/>
      <c r="V20" s="972"/>
      <c r="W20" s="973"/>
      <c r="X20" s="970"/>
      <c r="Y20" s="974"/>
      <c r="Z20" s="975"/>
      <c r="AA20" s="969"/>
      <c r="AB20" s="970"/>
      <c r="AC20" s="971"/>
      <c r="AD20" s="970"/>
      <c r="AE20" s="972"/>
      <c r="AF20" s="972"/>
      <c r="AG20" s="973"/>
      <c r="AH20" s="970"/>
      <c r="AI20" s="974"/>
      <c r="AJ20" s="975"/>
      <c r="AK20" s="969"/>
      <c r="AL20" s="970"/>
      <c r="AM20" s="971"/>
      <c r="AN20" s="970"/>
      <c r="AO20" s="972"/>
      <c r="AP20" s="972"/>
      <c r="AQ20" s="973"/>
      <c r="AR20" s="970"/>
      <c r="AS20" s="974"/>
      <c r="AT20" s="975"/>
      <c r="AU20" s="969"/>
      <c r="AV20" s="970"/>
      <c r="AW20" s="971"/>
      <c r="AX20" s="970"/>
      <c r="AY20" s="972"/>
      <c r="AZ20" s="972"/>
      <c r="BA20" s="973"/>
      <c r="BB20" s="970"/>
      <c r="BC20" s="974"/>
      <c r="BD20" s="975"/>
      <c r="BE20" s="969"/>
      <c r="BF20" s="970"/>
      <c r="BG20" s="971"/>
      <c r="BH20" s="970"/>
      <c r="BI20" s="972"/>
      <c r="BJ20" s="972"/>
      <c r="BK20" s="973"/>
      <c r="BL20" s="970"/>
      <c r="BM20" s="974"/>
      <c r="BN20" s="975"/>
      <c r="BO20" s="969"/>
      <c r="BP20" s="970"/>
      <c r="BQ20" s="971"/>
      <c r="BR20" s="970"/>
      <c r="BS20" s="972"/>
      <c r="BT20" s="972"/>
      <c r="BU20" s="973"/>
      <c r="BV20" s="970"/>
      <c r="BW20" s="974"/>
      <c r="BX20" s="975"/>
    </row>
    <row r="21" spans="2:76" s="233" customFormat="1" ht="21" customHeight="1">
      <c r="B21" s="696" t="s">
        <v>804</v>
      </c>
      <c r="C21" s="237" t="s">
        <v>5</v>
      </c>
      <c r="D21" s="645" t="str">
        <f>'T1b - CGSFE (Unitaire)'!$C$7</f>
        <v>m³ produit</v>
      </c>
      <c r="E21" s="634"/>
      <c r="F21" s="441"/>
      <c r="G21" s="445"/>
      <c r="H21" s="441"/>
      <c r="I21" s="441"/>
      <c r="J21" s="633"/>
      <c r="K21" s="441"/>
      <c r="L21" s="441"/>
      <c r="M21" s="445"/>
      <c r="N21" s="441"/>
      <c r="O21" s="441"/>
      <c r="P21" s="441"/>
      <c r="Q21" s="652"/>
      <c r="R21" s="443"/>
      <c r="S21" s="710"/>
      <c r="T21" s="443"/>
      <c r="U21" s="444"/>
      <c r="V21" s="444"/>
      <c r="W21" s="702"/>
      <c r="X21" s="443"/>
      <c r="Y21" s="779"/>
      <c r="Z21" s="653"/>
      <c r="AA21" s="652"/>
      <c r="AB21" s="443"/>
      <c r="AC21" s="710"/>
      <c r="AD21" s="443"/>
      <c r="AE21" s="444"/>
      <c r="AF21" s="444"/>
      <c r="AG21" s="702"/>
      <c r="AH21" s="443"/>
      <c r="AI21" s="779"/>
      <c r="AJ21" s="653"/>
      <c r="AK21" s="652"/>
      <c r="AL21" s="443"/>
      <c r="AM21" s="710"/>
      <c r="AN21" s="443"/>
      <c r="AO21" s="444"/>
      <c r="AP21" s="444"/>
      <c r="AQ21" s="702"/>
      <c r="AR21" s="443"/>
      <c r="AS21" s="779"/>
      <c r="AT21" s="653"/>
      <c r="AU21" s="652"/>
      <c r="AV21" s="443"/>
      <c r="AW21" s="710"/>
      <c r="AX21" s="443"/>
      <c r="AY21" s="444"/>
      <c r="AZ21" s="444"/>
      <c r="BA21" s="702"/>
      <c r="BB21" s="443"/>
      <c r="BC21" s="779"/>
      <c r="BD21" s="653"/>
      <c r="BE21" s="652"/>
      <c r="BF21" s="443"/>
      <c r="BG21" s="710"/>
      <c r="BH21" s="443"/>
      <c r="BI21" s="444"/>
      <c r="BJ21" s="444"/>
      <c r="BK21" s="702"/>
      <c r="BL21" s="443"/>
      <c r="BM21" s="779"/>
      <c r="BN21" s="653"/>
      <c r="BO21" s="652"/>
      <c r="BP21" s="443"/>
      <c r="BQ21" s="710"/>
      <c r="BR21" s="443"/>
      <c r="BS21" s="444"/>
      <c r="BT21" s="444"/>
      <c r="BU21" s="702"/>
      <c r="BV21" s="443"/>
      <c r="BW21" s="779"/>
      <c r="BX21" s="653"/>
    </row>
    <row r="22" spans="2:76" s="233" customFormat="1" ht="21" customHeight="1">
      <c r="B22" s="240"/>
      <c r="C22" s="206" t="s">
        <v>11</v>
      </c>
      <c r="D22" s="645"/>
      <c r="E22" s="634"/>
      <c r="F22" s="441"/>
      <c r="G22" s="445"/>
      <c r="H22" s="441"/>
      <c r="I22" s="441"/>
      <c r="J22" s="633"/>
      <c r="K22" s="441"/>
      <c r="L22" s="441"/>
      <c r="M22" s="445"/>
      <c r="N22" s="441"/>
      <c r="O22" s="441"/>
      <c r="P22" s="441"/>
      <c r="Q22" s="652"/>
      <c r="R22" s="443"/>
      <c r="S22" s="710"/>
      <c r="T22" s="443"/>
      <c r="U22" s="444"/>
      <c r="V22" s="444"/>
      <c r="W22" s="702"/>
      <c r="X22" s="443"/>
      <c r="Y22" s="779"/>
      <c r="Z22" s="653"/>
      <c r="AA22" s="652"/>
      <c r="AB22" s="443"/>
      <c r="AC22" s="710"/>
      <c r="AD22" s="443"/>
      <c r="AE22" s="444"/>
      <c r="AF22" s="444"/>
      <c r="AG22" s="702"/>
      <c r="AH22" s="443"/>
      <c r="AI22" s="779"/>
      <c r="AJ22" s="653"/>
      <c r="AK22" s="652"/>
      <c r="AL22" s="443"/>
      <c r="AM22" s="710"/>
      <c r="AN22" s="443"/>
      <c r="AO22" s="444"/>
      <c r="AP22" s="444"/>
      <c r="AQ22" s="702"/>
      <c r="AR22" s="443"/>
      <c r="AS22" s="779"/>
      <c r="AT22" s="653"/>
      <c r="AU22" s="652"/>
      <c r="AV22" s="443"/>
      <c r="AW22" s="710"/>
      <c r="AX22" s="443"/>
      <c r="AY22" s="444"/>
      <c r="AZ22" s="444"/>
      <c r="BA22" s="702"/>
      <c r="BB22" s="443"/>
      <c r="BC22" s="779"/>
      <c r="BD22" s="653"/>
      <c r="BE22" s="652"/>
      <c r="BF22" s="443"/>
      <c r="BG22" s="710"/>
      <c r="BH22" s="443"/>
      <c r="BI22" s="444"/>
      <c r="BJ22" s="444"/>
      <c r="BK22" s="702"/>
      <c r="BL22" s="443"/>
      <c r="BM22" s="779"/>
      <c r="BN22" s="653"/>
      <c r="BO22" s="652"/>
      <c r="BP22" s="443"/>
      <c r="BQ22" s="710"/>
      <c r="BR22" s="443"/>
      <c r="BS22" s="444"/>
      <c r="BT22" s="444"/>
      <c r="BU22" s="702"/>
      <c r="BV22" s="443"/>
      <c r="BW22" s="779"/>
      <c r="BX22" s="653"/>
    </row>
    <row r="23" spans="2:76" s="233" customFormat="1" ht="21" customHeight="1">
      <c r="B23" s="240"/>
      <c r="C23" s="239" t="s">
        <v>12</v>
      </c>
      <c r="D23" s="645"/>
      <c r="E23" s="634"/>
      <c r="F23" s="441"/>
      <c r="G23" s="445"/>
      <c r="H23" s="441"/>
      <c r="I23" s="441"/>
      <c r="J23" s="633"/>
      <c r="K23" s="441"/>
      <c r="L23" s="441"/>
      <c r="M23" s="445"/>
      <c r="N23" s="441"/>
      <c r="O23" s="441"/>
      <c r="P23" s="441"/>
      <c r="Q23" s="652"/>
      <c r="R23" s="443"/>
      <c r="S23" s="710"/>
      <c r="T23" s="443"/>
      <c r="U23" s="444"/>
      <c r="V23" s="444"/>
      <c r="W23" s="702"/>
      <c r="X23" s="443"/>
      <c r="Y23" s="779"/>
      <c r="Z23" s="653"/>
      <c r="AA23" s="652"/>
      <c r="AB23" s="443"/>
      <c r="AC23" s="710"/>
      <c r="AD23" s="443"/>
      <c r="AE23" s="444"/>
      <c r="AF23" s="444"/>
      <c r="AG23" s="702"/>
      <c r="AH23" s="443"/>
      <c r="AI23" s="779"/>
      <c r="AJ23" s="653"/>
      <c r="AK23" s="652"/>
      <c r="AL23" s="443"/>
      <c r="AM23" s="710"/>
      <c r="AN23" s="443"/>
      <c r="AO23" s="444"/>
      <c r="AP23" s="444"/>
      <c r="AQ23" s="702"/>
      <c r="AR23" s="443"/>
      <c r="AS23" s="779"/>
      <c r="AT23" s="653"/>
      <c r="AU23" s="652"/>
      <c r="AV23" s="443"/>
      <c r="AW23" s="710"/>
      <c r="AX23" s="443"/>
      <c r="AY23" s="444"/>
      <c r="AZ23" s="444"/>
      <c r="BA23" s="702"/>
      <c r="BB23" s="443"/>
      <c r="BC23" s="779"/>
      <c r="BD23" s="653"/>
      <c r="BE23" s="652"/>
      <c r="BF23" s="443"/>
      <c r="BG23" s="710"/>
      <c r="BH23" s="443"/>
      <c r="BI23" s="444"/>
      <c r="BJ23" s="444"/>
      <c r="BK23" s="702"/>
      <c r="BL23" s="443"/>
      <c r="BM23" s="779"/>
      <c r="BN23" s="653"/>
      <c r="BO23" s="652"/>
      <c r="BP23" s="443"/>
      <c r="BQ23" s="710"/>
      <c r="BR23" s="443"/>
      <c r="BS23" s="444"/>
      <c r="BT23" s="444"/>
      <c r="BU23" s="702"/>
      <c r="BV23" s="443"/>
      <c r="BW23" s="779"/>
      <c r="BX23" s="653"/>
    </row>
    <row r="24" spans="2:76" s="233" customFormat="1" ht="21" customHeight="1">
      <c r="B24" s="697"/>
      <c r="C24" s="963" t="s">
        <v>30</v>
      </c>
      <c r="D24" s="964"/>
      <c r="E24" s="965"/>
      <c r="F24" s="966"/>
      <c r="G24" s="967"/>
      <c r="H24" s="966"/>
      <c r="I24" s="966"/>
      <c r="J24" s="968"/>
      <c r="K24" s="966"/>
      <c r="L24" s="966"/>
      <c r="M24" s="967"/>
      <c r="N24" s="966"/>
      <c r="O24" s="966"/>
      <c r="P24" s="966"/>
      <c r="Q24" s="969"/>
      <c r="R24" s="970"/>
      <c r="S24" s="971"/>
      <c r="T24" s="970"/>
      <c r="U24" s="972"/>
      <c r="V24" s="972"/>
      <c r="W24" s="973"/>
      <c r="X24" s="970"/>
      <c r="Y24" s="974"/>
      <c r="Z24" s="975"/>
      <c r="AA24" s="969"/>
      <c r="AB24" s="970"/>
      <c r="AC24" s="971"/>
      <c r="AD24" s="970"/>
      <c r="AE24" s="972"/>
      <c r="AF24" s="972"/>
      <c r="AG24" s="973"/>
      <c r="AH24" s="970"/>
      <c r="AI24" s="974"/>
      <c r="AJ24" s="975"/>
      <c r="AK24" s="969"/>
      <c r="AL24" s="970"/>
      <c r="AM24" s="971"/>
      <c r="AN24" s="970"/>
      <c r="AO24" s="972"/>
      <c r="AP24" s="972"/>
      <c r="AQ24" s="973"/>
      <c r="AR24" s="970"/>
      <c r="AS24" s="974"/>
      <c r="AT24" s="975"/>
      <c r="AU24" s="969"/>
      <c r="AV24" s="970"/>
      <c r="AW24" s="971"/>
      <c r="AX24" s="970"/>
      <c r="AY24" s="972"/>
      <c r="AZ24" s="972"/>
      <c r="BA24" s="973"/>
      <c r="BB24" s="970"/>
      <c r="BC24" s="974"/>
      <c r="BD24" s="975"/>
      <c r="BE24" s="969"/>
      <c r="BF24" s="970"/>
      <c r="BG24" s="971"/>
      <c r="BH24" s="970"/>
      <c r="BI24" s="972"/>
      <c r="BJ24" s="972"/>
      <c r="BK24" s="973"/>
      <c r="BL24" s="970"/>
      <c r="BM24" s="974"/>
      <c r="BN24" s="975"/>
      <c r="BO24" s="969"/>
      <c r="BP24" s="970"/>
      <c r="BQ24" s="971"/>
      <c r="BR24" s="970"/>
      <c r="BS24" s="972"/>
      <c r="BT24" s="972"/>
      <c r="BU24" s="973"/>
      <c r="BV24" s="970"/>
      <c r="BW24" s="974"/>
      <c r="BX24" s="975"/>
    </row>
    <row r="25" spans="2:76" s="233" customFormat="1" ht="21" customHeight="1">
      <c r="B25" s="696" t="s">
        <v>701</v>
      </c>
      <c r="C25" s="237" t="s">
        <v>5</v>
      </c>
      <c r="D25" s="645" t="str">
        <f>'T1b - CGSFE (Unitaire)'!$C$7</f>
        <v>m³ produit</v>
      </c>
      <c r="E25" s="634"/>
      <c r="F25" s="441"/>
      <c r="G25" s="445"/>
      <c r="H25" s="441"/>
      <c r="I25" s="441"/>
      <c r="J25" s="633"/>
      <c r="K25" s="441"/>
      <c r="L25" s="441"/>
      <c r="M25" s="445"/>
      <c r="N25" s="441"/>
      <c r="O25" s="441"/>
      <c r="P25" s="441"/>
      <c r="Q25" s="652"/>
      <c r="R25" s="443"/>
      <c r="S25" s="710"/>
      <c r="T25" s="443"/>
      <c r="U25" s="444"/>
      <c r="V25" s="444"/>
      <c r="W25" s="702"/>
      <c r="X25" s="443"/>
      <c r="Y25" s="779"/>
      <c r="Z25" s="653"/>
      <c r="AA25" s="652"/>
      <c r="AB25" s="443"/>
      <c r="AC25" s="710"/>
      <c r="AD25" s="443"/>
      <c r="AE25" s="444"/>
      <c r="AF25" s="444"/>
      <c r="AG25" s="702"/>
      <c r="AH25" s="443"/>
      <c r="AI25" s="779"/>
      <c r="AJ25" s="653"/>
      <c r="AK25" s="652"/>
      <c r="AL25" s="443"/>
      <c r="AM25" s="710"/>
      <c r="AN25" s="443"/>
      <c r="AO25" s="444"/>
      <c r="AP25" s="444"/>
      <c r="AQ25" s="702"/>
      <c r="AR25" s="443"/>
      <c r="AS25" s="779"/>
      <c r="AT25" s="653"/>
      <c r="AU25" s="652"/>
      <c r="AV25" s="443"/>
      <c r="AW25" s="710"/>
      <c r="AX25" s="443"/>
      <c r="AY25" s="444"/>
      <c r="AZ25" s="444"/>
      <c r="BA25" s="702"/>
      <c r="BB25" s="443"/>
      <c r="BC25" s="779"/>
      <c r="BD25" s="653"/>
      <c r="BE25" s="652"/>
      <c r="BF25" s="443"/>
      <c r="BG25" s="710"/>
      <c r="BH25" s="443"/>
      <c r="BI25" s="444"/>
      <c r="BJ25" s="444"/>
      <c r="BK25" s="702"/>
      <c r="BL25" s="443"/>
      <c r="BM25" s="779"/>
      <c r="BN25" s="653"/>
      <c r="BO25" s="652"/>
      <c r="BP25" s="443"/>
      <c r="BQ25" s="710"/>
      <c r="BR25" s="443"/>
      <c r="BS25" s="444"/>
      <c r="BT25" s="444"/>
      <c r="BU25" s="702"/>
      <c r="BV25" s="443"/>
      <c r="BW25" s="779"/>
      <c r="BX25" s="653"/>
    </row>
    <row r="26" spans="2:76" s="233" customFormat="1" ht="21" customHeight="1">
      <c r="B26" s="240"/>
      <c r="C26" s="206" t="s">
        <v>11</v>
      </c>
      <c r="D26" s="645"/>
      <c r="E26" s="634"/>
      <c r="F26" s="441"/>
      <c r="G26" s="445"/>
      <c r="H26" s="441"/>
      <c r="I26" s="441"/>
      <c r="J26" s="633"/>
      <c r="K26" s="441"/>
      <c r="L26" s="441"/>
      <c r="M26" s="445"/>
      <c r="N26" s="441"/>
      <c r="O26" s="441"/>
      <c r="P26" s="441"/>
      <c r="Q26" s="652"/>
      <c r="R26" s="443"/>
      <c r="S26" s="710"/>
      <c r="T26" s="443"/>
      <c r="U26" s="444"/>
      <c r="V26" s="444"/>
      <c r="W26" s="702"/>
      <c r="X26" s="443"/>
      <c r="Y26" s="779"/>
      <c r="Z26" s="653"/>
      <c r="AA26" s="652"/>
      <c r="AB26" s="443"/>
      <c r="AC26" s="710"/>
      <c r="AD26" s="443"/>
      <c r="AE26" s="444"/>
      <c r="AF26" s="444"/>
      <c r="AG26" s="702"/>
      <c r="AH26" s="443"/>
      <c r="AI26" s="779"/>
      <c r="AJ26" s="653"/>
      <c r="AK26" s="652"/>
      <c r="AL26" s="443"/>
      <c r="AM26" s="710"/>
      <c r="AN26" s="443"/>
      <c r="AO26" s="444"/>
      <c r="AP26" s="444"/>
      <c r="AQ26" s="702"/>
      <c r="AR26" s="443"/>
      <c r="AS26" s="779"/>
      <c r="AT26" s="653"/>
      <c r="AU26" s="652"/>
      <c r="AV26" s="443"/>
      <c r="AW26" s="710"/>
      <c r="AX26" s="443"/>
      <c r="AY26" s="444"/>
      <c r="AZ26" s="444"/>
      <c r="BA26" s="702"/>
      <c r="BB26" s="443"/>
      <c r="BC26" s="779"/>
      <c r="BD26" s="653"/>
      <c r="BE26" s="652"/>
      <c r="BF26" s="443"/>
      <c r="BG26" s="710"/>
      <c r="BH26" s="443"/>
      <c r="BI26" s="444"/>
      <c r="BJ26" s="444"/>
      <c r="BK26" s="702"/>
      <c r="BL26" s="443"/>
      <c r="BM26" s="779"/>
      <c r="BN26" s="653"/>
      <c r="BO26" s="652"/>
      <c r="BP26" s="443"/>
      <c r="BQ26" s="710"/>
      <c r="BR26" s="443"/>
      <c r="BS26" s="444"/>
      <c r="BT26" s="444"/>
      <c r="BU26" s="702"/>
      <c r="BV26" s="443"/>
      <c r="BW26" s="779"/>
      <c r="BX26" s="653"/>
    </row>
    <row r="27" spans="2:76" s="233" customFormat="1" ht="21" customHeight="1">
      <c r="B27" s="240"/>
      <c r="C27" s="239" t="s">
        <v>12</v>
      </c>
      <c r="D27" s="645"/>
      <c r="E27" s="634"/>
      <c r="F27" s="441"/>
      <c r="G27" s="445"/>
      <c r="H27" s="441"/>
      <c r="I27" s="441"/>
      <c r="J27" s="633"/>
      <c r="K27" s="441"/>
      <c r="L27" s="441"/>
      <c r="M27" s="445"/>
      <c r="N27" s="441"/>
      <c r="O27" s="441"/>
      <c r="P27" s="441"/>
      <c r="Q27" s="652"/>
      <c r="R27" s="443"/>
      <c r="S27" s="710"/>
      <c r="T27" s="443"/>
      <c r="U27" s="444"/>
      <c r="V27" s="444"/>
      <c r="W27" s="702"/>
      <c r="X27" s="443"/>
      <c r="Y27" s="779"/>
      <c r="Z27" s="653"/>
      <c r="AA27" s="652"/>
      <c r="AB27" s="443"/>
      <c r="AC27" s="710"/>
      <c r="AD27" s="443"/>
      <c r="AE27" s="444"/>
      <c r="AF27" s="444"/>
      <c r="AG27" s="702"/>
      <c r="AH27" s="443"/>
      <c r="AI27" s="779"/>
      <c r="AJ27" s="653"/>
      <c r="AK27" s="652"/>
      <c r="AL27" s="443"/>
      <c r="AM27" s="710"/>
      <c r="AN27" s="443"/>
      <c r="AO27" s="444"/>
      <c r="AP27" s="444"/>
      <c r="AQ27" s="702"/>
      <c r="AR27" s="443"/>
      <c r="AS27" s="779"/>
      <c r="AT27" s="653"/>
      <c r="AU27" s="652"/>
      <c r="AV27" s="443"/>
      <c r="AW27" s="710"/>
      <c r="AX27" s="443"/>
      <c r="AY27" s="444"/>
      <c r="AZ27" s="444"/>
      <c r="BA27" s="702"/>
      <c r="BB27" s="443"/>
      <c r="BC27" s="779"/>
      <c r="BD27" s="653"/>
      <c r="BE27" s="652"/>
      <c r="BF27" s="443"/>
      <c r="BG27" s="710"/>
      <c r="BH27" s="443"/>
      <c r="BI27" s="444"/>
      <c r="BJ27" s="444"/>
      <c r="BK27" s="702"/>
      <c r="BL27" s="443"/>
      <c r="BM27" s="779"/>
      <c r="BN27" s="653"/>
      <c r="BO27" s="652"/>
      <c r="BP27" s="443"/>
      <c r="BQ27" s="710"/>
      <c r="BR27" s="443"/>
      <c r="BS27" s="444"/>
      <c r="BT27" s="444"/>
      <c r="BU27" s="702"/>
      <c r="BV27" s="443"/>
      <c r="BW27" s="779"/>
      <c r="BX27" s="653"/>
    </row>
    <row r="28" spans="2:76" s="233" customFormat="1" ht="21" customHeight="1">
      <c r="B28" s="697"/>
      <c r="C28" s="963" t="s">
        <v>30</v>
      </c>
      <c r="D28" s="964"/>
      <c r="E28" s="965"/>
      <c r="F28" s="966"/>
      <c r="G28" s="967"/>
      <c r="H28" s="966"/>
      <c r="I28" s="966"/>
      <c r="J28" s="968"/>
      <c r="K28" s="966"/>
      <c r="L28" s="966"/>
      <c r="M28" s="967"/>
      <c r="N28" s="966"/>
      <c r="O28" s="966"/>
      <c r="P28" s="966"/>
      <c r="Q28" s="969"/>
      <c r="R28" s="970"/>
      <c r="S28" s="971"/>
      <c r="T28" s="970"/>
      <c r="U28" s="972"/>
      <c r="V28" s="972"/>
      <c r="W28" s="973"/>
      <c r="X28" s="970"/>
      <c r="Y28" s="974"/>
      <c r="Z28" s="975"/>
      <c r="AA28" s="969"/>
      <c r="AB28" s="970"/>
      <c r="AC28" s="971"/>
      <c r="AD28" s="970"/>
      <c r="AE28" s="972"/>
      <c r="AF28" s="972"/>
      <c r="AG28" s="973"/>
      <c r="AH28" s="970"/>
      <c r="AI28" s="974"/>
      <c r="AJ28" s="975"/>
      <c r="AK28" s="969"/>
      <c r="AL28" s="970"/>
      <c r="AM28" s="971"/>
      <c r="AN28" s="970"/>
      <c r="AO28" s="972"/>
      <c r="AP28" s="972"/>
      <c r="AQ28" s="973"/>
      <c r="AR28" s="970"/>
      <c r="AS28" s="974"/>
      <c r="AT28" s="975"/>
      <c r="AU28" s="969"/>
      <c r="AV28" s="970"/>
      <c r="AW28" s="971"/>
      <c r="AX28" s="970"/>
      <c r="AY28" s="972"/>
      <c r="AZ28" s="972"/>
      <c r="BA28" s="973"/>
      <c r="BB28" s="970"/>
      <c r="BC28" s="974"/>
      <c r="BD28" s="975"/>
      <c r="BE28" s="969"/>
      <c r="BF28" s="970"/>
      <c r="BG28" s="971"/>
      <c r="BH28" s="970"/>
      <c r="BI28" s="972"/>
      <c r="BJ28" s="972"/>
      <c r="BK28" s="973"/>
      <c r="BL28" s="970"/>
      <c r="BM28" s="974"/>
      <c r="BN28" s="975"/>
      <c r="BO28" s="969"/>
      <c r="BP28" s="970"/>
      <c r="BQ28" s="971"/>
      <c r="BR28" s="970"/>
      <c r="BS28" s="972"/>
      <c r="BT28" s="972"/>
      <c r="BU28" s="973"/>
      <c r="BV28" s="970"/>
      <c r="BW28" s="974"/>
      <c r="BX28" s="975"/>
    </row>
    <row r="29" spans="2:76" s="233" customFormat="1" ht="21" customHeight="1">
      <c r="B29" s="696" t="s">
        <v>805</v>
      </c>
      <c r="C29" s="237" t="s">
        <v>5</v>
      </c>
      <c r="D29" s="645" t="str">
        <f>'T1b - CGSFE (Unitaire)'!$C$7</f>
        <v>m³ produit</v>
      </c>
      <c r="E29" s="634"/>
      <c r="F29" s="441"/>
      <c r="G29" s="445"/>
      <c r="H29" s="441"/>
      <c r="I29" s="441"/>
      <c r="J29" s="633"/>
      <c r="K29" s="441"/>
      <c r="L29" s="441"/>
      <c r="M29" s="445"/>
      <c r="N29" s="441"/>
      <c r="O29" s="441"/>
      <c r="P29" s="441"/>
      <c r="Q29" s="652"/>
      <c r="R29" s="443"/>
      <c r="S29" s="710"/>
      <c r="T29" s="443"/>
      <c r="U29" s="444"/>
      <c r="V29" s="444"/>
      <c r="W29" s="702"/>
      <c r="X29" s="443"/>
      <c r="Y29" s="779"/>
      <c r="Z29" s="653"/>
      <c r="AA29" s="652"/>
      <c r="AB29" s="443"/>
      <c r="AC29" s="710"/>
      <c r="AD29" s="443"/>
      <c r="AE29" s="444"/>
      <c r="AF29" s="444"/>
      <c r="AG29" s="702"/>
      <c r="AH29" s="443"/>
      <c r="AI29" s="779"/>
      <c r="AJ29" s="653"/>
      <c r="AK29" s="652"/>
      <c r="AL29" s="443"/>
      <c r="AM29" s="710"/>
      <c r="AN29" s="443"/>
      <c r="AO29" s="444"/>
      <c r="AP29" s="444"/>
      <c r="AQ29" s="702"/>
      <c r="AR29" s="443"/>
      <c r="AS29" s="779"/>
      <c r="AT29" s="653"/>
      <c r="AU29" s="652"/>
      <c r="AV29" s="443"/>
      <c r="AW29" s="710"/>
      <c r="AX29" s="443"/>
      <c r="AY29" s="444"/>
      <c r="AZ29" s="444"/>
      <c r="BA29" s="702"/>
      <c r="BB29" s="443"/>
      <c r="BC29" s="779"/>
      <c r="BD29" s="653"/>
      <c r="BE29" s="652"/>
      <c r="BF29" s="443"/>
      <c r="BG29" s="710"/>
      <c r="BH29" s="443"/>
      <c r="BI29" s="444"/>
      <c r="BJ29" s="444"/>
      <c r="BK29" s="702"/>
      <c r="BL29" s="443"/>
      <c r="BM29" s="779"/>
      <c r="BN29" s="653"/>
      <c r="BO29" s="652"/>
      <c r="BP29" s="443"/>
      <c r="BQ29" s="710"/>
      <c r="BR29" s="443"/>
      <c r="BS29" s="444"/>
      <c r="BT29" s="444"/>
      <c r="BU29" s="702"/>
      <c r="BV29" s="443"/>
      <c r="BW29" s="779"/>
      <c r="BX29" s="653"/>
    </row>
    <row r="30" spans="2:76" s="233" customFormat="1" ht="21" customHeight="1">
      <c r="B30" s="240"/>
      <c r="C30" s="206" t="s">
        <v>11</v>
      </c>
      <c r="D30" s="645"/>
      <c r="E30" s="634"/>
      <c r="F30" s="441"/>
      <c r="G30" s="445"/>
      <c r="H30" s="441"/>
      <c r="I30" s="441"/>
      <c r="J30" s="633"/>
      <c r="K30" s="441"/>
      <c r="L30" s="441"/>
      <c r="M30" s="445"/>
      <c r="N30" s="441"/>
      <c r="O30" s="441"/>
      <c r="P30" s="441"/>
      <c r="Q30" s="652"/>
      <c r="R30" s="443"/>
      <c r="S30" s="710"/>
      <c r="T30" s="443"/>
      <c r="U30" s="444"/>
      <c r="V30" s="444"/>
      <c r="W30" s="702"/>
      <c r="X30" s="443"/>
      <c r="Y30" s="779"/>
      <c r="Z30" s="653"/>
      <c r="AA30" s="652"/>
      <c r="AB30" s="443"/>
      <c r="AC30" s="710"/>
      <c r="AD30" s="443"/>
      <c r="AE30" s="444"/>
      <c r="AF30" s="444"/>
      <c r="AG30" s="702"/>
      <c r="AH30" s="443"/>
      <c r="AI30" s="779"/>
      <c r="AJ30" s="653"/>
      <c r="AK30" s="652"/>
      <c r="AL30" s="443"/>
      <c r="AM30" s="710"/>
      <c r="AN30" s="443"/>
      <c r="AO30" s="444"/>
      <c r="AP30" s="444"/>
      <c r="AQ30" s="702"/>
      <c r="AR30" s="443"/>
      <c r="AS30" s="779"/>
      <c r="AT30" s="653"/>
      <c r="AU30" s="652"/>
      <c r="AV30" s="443"/>
      <c r="AW30" s="710"/>
      <c r="AX30" s="443"/>
      <c r="AY30" s="444"/>
      <c r="AZ30" s="444"/>
      <c r="BA30" s="702"/>
      <c r="BB30" s="443"/>
      <c r="BC30" s="779"/>
      <c r="BD30" s="653"/>
      <c r="BE30" s="652"/>
      <c r="BF30" s="443"/>
      <c r="BG30" s="710"/>
      <c r="BH30" s="443"/>
      <c r="BI30" s="444"/>
      <c r="BJ30" s="444"/>
      <c r="BK30" s="702"/>
      <c r="BL30" s="443"/>
      <c r="BM30" s="779"/>
      <c r="BN30" s="653"/>
      <c r="BO30" s="652"/>
      <c r="BP30" s="443"/>
      <c r="BQ30" s="710"/>
      <c r="BR30" s="443"/>
      <c r="BS30" s="444"/>
      <c r="BT30" s="444"/>
      <c r="BU30" s="702"/>
      <c r="BV30" s="443"/>
      <c r="BW30" s="779"/>
      <c r="BX30" s="653"/>
    </row>
    <row r="31" spans="2:76" s="233" customFormat="1" ht="21" customHeight="1">
      <c r="B31" s="240"/>
      <c r="C31" s="239" t="s">
        <v>12</v>
      </c>
      <c r="D31" s="645"/>
      <c r="E31" s="634"/>
      <c r="F31" s="441"/>
      <c r="G31" s="445"/>
      <c r="H31" s="441"/>
      <c r="I31" s="441"/>
      <c r="J31" s="633"/>
      <c r="K31" s="441"/>
      <c r="L31" s="441"/>
      <c r="M31" s="445"/>
      <c r="N31" s="441"/>
      <c r="O31" s="441"/>
      <c r="P31" s="441"/>
      <c r="Q31" s="652"/>
      <c r="R31" s="443"/>
      <c r="S31" s="710"/>
      <c r="T31" s="443"/>
      <c r="U31" s="444"/>
      <c r="V31" s="444"/>
      <c r="W31" s="702"/>
      <c r="X31" s="443"/>
      <c r="Y31" s="779"/>
      <c r="Z31" s="653"/>
      <c r="AA31" s="652"/>
      <c r="AB31" s="443"/>
      <c r="AC31" s="710"/>
      <c r="AD31" s="443"/>
      <c r="AE31" s="444"/>
      <c r="AF31" s="444"/>
      <c r="AG31" s="702"/>
      <c r="AH31" s="443"/>
      <c r="AI31" s="779"/>
      <c r="AJ31" s="653"/>
      <c r="AK31" s="652"/>
      <c r="AL31" s="443"/>
      <c r="AM31" s="710"/>
      <c r="AN31" s="443"/>
      <c r="AO31" s="444"/>
      <c r="AP31" s="444"/>
      <c r="AQ31" s="702"/>
      <c r="AR31" s="443"/>
      <c r="AS31" s="779"/>
      <c r="AT31" s="653"/>
      <c r="AU31" s="652"/>
      <c r="AV31" s="443"/>
      <c r="AW31" s="710"/>
      <c r="AX31" s="443"/>
      <c r="AY31" s="444"/>
      <c r="AZ31" s="444"/>
      <c r="BA31" s="702"/>
      <c r="BB31" s="443"/>
      <c r="BC31" s="779"/>
      <c r="BD31" s="653"/>
      <c r="BE31" s="652"/>
      <c r="BF31" s="443"/>
      <c r="BG31" s="710"/>
      <c r="BH31" s="443"/>
      <c r="BI31" s="444"/>
      <c r="BJ31" s="444"/>
      <c r="BK31" s="702"/>
      <c r="BL31" s="443"/>
      <c r="BM31" s="779"/>
      <c r="BN31" s="653"/>
      <c r="BO31" s="652"/>
      <c r="BP31" s="443"/>
      <c r="BQ31" s="710"/>
      <c r="BR31" s="443"/>
      <c r="BS31" s="444"/>
      <c r="BT31" s="444"/>
      <c r="BU31" s="702"/>
      <c r="BV31" s="443"/>
      <c r="BW31" s="779"/>
      <c r="BX31" s="653"/>
    </row>
    <row r="32" spans="2:76" s="233" customFormat="1" ht="21" customHeight="1">
      <c r="B32" s="697"/>
      <c r="C32" s="963" t="s">
        <v>30</v>
      </c>
      <c r="D32" s="964"/>
      <c r="E32" s="965"/>
      <c r="F32" s="966"/>
      <c r="G32" s="967"/>
      <c r="H32" s="966"/>
      <c r="I32" s="966"/>
      <c r="J32" s="968"/>
      <c r="K32" s="966"/>
      <c r="L32" s="966"/>
      <c r="M32" s="967"/>
      <c r="N32" s="966"/>
      <c r="O32" s="966"/>
      <c r="P32" s="966"/>
      <c r="Q32" s="969"/>
      <c r="R32" s="970"/>
      <c r="S32" s="971"/>
      <c r="T32" s="970"/>
      <c r="U32" s="972"/>
      <c r="V32" s="972"/>
      <c r="W32" s="973"/>
      <c r="X32" s="970"/>
      <c r="Y32" s="974"/>
      <c r="Z32" s="975"/>
      <c r="AA32" s="969"/>
      <c r="AB32" s="970"/>
      <c r="AC32" s="971"/>
      <c r="AD32" s="970"/>
      <c r="AE32" s="972"/>
      <c r="AF32" s="972"/>
      <c r="AG32" s="973"/>
      <c r="AH32" s="970"/>
      <c r="AI32" s="974"/>
      <c r="AJ32" s="975"/>
      <c r="AK32" s="969"/>
      <c r="AL32" s="970"/>
      <c r="AM32" s="971"/>
      <c r="AN32" s="970"/>
      <c r="AO32" s="972"/>
      <c r="AP32" s="972"/>
      <c r="AQ32" s="973"/>
      <c r="AR32" s="970"/>
      <c r="AS32" s="974"/>
      <c r="AT32" s="975"/>
      <c r="AU32" s="969"/>
      <c r="AV32" s="970"/>
      <c r="AW32" s="971"/>
      <c r="AX32" s="970"/>
      <c r="AY32" s="972"/>
      <c r="AZ32" s="972"/>
      <c r="BA32" s="973"/>
      <c r="BB32" s="970"/>
      <c r="BC32" s="974"/>
      <c r="BD32" s="975"/>
      <c r="BE32" s="969"/>
      <c r="BF32" s="970"/>
      <c r="BG32" s="971"/>
      <c r="BH32" s="970"/>
      <c r="BI32" s="972"/>
      <c r="BJ32" s="972"/>
      <c r="BK32" s="973"/>
      <c r="BL32" s="970"/>
      <c r="BM32" s="974"/>
      <c r="BN32" s="975"/>
      <c r="BO32" s="969"/>
      <c r="BP32" s="970"/>
      <c r="BQ32" s="971"/>
      <c r="BR32" s="970"/>
      <c r="BS32" s="972"/>
      <c r="BT32" s="972"/>
      <c r="BU32" s="973"/>
      <c r="BV32" s="970"/>
      <c r="BW32" s="974"/>
      <c r="BX32" s="975"/>
    </row>
    <row r="33" spans="2:76" s="233" customFormat="1" ht="21" customHeight="1">
      <c r="B33" s="696" t="s">
        <v>702</v>
      </c>
      <c r="C33" s="237" t="s">
        <v>5</v>
      </c>
      <c r="D33" s="645" t="str">
        <f>'T1b - CGSFE (Unitaire)'!$C$7</f>
        <v>m³ produit</v>
      </c>
      <c r="E33" s="634"/>
      <c r="F33" s="441"/>
      <c r="G33" s="445"/>
      <c r="H33" s="441"/>
      <c r="I33" s="441"/>
      <c r="J33" s="633"/>
      <c r="K33" s="441"/>
      <c r="L33" s="441"/>
      <c r="M33" s="445"/>
      <c r="N33" s="441"/>
      <c r="O33" s="441"/>
      <c r="P33" s="441"/>
      <c r="Q33" s="652"/>
      <c r="R33" s="443"/>
      <c r="S33" s="710"/>
      <c r="T33" s="443"/>
      <c r="U33" s="444"/>
      <c r="V33" s="444"/>
      <c r="W33" s="702"/>
      <c r="X33" s="443"/>
      <c r="Y33" s="779"/>
      <c r="Z33" s="653"/>
      <c r="AA33" s="652"/>
      <c r="AB33" s="443"/>
      <c r="AC33" s="710"/>
      <c r="AD33" s="443"/>
      <c r="AE33" s="444"/>
      <c r="AF33" s="444"/>
      <c r="AG33" s="702"/>
      <c r="AH33" s="443"/>
      <c r="AI33" s="779"/>
      <c r="AJ33" s="653"/>
      <c r="AK33" s="652"/>
      <c r="AL33" s="443"/>
      <c r="AM33" s="710"/>
      <c r="AN33" s="443"/>
      <c r="AO33" s="444"/>
      <c r="AP33" s="444"/>
      <c r="AQ33" s="702"/>
      <c r="AR33" s="443"/>
      <c r="AS33" s="779"/>
      <c r="AT33" s="653"/>
      <c r="AU33" s="652"/>
      <c r="AV33" s="443"/>
      <c r="AW33" s="710"/>
      <c r="AX33" s="443"/>
      <c r="AY33" s="444"/>
      <c r="AZ33" s="444"/>
      <c r="BA33" s="702"/>
      <c r="BB33" s="443"/>
      <c r="BC33" s="779"/>
      <c r="BD33" s="653"/>
      <c r="BE33" s="652"/>
      <c r="BF33" s="443"/>
      <c r="BG33" s="710"/>
      <c r="BH33" s="443"/>
      <c r="BI33" s="444"/>
      <c r="BJ33" s="444"/>
      <c r="BK33" s="702"/>
      <c r="BL33" s="443"/>
      <c r="BM33" s="779"/>
      <c r="BN33" s="653"/>
      <c r="BO33" s="652"/>
      <c r="BP33" s="443"/>
      <c r="BQ33" s="710"/>
      <c r="BR33" s="443"/>
      <c r="BS33" s="444"/>
      <c r="BT33" s="444"/>
      <c r="BU33" s="702"/>
      <c r="BV33" s="443"/>
      <c r="BW33" s="779"/>
      <c r="BX33" s="653"/>
    </row>
    <row r="34" spans="2:76" s="233" customFormat="1" ht="21" customHeight="1">
      <c r="B34" s="240"/>
      <c r="C34" s="206" t="s">
        <v>11</v>
      </c>
      <c r="D34" s="645"/>
      <c r="E34" s="634"/>
      <c r="F34" s="441"/>
      <c r="G34" s="445"/>
      <c r="H34" s="441"/>
      <c r="I34" s="441"/>
      <c r="J34" s="633"/>
      <c r="K34" s="441"/>
      <c r="L34" s="441"/>
      <c r="M34" s="445"/>
      <c r="N34" s="441"/>
      <c r="O34" s="441"/>
      <c r="P34" s="441"/>
      <c r="Q34" s="652"/>
      <c r="R34" s="443"/>
      <c r="S34" s="710"/>
      <c r="T34" s="443"/>
      <c r="U34" s="444"/>
      <c r="V34" s="444"/>
      <c r="W34" s="702"/>
      <c r="X34" s="443"/>
      <c r="Y34" s="779"/>
      <c r="Z34" s="653"/>
      <c r="AA34" s="652"/>
      <c r="AB34" s="443"/>
      <c r="AC34" s="710"/>
      <c r="AD34" s="443"/>
      <c r="AE34" s="444"/>
      <c r="AF34" s="444"/>
      <c r="AG34" s="702"/>
      <c r="AH34" s="443"/>
      <c r="AI34" s="779"/>
      <c r="AJ34" s="653"/>
      <c r="AK34" s="652"/>
      <c r="AL34" s="443"/>
      <c r="AM34" s="710"/>
      <c r="AN34" s="443"/>
      <c r="AO34" s="444"/>
      <c r="AP34" s="444"/>
      <c r="AQ34" s="702"/>
      <c r="AR34" s="443"/>
      <c r="AS34" s="779"/>
      <c r="AT34" s="653"/>
      <c r="AU34" s="652"/>
      <c r="AV34" s="443"/>
      <c r="AW34" s="710"/>
      <c r="AX34" s="443"/>
      <c r="AY34" s="444"/>
      <c r="AZ34" s="444"/>
      <c r="BA34" s="702"/>
      <c r="BB34" s="443"/>
      <c r="BC34" s="779"/>
      <c r="BD34" s="653"/>
      <c r="BE34" s="652"/>
      <c r="BF34" s="443"/>
      <c r="BG34" s="710"/>
      <c r="BH34" s="443"/>
      <c r="BI34" s="444"/>
      <c r="BJ34" s="444"/>
      <c r="BK34" s="702"/>
      <c r="BL34" s="443"/>
      <c r="BM34" s="779"/>
      <c r="BN34" s="653"/>
      <c r="BO34" s="652"/>
      <c r="BP34" s="443"/>
      <c r="BQ34" s="710"/>
      <c r="BR34" s="443"/>
      <c r="BS34" s="444"/>
      <c r="BT34" s="444"/>
      <c r="BU34" s="702"/>
      <c r="BV34" s="443"/>
      <c r="BW34" s="779"/>
      <c r="BX34" s="653"/>
    </row>
    <row r="35" spans="2:76" s="233" customFormat="1" ht="21" customHeight="1">
      <c r="B35" s="240"/>
      <c r="C35" s="239" t="s">
        <v>12</v>
      </c>
      <c r="D35" s="645"/>
      <c r="E35" s="634"/>
      <c r="F35" s="441"/>
      <c r="G35" s="445"/>
      <c r="H35" s="441"/>
      <c r="I35" s="441"/>
      <c r="J35" s="633"/>
      <c r="K35" s="441"/>
      <c r="L35" s="441"/>
      <c r="M35" s="445"/>
      <c r="N35" s="441"/>
      <c r="O35" s="441"/>
      <c r="P35" s="441"/>
      <c r="Q35" s="652"/>
      <c r="R35" s="443"/>
      <c r="S35" s="710"/>
      <c r="T35" s="443"/>
      <c r="U35" s="444"/>
      <c r="V35" s="444"/>
      <c r="W35" s="702"/>
      <c r="X35" s="443"/>
      <c r="Y35" s="779"/>
      <c r="Z35" s="653"/>
      <c r="AA35" s="652"/>
      <c r="AB35" s="443"/>
      <c r="AC35" s="710"/>
      <c r="AD35" s="443"/>
      <c r="AE35" s="444"/>
      <c r="AF35" s="444"/>
      <c r="AG35" s="702"/>
      <c r="AH35" s="443"/>
      <c r="AI35" s="779"/>
      <c r="AJ35" s="653"/>
      <c r="AK35" s="652"/>
      <c r="AL35" s="443"/>
      <c r="AM35" s="710"/>
      <c r="AN35" s="443"/>
      <c r="AO35" s="444"/>
      <c r="AP35" s="444"/>
      <c r="AQ35" s="702"/>
      <c r="AR35" s="443"/>
      <c r="AS35" s="779"/>
      <c r="AT35" s="653"/>
      <c r="AU35" s="652"/>
      <c r="AV35" s="443"/>
      <c r="AW35" s="710"/>
      <c r="AX35" s="443"/>
      <c r="AY35" s="444"/>
      <c r="AZ35" s="444"/>
      <c r="BA35" s="702"/>
      <c r="BB35" s="443"/>
      <c r="BC35" s="779"/>
      <c r="BD35" s="653"/>
      <c r="BE35" s="652"/>
      <c r="BF35" s="443"/>
      <c r="BG35" s="710"/>
      <c r="BH35" s="443"/>
      <c r="BI35" s="444"/>
      <c r="BJ35" s="444"/>
      <c r="BK35" s="702"/>
      <c r="BL35" s="443"/>
      <c r="BM35" s="779"/>
      <c r="BN35" s="653"/>
      <c r="BO35" s="652"/>
      <c r="BP35" s="443"/>
      <c r="BQ35" s="710"/>
      <c r="BR35" s="443"/>
      <c r="BS35" s="444"/>
      <c r="BT35" s="444"/>
      <c r="BU35" s="702"/>
      <c r="BV35" s="443"/>
      <c r="BW35" s="779"/>
      <c r="BX35" s="653"/>
    </row>
    <row r="36" spans="2:76" s="233" customFormat="1" ht="21" customHeight="1">
      <c r="B36" s="697"/>
      <c r="C36" s="963" t="s">
        <v>30</v>
      </c>
      <c r="D36" s="964"/>
      <c r="E36" s="965"/>
      <c r="F36" s="966"/>
      <c r="G36" s="967"/>
      <c r="H36" s="966"/>
      <c r="I36" s="966"/>
      <c r="J36" s="968"/>
      <c r="K36" s="966"/>
      <c r="L36" s="966"/>
      <c r="M36" s="967"/>
      <c r="N36" s="966"/>
      <c r="O36" s="966"/>
      <c r="P36" s="966"/>
      <c r="Q36" s="969"/>
      <c r="R36" s="970"/>
      <c r="S36" s="971"/>
      <c r="T36" s="970"/>
      <c r="U36" s="972"/>
      <c r="V36" s="972"/>
      <c r="W36" s="973"/>
      <c r="X36" s="970"/>
      <c r="Y36" s="974"/>
      <c r="Z36" s="975"/>
      <c r="AA36" s="969"/>
      <c r="AB36" s="970"/>
      <c r="AC36" s="971"/>
      <c r="AD36" s="970"/>
      <c r="AE36" s="972"/>
      <c r="AF36" s="972"/>
      <c r="AG36" s="973"/>
      <c r="AH36" s="970"/>
      <c r="AI36" s="974"/>
      <c r="AJ36" s="975"/>
      <c r="AK36" s="969"/>
      <c r="AL36" s="970"/>
      <c r="AM36" s="971"/>
      <c r="AN36" s="970"/>
      <c r="AO36" s="972"/>
      <c r="AP36" s="972"/>
      <c r="AQ36" s="973"/>
      <c r="AR36" s="970"/>
      <c r="AS36" s="974"/>
      <c r="AT36" s="975"/>
      <c r="AU36" s="969"/>
      <c r="AV36" s="970"/>
      <c r="AW36" s="971"/>
      <c r="AX36" s="970"/>
      <c r="AY36" s="972"/>
      <c r="AZ36" s="972"/>
      <c r="BA36" s="973"/>
      <c r="BB36" s="970"/>
      <c r="BC36" s="974"/>
      <c r="BD36" s="975"/>
      <c r="BE36" s="969"/>
      <c r="BF36" s="970"/>
      <c r="BG36" s="971"/>
      <c r="BH36" s="970"/>
      <c r="BI36" s="972"/>
      <c r="BJ36" s="972"/>
      <c r="BK36" s="973"/>
      <c r="BL36" s="970"/>
      <c r="BM36" s="974"/>
      <c r="BN36" s="975"/>
      <c r="BO36" s="969"/>
      <c r="BP36" s="970"/>
      <c r="BQ36" s="971"/>
      <c r="BR36" s="970"/>
      <c r="BS36" s="972"/>
      <c r="BT36" s="972"/>
      <c r="BU36" s="973"/>
      <c r="BV36" s="970"/>
      <c r="BW36" s="974"/>
      <c r="BX36" s="975"/>
    </row>
    <row r="37" spans="2:76" s="233" customFormat="1" ht="21" customHeight="1">
      <c r="B37" s="696" t="s">
        <v>703</v>
      </c>
      <c r="C37" s="237" t="s">
        <v>5</v>
      </c>
      <c r="D37" s="645" t="str">
        <f>'T1b - CGSFE (Unitaire)'!$C$7</f>
        <v>m³ produit</v>
      </c>
      <c r="E37" s="634"/>
      <c r="F37" s="441"/>
      <c r="G37" s="445"/>
      <c r="H37" s="441"/>
      <c r="I37" s="441"/>
      <c r="J37" s="633"/>
      <c r="K37" s="441"/>
      <c r="L37" s="441"/>
      <c r="M37" s="445"/>
      <c r="N37" s="441"/>
      <c r="O37" s="441"/>
      <c r="P37" s="441"/>
      <c r="Q37" s="652"/>
      <c r="R37" s="443"/>
      <c r="S37" s="710"/>
      <c r="T37" s="443"/>
      <c r="U37" s="444"/>
      <c r="V37" s="444"/>
      <c r="W37" s="702"/>
      <c r="X37" s="443"/>
      <c r="Y37" s="779"/>
      <c r="Z37" s="653"/>
      <c r="AA37" s="652"/>
      <c r="AB37" s="443"/>
      <c r="AC37" s="710"/>
      <c r="AD37" s="443"/>
      <c r="AE37" s="444"/>
      <c r="AF37" s="444"/>
      <c r="AG37" s="702"/>
      <c r="AH37" s="443"/>
      <c r="AI37" s="779"/>
      <c r="AJ37" s="653"/>
      <c r="AK37" s="652"/>
      <c r="AL37" s="443"/>
      <c r="AM37" s="710"/>
      <c r="AN37" s="443"/>
      <c r="AO37" s="444"/>
      <c r="AP37" s="444"/>
      <c r="AQ37" s="702"/>
      <c r="AR37" s="443"/>
      <c r="AS37" s="779"/>
      <c r="AT37" s="653"/>
      <c r="AU37" s="652"/>
      <c r="AV37" s="443"/>
      <c r="AW37" s="710"/>
      <c r="AX37" s="443"/>
      <c r="AY37" s="444"/>
      <c r="AZ37" s="444"/>
      <c r="BA37" s="702"/>
      <c r="BB37" s="443"/>
      <c r="BC37" s="779"/>
      <c r="BD37" s="653"/>
      <c r="BE37" s="652"/>
      <c r="BF37" s="443"/>
      <c r="BG37" s="710"/>
      <c r="BH37" s="443"/>
      <c r="BI37" s="444"/>
      <c r="BJ37" s="444"/>
      <c r="BK37" s="702"/>
      <c r="BL37" s="443"/>
      <c r="BM37" s="779"/>
      <c r="BN37" s="653"/>
      <c r="BO37" s="652"/>
      <c r="BP37" s="443"/>
      <c r="BQ37" s="710"/>
      <c r="BR37" s="443"/>
      <c r="BS37" s="444"/>
      <c r="BT37" s="444"/>
      <c r="BU37" s="702"/>
      <c r="BV37" s="443"/>
      <c r="BW37" s="779"/>
      <c r="BX37" s="653"/>
    </row>
    <row r="38" spans="2:76" s="233" customFormat="1" ht="21" customHeight="1">
      <c r="B38" s="240"/>
      <c r="C38" s="206" t="s">
        <v>11</v>
      </c>
      <c r="D38" s="645"/>
      <c r="E38" s="634"/>
      <c r="F38" s="441"/>
      <c r="G38" s="445"/>
      <c r="H38" s="441"/>
      <c r="I38" s="441"/>
      <c r="J38" s="633"/>
      <c r="K38" s="441"/>
      <c r="L38" s="441"/>
      <c r="M38" s="445"/>
      <c r="N38" s="441"/>
      <c r="O38" s="441"/>
      <c r="P38" s="441"/>
      <c r="Q38" s="652"/>
      <c r="R38" s="443"/>
      <c r="S38" s="710"/>
      <c r="T38" s="443"/>
      <c r="U38" s="444"/>
      <c r="V38" s="444"/>
      <c r="W38" s="702"/>
      <c r="X38" s="443"/>
      <c r="Y38" s="779"/>
      <c r="Z38" s="653"/>
      <c r="AA38" s="652"/>
      <c r="AB38" s="443"/>
      <c r="AC38" s="710"/>
      <c r="AD38" s="443"/>
      <c r="AE38" s="444"/>
      <c r="AF38" s="444"/>
      <c r="AG38" s="702"/>
      <c r="AH38" s="443"/>
      <c r="AI38" s="779"/>
      <c r="AJ38" s="653"/>
      <c r="AK38" s="652"/>
      <c r="AL38" s="443"/>
      <c r="AM38" s="710"/>
      <c r="AN38" s="443"/>
      <c r="AO38" s="444"/>
      <c r="AP38" s="444"/>
      <c r="AQ38" s="702"/>
      <c r="AR38" s="443"/>
      <c r="AS38" s="779"/>
      <c r="AT38" s="653"/>
      <c r="AU38" s="652"/>
      <c r="AV38" s="443"/>
      <c r="AW38" s="710"/>
      <c r="AX38" s="443"/>
      <c r="AY38" s="444"/>
      <c r="AZ38" s="444"/>
      <c r="BA38" s="702"/>
      <c r="BB38" s="443"/>
      <c r="BC38" s="779"/>
      <c r="BD38" s="653"/>
      <c r="BE38" s="652"/>
      <c r="BF38" s="443"/>
      <c r="BG38" s="710"/>
      <c r="BH38" s="443"/>
      <c r="BI38" s="444"/>
      <c r="BJ38" s="444"/>
      <c r="BK38" s="702"/>
      <c r="BL38" s="443"/>
      <c r="BM38" s="779"/>
      <c r="BN38" s="653"/>
      <c r="BO38" s="652"/>
      <c r="BP38" s="443"/>
      <c r="BQ38" s="710"/>
      <c r="BR38" s="443"/>
      <c r="BS38" s="444"/>
      <c r="BT38" s="444"/>
      <c r="BU38" s="702"/>
      <c r="BV38" s="443"/>
      <c r="BW38" s="779"/>
      <c r="BX38" s="653"/>
    </row>
    <row r="39" spans="2:76" s="233" customFormat="1" ht="21" customHeight="1">
      <c r="B39" s="240"/>
      <c r="C39" s="239" t="s">
        <v>12</v>
      </c>
      <c r="D39" s="645"/>
      <c r="E39" s="634"/>
      <c r="F39" s="441"/>
      <c r="G39" s="445"/>
      <c r="H39" s="441"/>
      <c r="I39" s="441"/>
      <c r="J39" s="633"/>
      <c r="K39" s="441"/>
      <c r="L39" s="441"/>
      <c r="M39" s="445"/>
      <c r="N39" s="441"/>
      <c r="O39" s="441"/>
      <c r="P39" s="441"/>
      <c r="Q39" s="652"/>
      <c r="R39" s="443"/>
      <c r="S39" s="710"/>
      <c r="T39" s="443"/>
      <c r="U39" s="444"/>
      <c r="V39" s="444"/>
      <c r="W39" s="702"/>
      <c r="X39" s="443"/>
      <c r="Y39" s="779"/>
      <c r="Z39" s="653"/>
      <c r="AA39" s="652"/>
      <c r="AB39" s="443"/>
      <c r="AC39" s="710"/>
      <c r="AD39" s="443"/>
      <c r="AE39" s="444"/>
      <c r="AF39" s="444"/>
      <c r="AG39" s="702"/>
      <c r="AH39" s="443"/>
      <c r="AI39" s="779"/>
      <c r="AJ39" s="653"/>
      <c r="AK39" s="652"/>
      <c r="AL39" s="443"/>
      <c r="AM39" s="710"/>
      <c r="AN39" s="443"/>
      <c r="AO39" s="444"/>
      <c r="AP39" s="444"/>
      <c r="AQ39" s="702"/>
      <c r="AR39" s="443"/>
      <c r="AS39" s="779"/>
      <c r="AT39" s="653"/>
      <c r="AU39" s="652"/>
      <c r="AV39" s="443"/>
      <c r="AW39" s="710"/>
      <c r="AX39" s="443"/>
      <c r="AY39" s="444"/>
      <c r="AZ39" s="444"/>
      <c r="BA39" s="702"/>
      <c r="BB39" s="443"/>
      <c r="BC39" s="779"/>
      <c r="BD39" s="653"/>
      <c r="BE39" s="652"/>
      <c r="BF39" s="443"/>
      <c r="BG39" s="710"/>
      <c r="BH39" s="443"/>
      <c r="BI39" s="444"/>
      <c r="BJ39" s="444"/>
      <c r="BK39" s="702"/>
      <c r="BL39" s="443"/>
      <c r="BM39" s="779"/>
      <c r="BN39" s="653"/>
      <c r="BO39" s="652"/>
      <c r="BP39" s="443"/>
      <c r="BQ39" s="710"/>
      <c r="BR39" s="443"/>
      <c r="BS39" s="444"/>
      <c r="BT39" s="444"/>
      <c r="BU39" s="702"/>
      <c r="BV39" s="443"/>
      <c r="BW39" s="779"/>
      <c r="BX39" s="653"/>
    </row>
    <row r="40" spans="2:76" s="233" customFormat="1" ht="21" customHeight="1">
      <c r="B40" s="697"/>
      <c r="C40" s="963" t="s">
        <v>30</v>
      </c>
      <c r="D40" s="964"/>
      <c r="E40" s="965"/>
      <c r="F40" s="966"/>
      <c r="G40" s="967"/>
      <c r="H40" s="966"/>
      <c r="I40" s="966"/>
      <c r="J40" s="968"/>
      <c r="K40" s="966"/>
      <c r="L40" s="966"/>
      <c r="M40" s="967"/>
      <c r="N40" s="966"/>
      <c r="O40" s="966"/>
      <c r="P40" s="966"/>
      <c r="Q40" s="969"/>
      <c r="R40" s="970"/>
      <c r="S40" s="971"/>
      <c r="T40" s="970"/>
      <c r="U40" s="972"/>
      <c r="V40" s="972"/>
      <c r="W40" s="973"/>
      <c r="X40" s="970"/>
      <c r="Y40" s="974"/>
      <c r="Z40" s="975"/>
      <c r="AA40" s="969"/>
      <c r="AB40" s="970"/>
      <c r="AC40" s="971"/>
      <c r="AD40" s="970"/>
      <c r="AE40" s="972"/>
      <c r="AF40" s="972"/>
      <c r="AG40" s="973"/>
      <c r="AH40" s="970"/>
      <c r="AI40" s="974"/>
      <c r="AJ40" s="975"/>
      <c r="AK40" s="969"/>
      <c r="AL40" s="970"/>
      <c r="AM40" s="971"/>
      <c r="AN40" s="970"/>
      <c r="AO40" s="972"/>
      <c r="AP40" s="972"/>
      <c r="AQ40" s="973"/>
      <c r="AR40" s="970"/>
      <c r="AS40" s="974"/>
      <c r="AT40" s="975"/>
      <c r="AU40" s="969"/>
      <c r="AV40" s="970"/>
      <c r="AW40" s="971"/>
      <c r="AX40" s="970"/>
      <c r="AY40" s="972"/>
      <c r="AZ40" s="972"/>
      <c r="BA40" s="973"/>
      <c r="BB40" s="970"/>
      <c r="BC40" s="974"/>
      <c r="BD40" s="975"/>
      <c r="BE40" s="969"/>
      <c r="BF40" s="970"/>
      <c r="BG40" s="971"/>
      <c r="BH40" s="970"/>
      <c r="BI40" s="972"/>
      <c r="BJ40" s="972"/>
      <c r="BK40" s="973"/>
      <c r="BL40" s="970"/>
      <c r="BM40" s="974"/>
      <c r="BN40" s="975"/>
      <c r="BO40" s="969"/>
      <c r="BP40" s="970"/>
      <c r="BQ40" s="971"/>
      <c r="BR40" s="970"/>
      <c r="BS40" s="972"/>
      <c r="BT40" s="972"/>
      <c r="BU40" s="973"/>
      <c r="BV40" s="970"/>
      <c r="BW40" s="974"/>
      <c r="BX40" s="975"/>
    </row>
    <row r="41" spans="2:76" s="233" customFormat="1" ht="21" customHeight="1">
      <c r="B41" s="696" t="s">
        <v>704</v>
      </c>
      <c r="C41" s="237" t="s">
        <v>5</v>
      </c>
      <c r="D41" s="645" t="s">
        <v>542</v>
      </c>
      <c r="E41" s="634"/>
      <c r="F41" s="441"/>
      <c r="G41" s="445"/>
      <c r="H41" s="441"/>
      <c r="I41" s="441"/>
      <c r="J41" s="633"/>
      <c r="K41" s="441"/>
      <c r="L41" s="441"/>
      <c r="M41" s="445"/>
      <c r="N41" s="441"/>
      <c r="O41" s="441"/>
      <c r="P41" s="441"/>
      <c r="Q41" s="652"/>
      <c r="R41" s="443"/>
      <c r="S41" s="710"/>
      <c r="T41" s="443"/>
      <c r="U41" s="444"/>
      <c r="V41" s="444"/>
      <c r="W41" s="702"/>
      <c r="X41" s="443"/>
      <c r="Y41" s="779"/>
      <c r="Z41" s="653"/>
      <c r="AA41" s="652"/>
      <c r="AB41" s="443"/>
      <c r="AC41" s="710"/>
      <c r="AD41" s="443"/>
      <c r="AE41" s="444"/>
      <c r="AF41" s="444"/>
      <c r="AG41" s="702"/>
      <c r="AH41" s="443"/>
      <c r="AI41" s="779"/>
      <c r="AJ41" s="653"/>
      <c r="AK41" s="652"/>
      <c r="AL41" s="443"/>
      <c r="AM41" s="710"/>
      <c r="AN41" s="443"/>
      <c r="AO41" s="444"/>
      <c r="AP41" s="444"/>
      <c r="AQ41" s="702"/>
      <c r="AR41" s="443"/>
      <c r="AS41" s="779"/>
      <c r="AT41" s="653"/>
      <c r="AU41" s="652"/>
      <c r="AV41" s="443"/>
      <c r="AW41" s="710"/>
      <c r="AX41" s="443"/>
      <c r="AY41" s="444"/>
      <c r="AZ41" s="444"/>
      <c r="BA41" s="702"/>
      <c r="BB41" s="443"/>
      <c r="BC41" s="779"/>
      <c r="BD41" s="653"/>
      <c r="BE41" s="652"/>
      <c r="BF41" s="443"/>
      <c r="BG41" s="710"/>
      <c r="BH41" s="443"/>
      <c r="BI41" s="444"/>
      <c r="BJ41" s="444"/>
      <c r="BK41" s="702"/>
      <c r="BL41" s="443"/>
      <c r="BM41" s="779"/>
      <c r="BN41" s="653"/>
      <c r="BO41" s="652"/>
      <c r="BP41" s="443"/>
      <c r="BQ41" s="710"/>
      <c r="BR41" s="443"/>
      <c r="BS41" s="444"/>
      <c r="BT41" s="444"/>
      <c r="BU41" s="702"/>
      <c r="BV41" s="443"/>
      <c r="BW41" s="779"/>
      <c r="BX41" s="653"/>
    </row>
    <row r="42" spans="2:76" s="233" customFormat="1" ht="21" customHeight="1">
      <c r="B42" s="240"/>
      <c r="C42" s="206" t="s">
        <v>11</v>
      </c>
      <c r="D42" s="645"/>
      <c r="E42" s="634"/>
      <c r="F42" s="441"/>
      <c r="G42" s="445"/>
      <c r="H42" s="441"/>
      <c r="I42" s="441"/>
      <c r="J42" s="633"/>
      <c r="K42" s="441"/>
      <c r="L42" s="441"/>
      <c r="M42" s="445"/>
      <c r="N42" s="441"/>
      <c r="O42" s="441"/>
      <c r="P42" s="441"/>
      <c r="Q42" s="652"/>
      <c r="R42" s="443"/>
      <c r="S42" s="710"/>
      <c r="T42" s="443"/>
      <c r="U42" s="444"/>
      <c r="V42" s="444"/>
      <c r="W42" s="702"/>
      <c r="X42" s="443"/>
      <c r="Y42" s="779"/>
      <c r="Z42" s="653"/>
      <c r="AA42" s="652"/>
      <c r="AB42" s="443"/>
      <c r="AC42" s="710"/>
      <c r="AD42" s="443"/>
      <c r="AE42" s="444"/>
      <c r="AF42" s="444"/>
      <c r="AG42" s="702"/>
      <c r="AH42" s="443"/>
      <c r="AI42" s="779"/>
      <c r="AJ42" s="653"/>
      <c r="AK42" s="652"/>
      <c r="AL42" s="443"/>
      <c r="AM42" s="710"/>
      <c r="AN42" s="443"/>
      <c r="AO42" s="444"/>
      <c r="AP42" s="444"/>
      <c r="AQ42" s="702"/>
      <c r="AR42" s="443"/>
      <c r="AS42" s="779"/>
      <c r="AT42" s="653"/>
      <c r="AU42" s="652"/>
      <c r="AV42" s="443"/>
      <c r="AW42" s="710"/>
      <c r="AX42" s="443"/>
      <c r="AY42" s="444"/>
      <c r="AZ42" s="444"/>
      <c r="BA42" s="702"/>
      <c r="BB42" s="443"/>
      <c r="BC42" s="779"/>
      <c r="BD42" s="653"/>
      <c r="BE42" s="652"/>
      <c r="BF42" s="443"/>
      <c r="BG42" s="710"/>
      <c r="BH42" s="443"/>
      <c r="BI42" s="444"/>
      <c r="BJ42" s="444"/>
      <c r="BK42" s="702"/>
      <c r="BL42" s="443"/>
      <c r="BM42" s="779"/>
      <c r="BN42" s="653"/>
      <c r="BO42" s="652"/>
      <c r="BP42" s="443"/>
      <c r="BQ42" s="710"/>
      <c r="BR42" s="443"/>
      <c r="BS42" s="444"/>
      <c r="BT42" s="444"/>
      <c r="BU42" s="702"/>
      <c r="BV42" s="443"/>
      <c r="BW42" s="779"/>
      <c r="BX42" s="653"/>
    </row>
    <row r="43" spans="2:76" s="233" customFormat="1" ht="21" customHeight="1">
      <c r="B43" s="240"/>
      <c r="C43" s="239" t="s">
        <v>12</v>
      </c>
      <c r="D43" s="645"/>
      <c r="E43" s="634"/>
      <c r="F43" s="441"/>
      <c r="G43" s="445"/>
      <c r="H43" s="441"/>
      <c r="I43" s="441"/>
      <c r="J43" s="633"/>
      <c r="K43" s="441"/>
      <c r="L43" s="441"/>
      <c r="M43" s="445"/>
      <c r="N43" s="441"/>
      <c r="O43" s="441"/>
      <c r="P43" s="441"/>
      <c r="Q43" s="652"/>
      <c r="R43" s="443"/>
      <c r="S43" s="710"/>
      <c r="T43" s="443"/>
      <c r="U43" s="444"/>
      <c r="V43" s="444"/>
      <c r="W43" s="702"/>
      <c r="X43" s="443"/>
      <c r="Y43" s="779"/>
      <c r="Z43" s="653"/>
      <c r="AA43" s="652"/>
      <c r="AB43" s="443"/>
      <c r="AC43" s="710"/>
      <c r="AD43" s="443"/>
      <c r="AE43" s="444"/>
      <c r="AF43" s="444"/>
      <c r="AG43" s="702"/>
      <c r="AH43" s="443"/>
      <c r="AI43" s="779"/>
      <c r="AJ43" s="653"/>
      <c r="AK43" s="652"/>
      <c r="AL43" s="443"/>
      <c r="AM43" s="710"/>
      <c r="AN43" s="443"/>
      <c r="AO43" s="444"/>
      <c r="AP43" s="444"/>
      <c r="AQ43" s="702"/>
      <c r="AR43" s="443"/>
      <c r="AS43" s="779"/>
      <c r="AT43" s="653"/>
      <c r="AU43" s="652"/>
      <c r="AV43" s="443"/>
      <c r="AW43" s="710"/>
      <c r="AX43" s="443"/>
      <c r="AY43" s="444"/>
      <c r="AZ43" s="444"/>
      <c r="BA43" s="702"/>
      <c r="BB43" s="443"/>
      <c r="BC43" s="779"/>
      <c r="BD43" s="653"/>
      <c r="BE43" s="652"/>
      <c r="BF43" s="443"/>
      <c r="BG43" s="710"/>
      <c r="BH43" s="443"/>
      <c r="BI43" s="444"/>
      <c r="BJ43" s="444"/>
      <c r="BK43" s="702"/>
      <c r="BL43" s="443"/>
      <c r="BM43" s="779"/>
      <c r="BN43" s="653"/>
      <c r="BO43" s="652"/>
      <c r="BP43" s="443"/>
      <c r="BQ43" s="710"/>
      <c r="BR43" s="443"/>
      <c r="BS43" s="444"/>
      <c r="BT43" s="444"/>
      <c r="BU43" s="702"/>
      <c r="BV43" s="443"/>
      <c r="BW43" s="779"/>
      <c r="BX43" s="653"/>
    </row>
    <row r="44" spans="2:76" s="233" customFormat="1" ht="21" customHeight="1">
      <c r="B44" s="697"/>
      <c r="C44" s="963" t="s">
        <v>30</v>
      </c>
      <c r="D44" s="964"/>
      <c r="E44" s="965"/>
      <c r="F44" s="966"/>
      <c r="G44" s="967"/>
      <c r="H44" s="966"/>
      <c r="I44" s="966"/>
      <c r="J44" s="968"/>
      <c r="K44" s="966"/>
      <c r="L44" s="966"/>
      <c r="M44" s="967"/>
      <c r="N44" s="966"/>
      <c r="O44" s="966"/>
      <c r="P44" s="966"/>
      <c r="Q44" s="969"/>
      <c r="R44" s="970"/>
      <c r="S44" s="971"/>
      <c r="T44" s="970"/>
      <c r="U44" s="972"/>
      <c r="V44" s="972"/>
      <c r="W44" s="973"/>
      <c r="X44" s="970"/>
      <c r="Y44" s="974"/>
      <c r="Z44" s="975"/>
      <c r="AA44" s="969"/>
      <c r="AB44" s="970"/>
      <c r="AC44" s="971"/>
      <c r="AD44" s="970"/>
      <c r="AE44" s="972"/>
      <c r="AF44" s="972"/>
      <c r="AG44" s="973"/>
      <c r="AH44" s="970"/>
      <c r="AI44" s="974"/>
      <c r="AJ44" s="975"/>
      <c r="AK44" s="969"/>
      <c r="AL44" s="970"/>
      <c r="AM44" s="971"/>
      <c r="AN44" s="970"/>
      <c r="AO44" s="972"/>
      <c r="AP44" s="972"/>
      <c r="AQ44" s="973"/>
      <c r="AR44" s="970"/>
      <c r="AS44" s="974"/>
      <c r="AT44" s="975"/>
      <c r="AU44" s="969"/>
      <c r="AV44" s="970"/>
      <c r="AW44" s="971"/>
      <c r="AX44" s="970"/>
      <c r="AY44" s="972"/>
      <c r="AZ44" s="972"/>
      <c r="BA44" s="973"/>
      <c r="BB44" s="970"/>
      <c r="BC44" s="974"/>
      <c r="BD44" s="975"/>
      <c r="BE44" s="969"/>
      <c r="BF44" s="970"/>
      <c r="BG44" s="971"/>
      <c r="BH44" s="970"/>
      <c r="BI44" s="972"/>
      <c r="BJ44" s="972"/>
      <c r="BK44" s="973"/>
      <c r="BL44" s="970"/>
      <c r="BM44" s="974"/>
      <c r="BN44" s="975"/>
      <c r="BO44" s="969"/>
      <c r="BP44" s="970"/>
      <c r="BQ44" s="971"/>
      <c r="BR44" s="970"/>
      <c r="BS44" s="972"/>
      <c r="BT44" s="972"/>
      <c r="BU44" s="973"/>
      <c r="BV44" s="970"/>
      <c r="BW44" s="974"/>
      <c r="BX44" s="975"/>
    </row>
    <row r="45" spans="2:76" s="233" customFormat="1" ht="21" customHeight="1">
      <c r="B45" s="696" t="s">
        <v>800</v>
      </c>
      <c r="C45" s="237" t="s">
        <v>5</v>
      </c>
      <c r="D45" s="645"/>
      <c r="E45" s="634"/>
      <c r="F45" s="441"/>
      <c r="G45" s="445"/>
      <c r="H45" s="441"/>
      <c r="I45" s="441"/>
      <c r="J45" s="633"/>
      <c r="K45" s="441"/>
      <c r="L45" s="441"/>
      <c r="M45" s="445"/>
      <c r="N45" s="441"/>
      <c r="O45" s="441"/>
      <c r="P45" s="441"/>
      <c r="Q45" s="652"/>
      <c r="R45" s="443"/>
      <c r="S45" s="710"/>
      <c r="T45" s="443"/>
      <c r="U45" s="444"/>
      <c r="V45" s="444"/>
      <c r="W45" s="702"/>
      <c r="X45" s="443"/>
      <c r="Y45" s="779"/>
      <c r="Z45" s="653"/>
      <c r="AA45" s="652"/>
      <c r="AB45" s="443"/>
      <c r="AC45" s="710"/>
      <c r="AD45" s="443"/>
      <c r="AE45" s="444"/>
      <c r="AF45" s="444"/>
      <c r="AG45" s="702"/>
      <c r="AH45" s="443"/>
      <c r="AI45" s="779"/>
      <c r="AJ45" s="653"/>
      <c r="AK45" s="652"/>
      <c r="AL45" s="443"/>
      <c r="AM45" s="710"/>
      <c r="AN45" s="443"/>
      <c r="AO45" s="444"/>
      <c r="AP45" s="444"/>
      <c r="AQ45" s="702"/>
      <c r="AR45" s="443"/>
      <c r="AS45" s="779"/>
      <c r="AT45" s="653"/>
      <c r="AU45" s="652"/>
      <c r="AV45" s="443"/>
      <c r="AW45" s="710"/>
      <c r="AX45" s="443"/>
      <c r="AY45" s="444"/>
      <c r="AZ45" s="444"/>
      <c r="BA45" s="702"/>
      <c r="BB45" s="443"/>
      <c r="BC45" s="779"/>
      <c r="BD45" s="653"/>
      <c r="BE45" s="652"/>
      <c r="BF45" s="443"/>
      <c r="BG45" s="710"/>
      <c r="BH45" s="443"/>
      <c r="BI45" s="444"/>
      <c r="BJ45" s="444"/>
      <c r="BK45" s="702"/>
      <c r="BL45" s="443"/>
      <c r="BM45" s="779"/>
      <c r="BN45" s="653"/>
      <c r="BO45" s="652"/>
      <c r="BP45" s="443"/>
      <c r="BQ45" s="710"/>
      <c r="BR45" s="443"/>
      <c r="BS45" s="444"/>
      <c r="BT45" s="444"/>
      <c r="BU45" s="702"/>
      <c r="BV45" s="443"/>
      <c r="BW45" s="779"/>
      <c r="BX45" s="653"/>
    </row>
    <row r="46" spans="2:76" s="233" customFormat="1" ht="21" customHeight="1">
      <c r="B46" s="240"/>
      <c r="C46" s="206" t="s">
        <v>11</v>
      </c>
      <c r="D46" s="645"/>
      <c r="E46" s="634"/>
      <c r="F46" s="441"/>
      <c r="G46" s="445"/>
      <c r="H46" s="441"/>
      <c r="I46" s="441"/>
      <c r="J46" s="633"/>
      <c r="K46" s="441"/>
      <c r="L46" s="441"/>
      <c r="M46" s="445"/>
      <c r="N46" s="441"/>
      <c r="O46" s="441"/>
      <c r="P46" s="441"/>
      <c r="Q46" s="652"/>
      <c r="R46" s="443"/>
      <c r="S46" s="710"/>
      <c r="T46" s="443"/>
      <c r="U46" s="444"/>
      <c r="V46" s="444"/>
      <c r="W46" s="702"/>
      <c r="X46" s="443"/>
      <c r="Y46" s="779"/>
      <c r="Z46" s="653"/>
      <c r="AA46" s="652"/>
      <c r="AB46" s="443"/>
      <c r="AC46" s="710"/>
      <c r="AD46" s="443"/>
      <c r="AE46" s="444"/>
      <c r="AF46" s="444"/>
      <c r="AG46" s="702"/>
      <c r="AH46" s="443"/>
      <c r="AI46" s="779"/>
      <c r="AJ46" s="653"/>
      <c r="AK46" s="652"/>
      <c r="AL46" s="443"/>
      <c r="AM46" s="710"/>
      <c r="AN46" s="443"/>
      <c r="AO46" s="444"/>
      <c r="AP46" s="444"/>
      <c r="AQ46" s="702"/>
      <c r="AR46" s="443"/>
      <c r="AS46" s="779"/>
      <c r="AT46" s="653"/>
      <c r="AU46" s="652"/>
      <c r="AV46" s="443"/>
      <c r="AW46" s="710"/>
      <c r="AX46" s="443"/>
      <c r="AY46" s="444"/>
      <c r="AZ46" s="444"/>
      <c r="BA46" s="702"/>
      <c r="BB46" s="443"/>
      <c r="BC46" s="779"/>
      <c r="BD46" s="653"/>
      <c r="BE46" s="652"/>
      <c r="BF46" s="443"/>
      <c r="BG46" s="710"/>
      <c r="BH46" s="443"/>
      <c r="BI46" s="444"/>
      <c r="BJ46" s="444"/>
      <c r="BK46" s="702"/>
      <c r="BL46" s="443"/>
      <c r="BM46" s="779"/>
      <c r="BN46" s="653"/>
      <c r="BO46" s="652"/>
      <c r="BP46" s="443"/>
      <c r="BQ46" s="710"/>
      <c r="BR46" s="443"/>
      <c r="BS46" s="444"/>
      <c r="BT46" s="444"/>
      <c r="BU46" s="702"/>
      <c r="BV46" s="443"/>
      <c r="BW46" s="779"/>
      <c r="BX46" s="653"/>
    </row>
    <row r="47" spans="2:76" s="233" customFormat="1" ht="21" customHeight="1">
      <c r="B47" s="240"/>
      <c r="C47" s="239" t="s">
        <v>12</v>
      </c>
      <c r="D47" s="645"/>
      <c r="E47" s="634"/>
      <c r="F47" s="441"/>
      <c r="G47" s="445"/>
      <c r="H47" s="441"/>
      <c r="I47" s="441"/>
      <c r="J47" s="633"/>
      <c r="K47" s="441"/>
      <c r="L47" s="441"/>
      <c r="M47" s="445"/>
      <c r="N47" s="441"/>
      <c r="O47" s="441"/>
      <c r="P47" s="441"/>
      <c r="Q47" s="652"/>
      <c r="R47" s="443"/>
      <c r="S47" s="710"/>
      <c r="T47" s="443"/>
      <c r="U47" s="444"/>
      <c r="V47" s="444"/>
      <c r="W47" s="702"/>
      <c r="X47" s="443"/>
      <c r="Y47" s="779"/>
      <c r="Z47" s="653"/>
      <c r="AA47" s="652"/>
      <c r="AB47" s="443"/>
      <c r="AC47" s="710"/>
      <c r="AD47" s="443"/>
      <c r="AE47" s="444"/>
      <c r="AF47" s="444"/>
      <c r="AG47" s="702"/>
      <c r="AH47" s="443"/>
      <c r="AI47" s="779"/>
      <c r="AJ47" s="653"/>
      <c r="AK47" s="652"/>
      <c r="AL47" s="443"/>
      <c r="AM47" s="710"/>
      <c r="AN47" s="443"/>
      <c r="AO47" s="444"/>
      <c r="AP47" s="444"/>
      <c r="AQ47" s="702"/>
      <c r="AR47" s="443"/>
      <c r="AS47" s="779"/>
      <c r="AT47" s="653"/>
      <c r="AU47" s="652"/>
      <c r="AV47" s="443"/>
      <c r="AW47" s="710"/>
      <c r="AX47" s="443"/>
      <c r="AY47" s="444"/>
      <c r="AZ47" s="444"/>
      <c r="BA47" s="702"/>
      <c r="BB47" s="443"/>
      <c r="BC47" s="779"/>
      <c r="BD47" s="653"/>
      <c r="BE47" s="652"/>
      <c r="BF47" s="443"/>
      <c r="BG47" s="710"/>
      <c r="BH47" s="443"/>
      <c r="BI47" s="444"/>
      <c r="BJ47" s="444"/>
      <c r="BK47" s="702"/>
      <c r="BL47" s="443"/>
      <c r="BM47" s="779"/>
      <c r="BN47" s="653"/>
      <c r="BO47" s="652"/>
      <c r="BP47" s="443"/>
      <c r="BQ47" s="710"/>
      <c r="BR47" s="443"/>
      <c r="BS47" s="444"/>
      <c r="BT47" s="444"/>
      <c r="BU47" s="702"/>
      <c r="BV47" s="443"/>
      <c r="BW47" s="779"/>
      <c r="BX47" s="653"/>
    </row>
    <row r="48" spans="2:76" s="233" customFormat="1" ht="21" customHeight="1">
      <c r="B48" s="697"/>
      <c r="C48" s="963" t="s">
        <v>30</v>
      </c>
      <c r="D48" s="964"/>
      <c r="E48" s="965"/>
      <c r="F48" s="966"/>
      <c r="G48" s="967"/>
      <c r="H48" s="966"/>
      <c r="I48" s="966"/>
      <c r="J48" s="968"/>
      <c r="K48" s="966"/>
      <c r="L48" s="966"/>
      <c r="M48" s="967"/>
      <c r="N48" s="966"/>
      <c r="O48" s="966"/>
      <c r="P48" s="966"/>
      <c r="Q48" s="969"/>
      <c r="R48" s="970"/>
      <c r="S48" s="971"/>
      <c r="T48" s="970"/>
      <c r="U48" s="972"/>
      <c r="V48" s="972"/>
      <c r="W48" s="973"/>
      <c r="X48" s="970"/>
      <c r="Y48" s="974"/>
      <c r="Z48" s="975"/>
      <c r="AA48" s="969"/>
      <c r="AB48" s="970"/>
      <c r="AC48" s="971"/>
      <c r="AD48" s="970"/>
      <c r="AE48" s="972"/>
      <c r="AF48" s="972"/>
      <c r="AG48" s="973"/>
      <c r="AH48" s="970"/>
      <c r="AI48" s="974"/>
      <c r="AJ48" s="975"/>
      <c r="AK48" s="969"/>
      <c r="AL48" s="970"/>
      <c r="AM48" s="971"/>
      <c r="AN48" s="970"/>
      <c r="AO48" s="972"/>
      <c r="AP48" s="972"/>
      <c r="AQ48" s="973"/>
      <c r="AR48" s="970"/>
      <c r="AS48" s="974"/>
      <c r="AT48" s="975"/>
      <c r="AU48" s="969"/>
      <c r="AV48" s="970"/>
      <c r="AW48" s="971"/>
      <c r="AX48" s="970"/>
      <c r="AY48" s="972"/>
      <c r="AZ48" s="972"/>
      <c r="BA48" s="973"/>
      <c r="BB48" s="970"/>
      <c r="BC48" s="974"/>
      <c r="BD48" s="975"/>
      <c r="BE48" s="969"/>
      <c r="BF48" s="970"/>
      <c r="BG48" s="971"/>
      <c r="BH48" s="970"/>
      <c r="BI48" s="972"/>
      <c r="BJ48" s="972"/>
      <c r="BK48" s="973"/>
      <c r="BL48" s="970"/>
      <c r="BM48" s="974"/>
      <c r="BN48" s="975"/>
      <c r="BO48" s="969"/>
      <c r="BP48" s="970"/>
      <c r="BQ48" s="971"/>
      <c r="BR48" s="970"/>
      <c r="BS48" s="972"/>
      <c r="BT48" s="972"/>
      <c r="BU48" s="973"/>
      <c r="BV48" s="970"/>
      <c r="BW48" s="974"/>
      <c r="BX48" s="975"/>
    </row>
    <row r="49" spans="2:76" s="233" customFormat="1" ht="21" customHeight="1">
      <c r="B49" s="696" t="s">
        <v>705</v>
      </c>
      <c r="C49" s="237" t="s">
        <v>5</v>
      </c>
      <c r="D49" s="645"/>
      <c r="E49" s="634"/>
      <c r="F49" s="441"/>
      <c r="G49" s="445"/>
      <c r="H49" s="441"/>
      <c r="I49" s="441"/>
      <c r="J49" s="633"/>
      <c r="K49" s="441"/>
      <c r="L49" s="441"/>
      <c r="M49" s="445"/>
      <c r="N49" s="441"/>
      <c r="O49" s="441"/>
      <c r="P49" s="441"/>
      <c r="Q49" s="652"/>
      <c r="R49" s="443"/>
      <c r="S49" s="710"/>
      <c r="T49" s="443"/>
      <c r="U49" s="444"/>
      <c r="V49" s="444"/>
      <c r="W49" s="702"/>
      <c r="X49" s="443"/>
      <c r="Y49" s="779"/>
      <c r="Z49" s="653"/>
      <c r="AA49" s="652"/>
      <c r="AB49" s="443"/>
      <c r="AC49" s="710"/>
      <c r="AD49" s="443"/>
      <c r="AE49" s="444"/>
      <c r="AF49" s="444"/>
      <c r="AG49" s="702"/>
      <c r="AH49" s="443"/>
      <c r="AI49" s="779"/>
      <c r="AJ49" s="653"/>
      <c r="AK49" s="652"/>
      <c r="AL49" s="443"/>
      <c r="AM49" s="710"/>
      <c r="AN49" s="443"/>
      <c r="AO49" s="444"/>
      <c r="AP49" s="444"/>
      <c r="AQ49" s="702"/>
      <c r="AR49" s="443"/>
      <c r="AS49" s="779"/>
      <c r="AT49" s="653"/>
      <c r="AU49" s="652"/>
      <c r="AV49" s="443"/>
      <c r="AW49" s="710"/>
      <c r="AX49" s="443"/>
      <c r="AY49" s="444"/>
      <c r="AZ49" s="444"/>
      <c r="BA49" s="702"/>
      <c r="BB49" s="443"/>
      <c r="BC49" s="779"/>
      <c r="BD49" s="653"/>
      <c r="BE49" s="652"/>
      <c r="BF49" s="443"/>
      <c r="BG49" s="710"/>
      <c r="BH49" s="443"/>
      <c r="BI49" s="444"/>
      <c r="BJ49" s="444"/>
      <c r="BK49" s="702"/>
      <c r="BL49" s="443"/>
      <c r="BM49" s="779"/>
      <c r="BN49" s="653"/>
      <c r="BO49" s="652"/>
      <c r="BP49" s="443"/>
      <c r="BQ49" s="710"/>
      <c r="BR49" s="443"/>
      <c r="BS49" s="444"/>
      <c r="BT49" s="444"/>
      <c r="BU49" s="702"/>
      <c r="BV49" s="443"/>
      <c r="BW49" s="779"/>
      <c r="BX49" s="653"/>
    </row>
    <row r="50" spans="2:76" s="233" customFormat="1" ht="21" customHeight="1">
      <c r="B50" s="240"/>
      <c r="C50" s="206" t="s">
        <v>11</v>
      </c>
      <c r="D50" s="645"/>
      <c r="E50" s="634"/>
      <c r="F50" s="441"/>
      <c r="G50" s="445"/>
      <c r="H50" s="441"/>
      <c r="I50" s="441"/>
      <c r="J50" s="633"/>
      <c r="K50" s="441"/>
      <c r="L50" s="441"/>
      <c r="M50" s="445"/>
      <c r="N50" s="441"/>
      <c r="O50" s="441"/>
      <c r="P50" s="441"/>
      <c r="Q50" s="652"/>
      <c r="R50" s="443"/>
      <c r="S50" s="710"/>
      <c r="T50" s="443"/>
      <c r="U50" s="444"/>
      <c r="V50" s="444"/>
      <c r="W50" s="702"/>
      <c r="X50" s="443"/>
      <c r="Y50" s="779"/>
      <c r="Z50" s="653"/>
      <c r="AA50" s="652"/>
      <c r="AB50" s="443"/>
      <c r="AC50" s="710"/>
      <c r="AD50" s="443"/>
      <c r="AE50" s="444"/>
      <c r="AF50" s="444"/>
      <c r="AG50" s="702"/>
      <c r="AH50" s="443"/>
      <c r="AI50" s="779"/>
      <c r="AJ50" s="653"/>
      <c r="AK50" s="652"/>
      <c r="AL50" s="443"/>
      <c r="AM50" s="710"/>
      <c r="AN50" s="443"/>
      <c r="AO50" s="444"/>
      <c r="AP50" s="444"/>
      <c r="AQ50" s="702"/>
      <c r="AR50" s="443"/>
      <c r="AS50" s="779"/>
      <c r="AT50" s="653"/>
      <c r="AU50" s="652"/>
      <c r="AV50" s="443"/>
      <c r="AW50" s="710"/>
      <c r="AX50" s="443"/>
      <c r="AY50" s="444"/>
      <c r="AZ50" s="444"/>
      <c r="BA50" s="702"/>
      <c r="BB50" s="443"/>
      <c r="BC50" s="779"/>
      <c r="BD50" s="653"/>
      <c r="BE50" s="652"/>
      <c r="BF50" s="443"/>
      <c r="BG50" s="710"/>
      <c r="BH50" s="443"/>
      <c r="BI50" s="444"/>
      <c r="BJ50" s="444"/>
      <c r="BK50" s="702"/>
      <c r="BL50" s="443"/>
      <c r="BM50" s="779"/>
      <c r="BN50" s="653"/>
      <c r="BO50" s="652"/>
      <c r="BP50" s="443"/>
      <c r="BQ50" s="710"/>
      <c r="BR50" s="443"/>
      <c r="BS50" s="444"/>
      <c r="BT50" s="444"/>
      <c r="BU50" s="702"/>
      <c r="BV50" s="443"/>
      <c r="BW50" s="779"/>
      <c r="BX50" s="653"/>
    </row>
    <row r="51" spans="2:76" s="233" customFormat="1" ht="21" customHeight="1">
      <c r="B51" s="240"/>
      <c r="C51" s="239" t="s">
        <v>12</v>
      </c>
      <c r="D51" s="645"/>
      <c r="E51" s="634"/>
      <c r="F51" s="441"/>
      <c r="G51" s="445"/>
      <c r="H51" s="441"/>
      <c r="I51" s="441"/>
      <c r="J51" s="633"/>
      <c r="K51" s="441"/>
      <c r="L51" s="441"/>
      <c r="M51" s="445"/>
      <c r="N51" s="441"/>
      <c r="O51" s="441"/>
      <c r="P51" s="441"/>
      <c r="Q51" s="652"/>
      <c r="R51" s="443"/>
      <c r="S51" s="710"/>
      <c r="T51" s="650"/>
      <c r="U51" s="706"/>
      <c r="V51" s="706"/>
      <c r="W51" s="705"/>
      <c r="X51" s="650"/>
      <c r="Y51" s="780"/>
      <c r="Z51" s="655"/>
      <c r="AA51" s="654"/>
      <c r="AB51" s="241"/>
      <c r="AC51" s="711"/>
      <c r="AD51" s="650"/>
      <c r="AE51" s="706"/>
      <c r="AF51" s="706"/>
      <c r="AG51" s="705"/>
      <c r="AH51" s="650"/>
      <c r="AI51" s="780"/>
      <c r="AJ51" s="655"/>
      <c r="AK51" s="654"/>
      <c r="AL51" s="241"/>
      <c r="AM51" s="711"/>
      <c r="AN51" s="650"/>
      <c r="AO51" s="706"/>
      <c r="AP51" s="706"/>
      <c r="AQ51" s="705"/>
      <c r="AR51" s="650"/>
      <c r="AS51" s="780"/>
      <c r="AT51" s="655"/>
      <c r="AU51" s="654"/>
      <c r="AV51" s="241"/>
      <c r="AW51" s="711"/>
      <c r="AX51" s="650"/>
      <c r="AY51" s="706"/>
      <c r="AZ51" s="706"/>
      <c r="BA51" s="705"/>
      <c r="BB51" s="650"/>
      <c r="BC51" s="780"/>
      <c r="BD51" s="655"/>
      <c r="BE51" s="654"/>
      <c r="BF51" s="241"/>
      <c r="BG51" s="711"/>
      <c r="BH51" s="650"/>
      <c r="BI51" s="706"/>
      <c r="BJ51" s="706"/>
      <c r="BK51" s="705"/>
      <c r="BL51" s="650"/>
      <c r="BM51" s="780"/>
      <c r="BN51" s="655"/>
      <c r="BO51" s="654"/>
      <c r="BP51" s="241"/>
      <c r="BQ51" s="711"/>
      <c r="BR51" s="650"/>
      <c r="BS51" s="706"/>
      <c r="BT51" s="706"/>
      <c r="BU51" s="705"/>
      <c r="BV51" s="650"/>
      <c r="BW51" s="780"/>
      <c r="BX51" s="655"/>
    </row>
    <row r="52" spans="2:76" s="233" customFormat="1" ht="21" customHeight="1">
      <c r="B52" s="697"/>
      <c r="C52" s="963" t="s">
        <v>30</v>
      </c>
      <c r="D52" s="964"/>
      <c r="E52" s="965"/>
      <c r="F52" s="966"/>
      <c r="G52" s="967"/>
      <c r="H52" s="966"/>
      <c r="I52" s="966"/>
      <c r="J52" s="968"/>
      <c r="K52" s="966"/>
      <c r="L52" s="966"/>
      <c r="M52" s="967"/>
      <c r="N52" s="966"/>
      <c r="O52" s="966"/>
      <c r="P52" s="966"/>
      <c r="Q52" s="969"/>
      <c r="R52" s="970"/>
      <c r="S52" s="971"/>
      <c r="T52" s="970"/>
      <c r="U52" s="972"/>
      <c r="V52" s="972"/>
      <c r="W52" s="973"/>
      <c r="X52" s="970"/>
      <c r="Y52" s="974"/>
      <c r="Z52" s="975"/>
      <c r="AA52" s="969"/>
      <c r="AB52" s="970"/>
      <c r="AC52" s="971"/>
      <c r="AD52" s="970"/>
      <c r="AE52" s="972"/>
      <c r="AF52" s="972"/>
      <c r="AG52" s="973"/>
      <c r="AH52" s="970"/>
      <c r="AI52" s="974"/>
      <c r="AJ52" s="975"/>
      <c r="AK52" s="969"/>
      <c r="AL52" s="970"/>
      <c r="AM52" s="971"/>
      <c r="AN52" s="970"/>
      <c r="AO52" s="972"/>
      <c r="AP52" s="972"/>
      <c r="AQ52" s="973"/>
      <c r="AR52" s="970"/>
      <c r="AS52" s="974"/>
      <c r="AT52" s="975"/>
      <c r="AU52" s="969"/>
      <c r="AV52" s="970"/>
      <c r="AW52" s="971"/>
      <c r="AX52" s="970"/>
      <c r="AY52" s="972"/>
      <c r="AZ52" s="972"/>
      <c r="BA52" s="973"/>
      <c r="BB52" s="970"/>
      <c r="BC52" s="974"/>
      <c r="BD52" s="975"/>
      <c r="BE52" s="969"/>
      <c r="BF52" s="970"/>
      <c r="BG52" s="971"/>
      <c r="BH52" s="970"/>
      <c r="BI52" s="972"/>
      <c r="BJ52" s="972"/>
      <c r="BK52" s="973"/>
      <c r="BL52" s="970"/>
      <c r="BM52" s="974"/>
      <c r="BN52" s="975"/>
      <c r="BO52" s="969"/>
      <c r="BP52" s="970"/>
      <c r="BQ52" s="971"/>
      <c r="BR52" s="970"/>
      <c r="BS52" s="972"/>
      <c r="BT52" s="972"/>
      <c r="BU52" s="973"/>
      <c r="BV52" s="970"/>
      <c r="BW52" s="974"/>
      <c r="BX52" s="975"/>
    </row>
    <row r="53" spans="2:76" s="233" customFormat="1" ht="21" customHeight="1">
      <c r="B53" s="696" t="s">
        <v>706</v>
      </c>
      <c r="C53" s="237" t="s">
        <v>5</v>
      </c>
      <c r="D53" s="645"/>
      <c r="E53" s="634"/>
      <c r="F53" s="441"/>
      <c r="G53" s="445"/>
      <c r="H53" s="441"/>
      <c r="I53" s="441"/>
      <c r="J53" s="633"/>
      <c r="K53" s="441"/>
      <c r="L53" s="441"/>
      <c r="M53" s="445"/>
      <c r="N53" s="441"/>
      <c r="O53" s="441"/>
      <c r="P53" s="441"/>
      <c r="Q53" s="652"/>
      <c r="R53" s="443"/>
      <c r="S53" s="710"/>
      <c r="T53" s="431"/>
      <c r="U53" s="437"/>
      <c r="V53" s="437"/>
      <c r="W53" s="707"/>
      <c r="X53" s="431"/>
      <c r="Y53" s="781"/>
      <c r="Z53" s="639"/>
      <c r="AA53" s="656"/>
      <c r="AB53" s="244"/>
      <c r="AC53" s="712"/>
      <c r="AD53" s="431"/>
      <c r="AE53" s="437"/>
      <c r="AF53" s="437"/>
      <c r="AG53" s="707"/>
      <c r="AH53" s="431"/>
      <c r="AI53" s="781"/>
      <c r="AJ53" s="639"/>
      <c r="AK53" s="656"/>
      <c r="AL53" s="244"/>
      <c r="AM53" s="712"/>
      <c r="AN53" s="431"/>
      <c r="AO53" s="437"/>
      <c r="AP53" s="437"/>
      <c r="AQ53" s="707"/>
      <c r="AR53" s="431"/>
      <c r="AS53" s="781"/>
      <c r="AT53" s="639"/>
      <c r="AU53" s="656"/>
      <c r="AV53" s="244"/>
      <c r="AW53" s="712"/>
      <c r="AX53" s="431"/>
      <c r="AY53" s="437"/>
      <c r="AZ53" s="437"/>
      <c r="BA53" s="707"/>
      <c r="BB53" s="431"/>
      <c r="BC53" s="781"/>
      <c r="BD53" s="639"/>
      <c r="BE53" s="656"/>
      <c r="BF53" s="244"/>
      <c r="BG53" s="712"/>
      <c r="BH53" s="431"/>
      <c r="BI53" s="437"/>
      <c r="BJ53" s="437"/>
      <c r="BK53" s="707"/>
      <c r="BL53" s="431"/>
      <c r="BM53" s="781"/>
      <c r="BN53" s="639"/>
      <c r="BO53" s="656"/>
      <c r="BP53" s="244"/>
      <c r="BQ53" s="712"/>
      <c r="BR53" s="431"/>
      <c r="BS53" s="437"/>
      <c r="BT53" s="437"/>
      <c r="BU53" s="707"/>
      <c r="BV53" s="431"/>
      <c r="BW53" s="781"/>
      <c r="BX53" s="639"/>
    </row>
    <row r="54" spans="2:76" s="233" customFormat="1" ht="21" customHeight="1">
      <c r="B54" s="240"/>
      <c r="C54" s="206" t="s">
        <v>11</v>
      </c>
      <c r="D54" s="645"/>
      <c r="E54" s="634"/>
      <c r="F54" s="441"/>
      <c r="G54" s="445"/>
      <c r="H54" s="441"/>
      <c r="I54" s="441"/>
      <c r="J54" s="633"/>
      <c r="K54" s="441"/>
      <c r="L54" s="441"/>
      <c r="M54" s="445"/>
      <c r="N54" s="441"/>
      <c r="O54" s="441"/>
      <c r="P54" s="441"/>
      <c r="Q54" s="652"/>
      <c r="R54" s="443"/>
      <c r="S54" s="710"/>
      <c r="T54" s="431"/>
      <c r="U54" s="437"/>
      <c r="V54" s="437"/>
      <c r="W54" s="707"/>
      <c r="X54" s="431"/>
      <c r="Y54" s="781"/>
      <c r="Z54" s="639"/>
      <c r="AA54" s="656"/>
      <c r="AB54" s="244"/>
      <c r="AC54" s="712"/>
      <c r="AD54" s="431"/>
      <c r="AE54" s="437"/>
      <c r="AF54" s="437"/>
      <c r="AG54" s="707"/>
      <c r="AH54" s="431"/>
      <c r="AI54" s="781"/>
      <c r="AJ54" s="639"/>
      <c r="AK54" s="656"/>
      <c r="AL54" s="244"/>
      <c r="AM54" s="712"/>
      <c r="AN54" s="431"/>
      <c r="AO54" s="437"/>
      <c r="AP54" s="437"/>
      <c r="AQ54" s="707"/>
      <c r="AR54" s="431"/>
      <c r="AS54" s="781"/>
      <c r="AT54" s="639"/>
      <c r="AU54" s="656"/>
      <c r="AV54" s="244"/>
      <c r="AW54" s="712"/>
      <c r="AX54" s="431"/>
      <c r="AY54" s="437"/>
      <c r="AZ54" s="437"/>
      <c r="BA54" s="707"/>
      <c r="BB54" s="431"/>
      <c r="BC54" s="781"/>
      <c r="BD54" s="639"/>
      <c r="BE54" s="656"/>
      <c r="BF54" s="244"/>
      <c r="BG54" s="712"/>
      <c r="BH54" s="431"/>
      <c r="BI54" s="437"/>
      <c r="BJ54" s="437"/>
      <c r="BK54" s="707"/>
      <c r="BL54" s="431"/>
      <c r="BM54" s="781"/>
      <c r="BN54" s="639"/>
      <c r="BO54" s="656"/>
      <c r="BP54" s="244"/>
      <c r="BQ54" s="712"/>
      <c r="BR54" s="431"/>
      <c r="BS54" s="437"/>
      <c r="BT54" s="437"/>
      <c r="BU54" s="707"/>
      <c r="BV54" s="431"/>
      <c r="BW54" s="781"/>
      <c r="BX54" s="639"/>
    </row>
    <row r="55" spans="2:76" s="233" customFormat="1" ht="21" customHeight="1">
      <c r="B55" s="240"/>
      <c r="C55" s="239" t="s">
        <v>12</v>
      </c>
      <c r="D55" s="645"/>
      <c r="E55" s="634"/>
      <c r="F55" s="441"/>
      <c r="G55" s="445"/>
      <c r="H55" s="441"/>
      <c r="I55" s="441"/>
      <c r="J55" s="633"/>
      <c r="K55" s="441"/>
      <c r="L55" s="441"/>
      <c r="M55" s="445"/>
      <c r="N55" s="441"/>
      <c r="O55" s="441"/>
      <c r="P55" s="441"/>
      <c r="Q55" s="652"/>
      <c r="R55" s="443"/>
      <c r="S55" s="710"/>
      <c r="T55" s="432"/>
      <c r="U55" s="438"/>
      <c r="V55" s="438"/>
      <c r="W55" s="708"/>
      <c r="X55" s="432"/>
      <c r="Y55" s="782"/>
      <c r="Z55" s="641"/>
      <c r="AA55" s="656"/>
      <c r="AB55" s="244"/>
      <c r="AC55" s="712"/>
      <c r="AD55" s="432"/>
      <c r="AE55" s="438"/>
      <c r="AF55" s="438"/>
      <c r="AG55" s="708"/>
      <c r="AH55" s="432"/>
      <c r="AI55" s="782"/>
      <c r="AJ55" s="641"/>
      <c r="AK55" s="656"/>
      <c r="AL55" s="244"/>
      <c r="AM55" s="712"/>
      <c r="AN55" s="432"/>
      <c r="AO55" s="438"/>
      <c r="AP55" s="438"/>
      <c r="AQ55" s="708"/>
      <c r="AR55" s="432"/>
      <c r="AS55" s="782"/>
      <c r="AT55" s="641"/>
      <c r="AU55" s="656"/>
      <c r="AV55" s="244"/>
      <c r="AW55" s="712"/>
      <c r="AX55" s="432"/>
      <c r="AY55" s="438"/>
      <c r="AZ55" s="438"/>
      <c r="BA55" s="708"/>
      <c r="BB55" s="432"/>
      <c r="BC55" s="782"/>
      <c r="BD55" s="641"/>
      <c r="BE55" s="656"/>
      <c r="BF55" s="244"/>
      <c r="BG55" s="712"/>
      <c r="BH55" s="432"/>
      <c r="BI55" s="438"/>
      <c r="BJ55" s="438"/>
      <c r="BK55" s="708"/>
      <c r="BL55" s="432"/>
      <c r="BM55" s="782"/>
      <c r="BN55" s="641"/>
      <c r="BO55" s="656"/>
      <c r="BP55" s="244"/>
      <c r="BQ55" s="712"/>
      <c r="BR55" s="432"/>
      <c r="BS55" s="438"/>
      <c r="BT55" s="438"/>
      <c r="BU55" s="708"/>
      <c r="BV55" s="432"/>
      <c r="BW55" s="782"/>
      <c r="BX55" s="641"/>
    </row>
    <row r="56" spans="2:76" s="233" customFormat="1" ht="21" customHeight="1">
      <c r="B56" s="697"/>
      <c r="C56" s="963" t="s">
        <v>30</v>
      </c>
      <c r="D56" s="964"/>
      <c r="E56" s="965"/>
      <c r="F56" s="966"/>
      <c r="G56" s="967"/>
      <c r="H56" s="966"/>
      <c r="I56" s="966"/>
      <c r="J56" s="968"/>
      <c r="K56" s="966"/>
      <c r="L56" s="966"/>
      <c r="M56" s="967"/>
      <c r="N56" s="966"/>
      <c r="O56" s="966"/>
      <c r="P56" s="966"/>
      <c r="Q56" s="969"/>
      <c r="R56" s="970"/>
      <c r="S56" s="971"/>
      <c r="T56" s="970"/>
      <c r="U56" s="972"/>
      <c r="V56" s="972"/>
      <c r="W56" s="973"/>
      <c r="X56" s="970"/>
      <c r="Y56" s="974"/>
      <c r="Z56" s="975"/>
      <c r="AA56" s="969"/>
      <c r="AB56" s="970"/>
      <c r="AC56" s="971"/>
      <c r="AD56" s="970"/>
      <c r="AE56" s="972"/>
      <c r="AF56" s="972"/>
      <c r="AG56" s="973"/>
      <c r="AH56" s="970"/>
      <c r="AI56" s="974"/>
      <c r="AJ56" s="975"/>
      <c r="AK56" s="969"/>
      <c r="AL56" s="970"/>
      <c r="AM56" s="971"/>
      <c r="AN56" s="970"/>
      <c r="AO56" s="972"/>
      <c r="AP56" s="972"/>
      <c r="AQ56" s="973"/>
      <c r="AR56" s="970"/>
      <c r="AS56" s="974"/>
      <c r="AT56" s="975"/>
      <c r="AU56" s="969"/>
      <c r="AV56" s="970"/>
      <c r="AW56" s="971"/>
      <c r="AX56" s="970"/>
      <c r="AY56" s="972"/>
      <c r="AZ56" s="972"/>
      <c r="BA56" s="973"/>
      <c r="BB56" s="970"/>
      <c r="BC56" s="974"/>
      <c r="BD56" s="975"/>
      <c r="BE56" s="969"/>
      <c r="BF56" s="970"/>
      <c r="BG56" s="971"/>
      <c r="BH56" s="970"/>
      <c r="BI56" s="972"/>
      <c r="BJ56" s="972"/>
      <c r="BK56" s="973"/>
      <c r="BL56" s="970"/>
      <c r="BM56" s="974"/>
      <c r="BN56" s="975"/>
      <c r="BO56" s="969"/>
      <c r="BP56" s="970"/>
      <c r="BQ56" s="971"/>
      <c r="BR56" s="970"/>
      <c r="BS56" s="972"/>
      <c r="BT56" s="972"/>
      <c r="BU56" s="973"/>
      <c r="BV56" s="970"/>
      <c r="BW56" s="974"/>
      <c r="BX56" s="975"/>
    </row>
    <row r="57" spans="2:76" s="233" customFormat="1" ht="21" customHeight="1">
      <c r="B57" s="696" t="s">
        <v>707</v>
      </c>
      <c r="C57" s="237" t="s">
        <v>5</v>
      </c>
      <c r="D57" s="645"/>
      <c r="E57" s="634"/>
      <c r="F57" s="441"/>
      <c r="G57" s="445"/>
      <c r="H57" s="441"/>
      <c r="I57" s="441"/>
      <c r="J57" s="633"/>
      <c r="K57" s="441"/>
      <c r="L57" s="441"/>
      <c r="M57" s="445"/>
      <c r="N57" s="441"/>
      <c r="O57" s="441"/>
      <c r="P57" s="441"/>
      <c r="Q57" s="652"/>
      <c r="R57" s="443"/>
      <c r="S57" s="710"/>
      <c r="T57" s="432"/>
      <c r="U57" s="444"/>
      <c r="V57" s="444"/>
      <c r="W57" s="702"/>
      <c r="X57" s="443"/>
      <c r="Y57" s="779"/>
      <c r="Z57" s="653"/>
      <c r="AA57" s="652"/>
      <c r="AB57" s="443"/>
      <c r="AC57" s="710"/>
      <c r="AD57" s="443"/>
      <c r="AE57" s="444"/>
      <c r="AF57" s="444"/>
      <c r="AG57" s="702"/>
      <c r="AH57" s="443"/>
      <c r="AI57" s="779"/>
      <c r="AJ57" s="653"/>
      <c r="AK57" s="652"/>
      <c r="AL57" s="443"/>
      <c r="AM57" s="710"/>
      <c r="AN57" s="443"/>
      <c r="AO57" s="444"/>
      <c r="AP57" s="444"/>
      <c r="AQ57" s="702"/>
      <c r="AR57" s="443"/>
      <c r="AS57" s="779"/>
      <c r="AT57" s="653"/>
      <c r="AU57" s="652"/>
      <c r="AV57" s="443"/>
      <c r="AW57" s="710"/>
      <c r="AX57" s="443"/>
      <c r="AY57" s="444"/>
      <c r="AZ57" s="444"/>
      <c r="BA57" s="702"/>
      <c r="BB57" s="443"/>
      <c r="BC57" s="779"/>
      <c r="BD57" s="653"/>
      <c r="BE57" s="652"/>
      <c r="BF57" s="443"/>
      <c r="BG57" s="710"/>
      <c r="BH57" s="443"/>
      <c r="BI57" s="444"/>
      <c r="BJ57" s="444"/>
      <c r="BK57" s="702"/>
      <c r="BL57" s="443"/>
      <c r="BM57" s="779"/>
      <c r="BN57" s="653"/>
      <c r="BO57" s="652"/>
      <c r="BP57" s="443"/>
      <c r="BQ57" s="710"/>
      <c r="BR57" s="443"/>
      <c r="BS57" s="444"/>
      <c r="BT57" s="444"/>
      <c r="BU57" s="702"/>
      <c r="BV57" s="443"/>
      <c r="BW57" s="779"/>
      <c r="BX57" s="653"/>
    </row>
    <row r="58" spans="2:76" s="233" customFormat="1" ht="21" customHeight="1">
      <c r="B58" s="240"/>
      <c r="C58" s="206" t="s">
        <v>11</v>
      </c>
      <c r="D58" s="645"/>
      <c r="E58" s="634"/>
      <c r="F58" s="441"/>
      <c r="G58" s="445"/>
      <c r="H58" s="441"/>
      <c r="I58" s="441"/>
      <c r="J58" s="633"/>
      <c r="K58" s="441"/>
      <c r="L58" s="441"/>
      <c r="M58" s="445"/>
      <c r="N58" s="441"/>
      <c r="O58" s="441"/>
      <c r="P58" s="441"/>
      <c r="Q58" s="652"/>
      <c r="R58" s="443"/>
      <c r="S58" s="710"/>
      <c r="T58" s="241"/>
      <c r="U58" s="444"/>
      <c r="V58" s="444"/>
      <c r="W58" s="702"/>
      <c r="X58" s="443"/>
      <c r="Y58" s="779"/>
      <c r="Z58" s="653"/>
      <c r="AA58" s="652"/>
      <c r="AB58" s="443"/>
      <c r="AC58" s="710"/>
      <c r="AD58" s="443"/>
      <c r="AE58" s="444"/>
      <c r="AF58" s="444"/>
      <c r="AG58" s="702"/>
      <c r="AH58" s="443"/>
      <c r="AI58" s="779"/>
      <c r="AJ58" s="653"/>
      <c r="AK58" s="652"/>
      <c r="AL58" s="443"/>
      <c r="AM58" s="710"/>
      <c r="AN58" s="443"/>
      <c r="AO58" s="444"/>
      <c r="AP58" s="444"/>
      <c r="AQ58" s="702"/>
      <c r="AR58" s="443"/>
      <c r="AS58" s="779"/>
      <c r="AT58" s="653"/>
      <c r="AU58" s="652"/>
      <c r="AV58" s="443"/>
      <c r="AW58" s="710"/>
      <c r="AX58" s="443"/>
      <c r="AY58" s="444"/>
      <c r="AZ58" s="444"/>
      <c r="BA58" s="702"/>
      <c r="BB58" s="443"/>
      <c r="BC58" s="779"/>
      <c r="BD58" s="653"/>
      <c r="BE58" s="652"/>
      <c r="BF58" s="443"/>
      <c r="BG58" s="710"/>
      <c r="BH58" s="443"/>
      <c r="BI58" s="444"/>
      <c r="BJ58" s="444"/>
      <c r="BK58" s="702"/>
      <c r="BL58" s="443"/>
      <c r="BM58" s="779"/>
      <c r="BN58" s="653"/>
      <c r="BO58" s="652"/>
      <c r="BP58" s="443"/>
      <c r="BQ58" s="710"/>
      <c r="BR58" s="443"/>
      <c r="BS58" s="444"/>
      <c r="BT58" s="444"/>
      <c r="BU58" s="702"/>
      <c r="BV58" s="443"/>
      <c r="BW58" s="779"/>
      <c r="BX58" s="653"/>
    </row>
    <row r="59" spans="2:76" s="233" customFormat="1" ht="21" customHeight="1">
      <c r="B59" s="240"/>
      <c r="C59" s="239" t="s">
        <v>12</v>
      </c>
      <c r="D59" s="645"/>
      <c r="E59" s="634"/>
      <c r="F59" s="441"/>
      <c r="G59" s="445"/>
      <c r="H59" s="441"/>
      <c r="I59" s="441"/>
      <c r="J59" s="633"/>
      <c r="K59" s="441"/>
      <c r="L59" s="441"/>
      <c r="M59" s="445"/>
      <c r="N59" s="441"/>
      <c r="O59" s="441"/>
      <c r="P59" s="441"/>
      <c r="Q59" s="652"/>
      <c r="R59" s="443"/>
      <c r="S59" s="710"/>
      <c r="T59" s="241"/>
      <c r="U59" s="444"/>
      <c r="V59" s="444"/>
      <c r="W59" s="702"/>
      <c r="X59" s="443"/>
      <c r="Y59" s="779"/>
      <c r="Z59" s="653"/>
      <c r="AA59" s="652"/>
      <c r="AB59" s="443"/>
      <c r="AC59" s="710"/>
      <c r="AD59" s="443"/>
      <c r="AE59" s="444"/>
      <c r="AF59" s="444"/>
      <c r="AG59" s="702"/>
      <c r="AH59" s="443"/>
      <c r="AI59" s="779"/>
      <c r="AJ59" s="653"/>
      <c r="AK59" s="652"/>
      <c r="AL59" s="443"/>
      <c r="AM59" s="710"/>
      <c r="AN59" s="443"/>
      <c r="AO59" s="444"/>
      <c r="AP59" s="444"/>
      <c r="AQ59" s="702"/>
      <c r="AR59" s="443"/>
      <c r="AS59" s="779"/>
      <c r="AT59" s="653"/>
      <c r="AU59" s="652"/>
      <c r="AV59" s="443"/>
      <c r="AW59" s="710"/>
      <c r="AX59" s="443"/>
      <c r="AY59" s="444"/>
      <c r="AZ59" s="444"/>
      <c r="BA59" s="702"/>
      <c r="BB59" s="443"/>
      <c r="BC59" s="779"/>
      <c r="BD59" s="653"/>
      <c r="BE59" s="652"/>
      <c r="BF59" s="443"/>
      <c r="BG59" s="710"/>
      <c r="BH59" s="443"/>
      <c r="BI59" s="444"/>
      <c r="BJ59" s="444"/>
      <c r="BK59" s="702"/>
      <c r="BL59" s="443"/>
      <c r="BM59" s="779"/>
      <c r="BN59" s="653"/>
      <c r="BO59" s="652"/>
      <c r="BP59" s="443"/>
      <c r="BQ59" s="710"/>
      <c r="BR59" s="443"/>
      <c r="BS59" s="444"/>
      <c r="BT59" s="444"/>
      <c r="BU59" s="702"/>
      <c r="BV59" s="443"/>
      <c r="BW59" s="779"/>
      <c r="BX59" s="653"/>
    </row>
    <row r="60" spans="2:76" s="233" customFormat="1" ht="21" customHeight="1">
      <c r="B60" s="697"/>
      <c r="C60" s="963" t="s">
        <v>30</v>
      </c>
      <c r="D60" s="964"/>
      <c r="E60" s="965"/>
      <c r="F60" s="966"/>
      <c r="G60" s="967"/>
      <c r="H60" s="966"/>
      <c r="I60" s="966"/>
      <c r="J60" s="968"/>
      <c r="K60" s="966"/>
      <c r="L60" s="966"/>
      <c r="M60" s="967"/>
      <c r="N60" s="966"/>
      <c r="O60" s="966"/>
      <c r="P60" s="966"/>
      <c r="Q60" s="969"/>
      <c r="R60" s="970"/>
      <c r="S60" s="971"/>
      <c r="T60" s="970"/>
      <c r="U60" s="972"/>
      <c r="V60" s="972"/>
      <c r="W60" s="973"/>
      <c r="X60" s="970"/>
      <c r="Y60" s="974"/>
      <c r="Z60" s="975"/>
      <c r="AA60" s="969"/>
      <c r="AB60" s="970"/>
      <c r="AC60" s="971"/>
      <c r="AD60" s="970"/>
      <c r="AE60" s="972"/>
      <c r="AF60" s="972"/>
      <c r="AG60" s="973"/>
      <c r="AH60" s="970"/>
      <c r="AI60" s="974"/>
      <c r="AJ60" s="975"/>
      <c r="AK60" s="969"/>
      <c r="AL60" s="970"/>
      <c r="AM60" s="971"/>
      <c r="AN60" s="970"/>
      <c r="AO60" s="972"/>
      <c r="AP60" s="972"/>
      <c r="AQ60" s="973"/>
      <c r="AR60" s="970"/>
      <c r="AS60" s="974"/>
      <c r="AT60" s="975"/>
      <c r="AU60" s="969"/>
      <c r="AV60" s="970"/>
      <c r="AW60" s="971"/>
      <c r="AX60" s="970"/>
      <c r="AY60" s="972"/>
      <c r="AZ60" s="972"/>
      <c r="BA60" s="973"/>
      <c r="BB60" s="970"/>
      <c r="BC60" s="974"/>
      <c r="BD60" s="975"/>
      <c r="BE60" s="969"/>
      <c r="BF60" s="970"/>
      <c r="BG60" s="971"/>
      <c r="BH60" s="970"/>
      <c r="BI60" s="972"/>
      <c r="BJ60" s="972"/>
      <c r="BK60" s="973"/>
      <c r="BL60" s="970"/>
      <c r="BM60" s="974"/>
      <c r="BN60" s="975"/>
      <c r="BO60" s="969"/>
      <c r="BP60" s="970"/>
      <c r="BQ60" s="971"/>
      <c r="BR60" s="970"/>
      <c r="BS60" s="972"/>
      <c r="BT60" s="972"/>
      <c r="BU60" s="973"/>
      <c r="BV60" s="970"/>
      <c r="BW60" s="974"/>
      <c r="BX60" s="975"/>
    </row>
    <row r="61" spans="2:76" s="233" customFormat="1" ht="21" customHeight="1">
      <c r="B61" s="696" t="s">
        <v>801</v>
      </c>
      <c r="C61" s="237" t="s">
        <v>5</v>
      </c>
      <c r="D61" s="645"/>
      <c r="E61" s="634"/>
      <c r="F61" s="441"/>
      <c r="G61" s="445"/>
      <c r="H61" s="441"/>
      <c r="I61" s="441"/>
      <c r="J61" s="633"/>
      <c r="K61" s="441"/>
      <c r="L61" s="441"/>
      <c r="M61" s="445"/>
      <c r="N61" s="441"/>
      <c r="O61" s="441"/>
      <c r="P61" s="441"/>
      <c r="Q61" s="652"/>
      <c r="R61" s="443"/>
      <c r="S61" s="710"/>
      <c r="T61" s="241"/>
      <c r="U61" s="444"/>
      <c r="V61" s="444"/>
      <c r="W61" s="702"/>
      <c r="X61" s="443"/>
      <c r="Y61" s="779"/>
      <c r="Z61" s="653"/>
      <c r="AA61" s="652"/>
      <c r="AB61" s="443"/>
      <c r="AC61" s="710"/>
      <c r="AD61" s="443"/>
      <c r="AE61" s="444"/>
      <c r="AF61" s="444"/>
      <c r="AG61" s="702"/>
      <c r="AH61" s="443"/>
      <c r="AI61" s="779"/>
      <c r="AJ61" s="653"/>
      <c r="AK61" s="652"/>
      <c r="AL61" s="443"/>
      <c r="AM61" s="710"/>
      <c r="AN61" s="443"/>
      <c r="AO61" s="444"/>
      <c r="AP61" s="444"/>
      <c r="AQ61" s="702"/>
      <c r="AR61" s="443"/>
      <c r="AS61" s="779"/>
      <c r="AT61" s="653"/>
      <c r="AU61" s="652"/>
      <c r="AV61" s="443"/>
      <c r="AW61" s="710"/>
      <c r="AX61" s="443"/>
      <c r="AY61" s="444"/>
      <c r="AZ61" s="444"/>
      <c r="BA61" s="702"/>
      <c r="BB61" s="443"/>
      <c r="BC61" s="779"/>
      <c r="BD61" s="653"/>
      <c r="BE61" s="652"/>
      <c r="BF61" s="443"/>
      <c r="BG61" s="710"/>
      <c r="BH61" s="443"/>
      <c r="BI61" s="444"/>
      <c r="BJ61" s="444"/>
      <c r="BK61" s="702"/>
      <c r="BL61" s="443"/>
      <c r="BM61" s="779"/>
      <c r="BN61" s="653"/>
      <c r="BO61" s="652"/>
      <c r="BP61" s="443"/>
      <c r="BQ61" s="710"/>
      <c r="BR61" s="443"/>
      <c r="BS61" s="444"/>
      <c r="BT61" s="444"/>
      <c r="BU61" s="702"/>
      <c r="BV61" s="443"/>
      <c r="BW61" s="779"/>
      <c r="BX61" s="653"/>
    </row>
    <row r="62" spans="2:76" s="233" customFormat="1" ht="21" customHeight="1">
      <c r="B62" s="240"/>
      <c r="C62" s="206" t="s">
        <v>11</v>
      </c>
      <c r="D62" s="645"/>
      <c r="E62" s="634"/>
      <c r="F62" s="441"/>
      <c r="G62" s="445"/>
      <c r="H62" s="441"/>
      <c r="I62" s="441"/>
      <c r="J62" s="633"/>
      <c r="K62" s="441"/>
      <c r="L62" s="441"/>
      <c r="M62" s="445"/>
      <c r="N62" s="441"/>
      <c r="O62" s="441"/>
      <c r="P62" s="441"/>
      <c r="Q62" s="652"/>
      <c r="R62" s="443"/>
      <c r="S62" s="710"/>
      <c r="T62" s="784"/>
      <c r="U62" s="444"/>
      <c r="V62" s="444"/>
      <c r="W62" s="702"/>
      <c r="X62" s="443"/>
      <c r="Y62" s="779"/>
      <c r="Z62" s="653"/>
      <c r="AA62" s="652"/>
      <c r="AB62" s="443"/>
      <c r="AC62" s="710"/>
      <c r="AD62" s="443"/>
      <c r="AE62" s="444"/>
      <c r="AF62" s="444"/>
      <c r="AG62" s="702"/>
      <c r="AH62" s="443"/>
      <c r="AI62" s="779"/>
      <c r="AJ62" s="653"/>
      <c r="AK62" s="652"/>
      <c r="AL62" s="443"/>
      <c r="AM62" s="710"/>
      <c r="AN62" s="443"/>
      <c r="AO62" s="444"/>
      <c r="AP62" s="444"/>
      <c r="AQ62" s="702"/>
      <c r="AR62" s="443"/>
      <c r="AS62" s="779"/>
      <c r="AT62" s="653"/>
      <c r="AU62" s="652"/>
      <c r="AV62" s="443"/>
      <c r="AW62" s="710"/>
      <c r="AX62" s="443"/>
      <c r="AY62" s="444"/>
      <c r="AZ62" s="444"/>
      <c r="BA62" s="702"/>
      <c r="BB62" s="443"/>
      <c r="BC62" s="779"/>
      <c r="BD62" s="653"/>
      <c r="BE62" s="652"/>
      <c r="BF62" s="443"/>
      <c r="BG62" s="710"/>
      <c r="BH62" s="443"/>
      <c r="BI62" s="444"/>
      <c r="BJ62" s="444"/>
      <c r="BK62" s="702"/>
      <c r="BL62" s="443"/>
      <c r="BM62" s="779"/>
      <c r="BN62" s="653"/>
      <c r="BO62" s="652"/>
      <c r="BP62" s="443"/>
      <c r="BQ62" s="710"/>
      <c r="BR62" s="443"/>
      <c r="BS62" s="444"/>
      <c r="BT62" s="444"/>
      <c r="BU62" s="702"/>
      <c r="BV62" s="443"/>
      <c r="BW62" s="779"/>
      <c r="BX62" s="653"/>
    </row>
    <row r="63" spans="2:76" s="233" customFormat="1" ht="21" customHeight="1">
      <c r="B63" s="240"/>
      <c r="C63" s="239" t="s">
        <v>12</v>
      </c>
      <c r="D63" s="645"/>
      <c r="E63" s="634"/>
      <c r="F63" s="441"/>
      <c r="G63" s="445"/>
      <c r="H63" s="441"/>
      <c r="I63" s="441"/>
      <c r="J63" s="633"/>
      <c r="K63" s="441"/>
      <c r="L63" s="441"/>
      <c r="M63" s="445"/>
      <c r="N63" s="441"/>
      <c r="O63" s="441"/>
      <c r="P63" s="441"/>
      <c r="Q63" s="652"/>
      <c r="R63" s="443"/>
      <c r="S63" s="710"/>
      <c r="T63" s="784"/>
      <c r="U63" s="444"/>
      <c r="V63" s="444"/>
      <c r="W63" s="702"/>
      <c r="X63" s="443"/>
      <c r="Y63" s="779"/>
      <c r="Z63" s="653"/>
      <c r="AA63" s="652"/>
      <c r="AB63" s="443"/>
      <c r="AC63" s="710"/>
      <c r="AD63" s="443"/>
      <c r="AE63" s="444"/>
      <c r="AF63" s="444"/>
      <c r="AG63" s="702"/>
      <c r="AH63" s="443"/>
      <c r="AI63" s="779"/>
      <c r="AJ63" s="653"/>
      <c r="AK63" s="652"/>
      <c r="AL63" s="443"/>
      <c r="AM63" s="710"/>
      <c r="AN63" s="443"/>
      <c r="AO63" s="444"/>
      <c r="AP63" s="444"/>
      <c r="AQ63" s="702"/>
      <c r="AR63" s="443"/>
      <c r="AS63" s="779"/>
      <c r="AT63" s="653"/>
      <c r="AU63" s="652"/>
      <c r="AV63" s="443"/>
      <c r="AW63" s="710"/>
      <c r="AX63" s="443"/>
      <c r="AY63" s="444"/>
      <c r="AZ63" s="444"/>
      <c r="BA63" s="702"/>
      <c r="BB63" s="443"/>
      <c r="BC63" s="779"/>
      <c r="BD63" s="653"/>
      <c r="BE63" s="652"/>
      <c r="BF63" s="443"/>
      <c r="BG63" s="710"/>
      <c r="BH63" s="443"/>
      <c r="BI63" s="444"/>
      <c r="BJ63" s="444"/>
      <c r="BK63" s="702"/>
      <c r="BL63" s="443"/>
      <c r="BM63" s="779"/>
      <c r="BN63" s="653"/>
      <c r="BO63" s="652"/>
      <c r="BP63" s="443"/>
      <c r="BQ63" s="710"/>
      <c r="BR63" s="443"/>
      <c r="BS63" s="444"/>
      <c r="BT63" s="444"/>
      <c r="BU63" s="702"/>
      <c r="BV63" s="443"/>
      <c r="BW63" s="779"/>
      <c r="BX63" s="653"/>
    </row>
    <row r="64" spans="2:76" s="233" customFormat="1" ht="21" customHeight="1">
      <c r="B64" s="697"/>
      <c r="C64" s="963" t="s">
        <v>30</v>
      </c>
      <c r="D64" s="964"/>
      <c r="E64" s="965"/>
      <c r="F64" s="966"/>
      <c r="G64" s="967"/>
      <c r="H64" s="966"/>
      <c r="I64" s="966"/>
      <c r="J64" s="968"/>
      <c r="K64" s="966"/>
      <c r="L64" s="966"/>
      <c r="M64" s="967"/>
      <c r="N64" s="966"/>
      <c r="O64" s="966"/>
      <c r="P64" s="966"/>
      <c r="Q64" s="969"/>
      <c r="R64" s="970"/>
      <c r="S64" s="971"/>
      <c r="T64" s="970"/>
      <c r="U64" s="972"/>
      <c r="V64" s="972"/>
      <c r="W64" s="973"/>
      <c r="X64" s="970"/>
      <c r="Y64" s="974"/>
      <c r="Z64" s="975"/>
      <c r="AA64" s="969"/>
      <c r="AB64" s="970"/>
      <c r="AC64" s="971"/>
      <c r="AD64" s="970"/>
      <c r="AE64" s="972"/>
      <c r="AF64" s="972"/>
      <c r="AG64" s="973"/>
      <c r="AH64" s="970"/>
      <c r="AI64" s="974"/>
      <c r="AJ64" s="975"/>
      <c r="AK64" s="969"/>
      <c r="AL64" s="970"/>
      <c r="AM64" s="971"/>
      <c r="AN64" s="970"/>
      <c r="AO64" s="972"/>
      <c r="AP64" s="972"/>
      <c r="AQ64" s="973"/>
      <c r="AR64" s="970"/>
      <c r="AS64" s="974"/>
      <c r="AT64" s="975"/>
      <c r="AU64" s="969"/>
      <c r="AV64" s="970"/>
      <c r="AW64" s="971"/>
      <c r="AX64" s="970"/>
      <c r="AY64" s="972"/>
      <c r="AZ64" s="972"/>
      <c r="BA64" s="973"/>
      <c r="BB64" s="970"/>
      <c r="BC64" s="974"/>
      <c r="BD64" s="975"/>
      <c r="BE64" s="969"/>
      <c r="BF64" s="970"/>
      <c r="BG64" s="971"/>
      <c r="BH64" s="970"/>
      <c r="BI64" s="972"/>
      <c r="BJ64" s="972"/>
      <c r="BK64" s="973"/>
      <c r="BL64" s="970"/>
      <c r="BM64" s="974"/>
      <c r="BN64" s="975"/>
      <c r="BO64" s="969"/>
      <c r="BP64" s="970"/>
      <c r="BQ64" s="971"/>
      <c r="BR64" s="970"/>
      <c r="BS64" s="972"/>
      <c r="BT64" s="972"/>
      <c r="BU64" s="973"/>
      <c r="BV64" s="970"/>
      <c r="BW64" s="974"/>
      <c r="BX64" s="975"/>
    </row>
    <row r="65" spans="2:76" s="233" customFormat="1" ht="21" customHeight="1">
      <c r="B65" s="696" t="s">
        <v>708</v>
      </c>
      <c r="C65" s="237" t="s">
        <v>5</v>
      </c>
      <c r="D65" s="645"/>
      <c r="E65" s="634"/>
      <c r="F65" s="441"/>
      <c r="G65" s="445"/>
      <c r="H65" s="441"/>
      <c r="I65" s="441"/>
      <c r="J65" s="633"/>
      <c r="K65" s="441"/>
      <c r="L65" s="441"/>
      <c r="M65" s="445"/>
      <c r="N65" s="441"/>
      <c r="O65" s="441"/>
      <c r="P65" s="441"/>
      <c r="Q65" s="652"/>
      <c r="R65" s="443"/>
      <c r="S65" s="710"/>
      <c r="T65" s="784"/>
      <c r="U65" s="444"/>
      <c r="V65" s="444"/>
      <c r="W65" s="702"/>
      <c r="X65" s="443"/>
      <c r="Y65" s="779"/>
      <c r="Z65" s="653"/>
      <c r="AA65" s="652"/>
      <c r="AB65" s="443"/>
      <c r="AC65" s="710"/>
      <c r="AD65" s="443"/>
      <c r="AE65" s="444"/>
      <c r="AF65" s="444"/>
      <c r="AG65" s="702"/>
      <c r="AH65" s="443"/>
      <c r="AI65" s="779"/>
      <c r="AJ65" s="653"/>
      <c r="AK65" s="652"/>
      <c r="AL65" s="443"/>
      <c r="AM65" s="710"/>
      <c r="AN65" s="443"/>
      <c r="AO65" s="444"/>
      <c r="AP65" s="444"/>
      <c r="AQ65" s="702"/>
      <c r="AR65" s="443"/>
      <c r="AS65" s="779"/>
      <c r="AT65" s="653"/>
      <c r="AU65" s="652"/>
      <c r="AV65" s="443"/>
      <c r="AW65" s="710"/>
      <c r="AX65" s="443"/>
      <c r="AY65" s="444"/>
      <c r="AZ65" s="444"/>
      <c r="BA65" s="702"/>
      <c r="BB65" s="443"/>
      <c r="BC65" s="779"/>
      <c r="BD65" s="653"/>
      <c r="BE65" s="652"/>
      <c r="BF65" s="443"/>
      <c r="BG65" s="710"/>
      <c r="BH65" s="443"/>
      <c r="BI65" s="444"/>
      <c r="BJ65" s="444"/>
      <c r="BK65" s="702"/>
      <c r="BL65" s="443"/>
      <c r="BM65" s="779"/>
      <c r="BN65" s="653"/>
      <c r="BO65" s="652"/>
      <c r="BP65" s="443"/>
      <c r="BQ65" s="710"/>
      <c r="BR65" s="443"/>
      <c r="BS65" s="444"/>
      <c r="BT65" s="444"/>
      <c r="BU65" s="702"/>
      <c r="BV65" s="443"/>
      <c r="BW65" s="779"/>
      <c r="BX65" s="653"/>
    </row>
    <row r="66" spans="2:76" s="233" customFormat="1" ht="21" customHeight="1">
      <c r="B66" s="240"/>
      <c r="C66" s="206" t="s">
        <v>11</v>
      </c>
      <c r="D66" s="645"/>
      <c r="E66" s="634"/>
      <c r="F66" s="441"/>
      <c r="G66" s="445"/>
      <c r="H66" s="441"/>
      <c r="I66" s="441"/>
      <c r="J66" s="633"/>
      <c r="K66" s="441"/>
      <c r="L66" s="441"/>
      <c r="M66" s="445"/>
      <c r="N66" s="441"/>
      <c r="O66" s="441"/>
      <c r="P66" s="441"/>
      <c r="Q66" s="652"/>
      <c r="R66" s="443"/>
      <c r="S66" s="710"/>
      <c r="T66" s="784"/>
      <c r="U66" s="444"/>
      <c r="V66" s="444"/>
      <c r="W66" s="702"/>
      <c r="X66" s="443"/>
      <c r="Y66" s="779"/>
      <c r="Z66" s="653"/>
      <c r="AA66" s="652"/>
      <c r="AB66" s="443"/>
      <c r="AC66" s="710"/>
      <c r="AD66" s="443"/>
      <c r="AE66" s="444"/>
      <c r="AF66" s="444"/>
      <c r="AG66" s="702"/>
      <c r="AH66" s="443"/>
      <c r="AI66" s="779"/>
      <c r="AJ66" s="653"/>
      <c r="AK66" s="652"/>
      <c r="AL66" s="443"/>
      <c r="AM66" s="710"/>
      <c r="AN66" s="443"/>
      <c r="AO66" s="444"/>
      <c r="AP66" s="444"/>
      <c r="AQ66" s="702"/>
      <c r="AR66" s="443"/>
      <c r="AS66" s="779"/>
      <c r="AT66" s="653"/>
      <c r="AU66" s="652"/>
      <c r="AV66" s="443"/>
      <c r="AW66" s="710"/>
      <c r="AX66" s="443"/>
      <c r="AY66" s="444"/>
      <c r="AZ66" s="444"/>
      <c r="BA66" s="702"/>
      <c r="BB66" s="443"/>
      <c r="BC66" s="779"/>
      <c r="BD66" s="653"/>
      <c r="BE66" s="652"/>
      <c r="BF66" s="443"/>
      <c r="BG66" s="710"/>
      <c r="BH66" s="443"/>
      <c r="BI66" s="444"/>
      <c r="BJ66" s="444"/>
      <c r="BK66" s="702"/>
      <c r="BL66" s="443"/>
      <c r="BM66" s="779"/>
      <c r="BN66" s="653"/>
      <c r="BO66" s="652"/>
      <c r="BP66" s="443"/>
      <c r="BQ66" s="710"/>
      <c r="BR66" s="443"/>
      <c r="BS66" s="444"/>
      <c r="BT66" s="444"/>
      <c r="BU66" s="702"/>
      <c r="BV66" s="443"/>
      <c r="BW66" s="779"/>
      <c r="BX66" s="653"/>
    </row>
    <row r="67" spans="2:76" s="233" customFormat="1" ht="21" customHeight="1">
      <c r="B67" s="240"/>
      <c r="C67" s="239" t="s">
        <v>12</v>
      </c>
      <c r="D67" s="645"/>
      <c r="E67" s="634"/>
      <c r="F67" s="441"/>
      <c r="G67" s="445"/>
      <c r="H67" s="441"/>
      <c r="I67" s="441"/>
      <c r="J67" s="633"/>
      <c r="K67" s="441"/>
      <c r="L67" s="441"/>
      <c r="M67" s="445"/>
      <c r="N67" s="441"/>
      <c r="O67" s="441"/>
      <c r="P67" s="441"/>
      <c r="Q67" s="652"/>
      <c r="R67" s="443"/>
      <c r="S67" s="710"/>
      <c r="T67" s="241"/>
      <c r="U67" s="444"/>
      <c r="V67" s="444"/>
      <c r="W67" s="702"/>
      <c r="X67" s="443"/>
      <c r="Y67" s="779"/>
      <c r="Z67" s="653"/>
      <c r="AA67" s="652"/>
      <c r="AB67" s="443"/>
      <c r="AC67" s="710"/>
      <c r="AD67" s="443"/>
      <c r="AE67" s="444"/>
      <c r="AF67" s="444"/>
      <c r="AG67" s="702"/>
      <c r="AH67" s="443"/>
      <c r="AI67" s="779"/>
      <c r="AJ67" s="653"/>
      <c r="AK67" s="652"/>
      <c r="AL67" s="443"/>
      <c r="AM67" s="710"/>
      <c r="AN67" s="443"/>
      <c r="AO67" s="444"/>
      <c r="AP67" s="444"/>
      <c r="AQ67" s="702"/>
      <c r="AR67" s="443"/>
      <c r="AS67" s="779"/>
      <c r="AT67" s="653"/>
      <c r="AU67" s="652"/>
      <c r="AV67" s="443"/>
      <c r="AW67" s="710"/>
      <c r="AX67" s="443"/>
      <c r="AY67" s="444"/>
      <c r="AZ67" s="444"/>
      <c r="BA67" s="702"/>
      <c r="BB67" s="443"/>
      <c r="BC67" s="779"/>
      <c r="BD67" s="653"/>
      <c r="BE67" s="652"/>
      <c r="BF67" s="443"/>
      <c r="BG67" s="710"/>
      <c r="BH67" s="443"/>
      <c r="BI67" s="444"/>
      <c r="BJ67" s="444"/>
      <c r="BK67" s="702"/>
      <c r="BL67" s="443"/>
      <c r="BM67" s="779"/>
      <c r="BN67" s="653"/>
      <c r="BO67" s="652"/>
      <c r="BP67" s="443"/>
      <c r="BQ67" s="710"/>
      <c r="BR67" s="443"/>
      <c r="BS67" s="444"/>
      <c r="BT67" s="444"/>
      <c r="BU67" s="702"/>
      <c r="BV67" s="443"/>
      <c r="BW67" s="779"/>
      <c r="BX67" s="653"/>
    </row>
    <row r="68" spans="2:76" s="233" customFormat="1" ht="21" customHeight="1">
      <c r="B68" s="697"/>
      <c r="C68" s="963" t="s">
        <v>30</v>
      </c>
      <c r="D68" s="964"/>
      <c r="E68" s="965"/>
      <c r="F68" s="966"/>
      <c r="G68" s="967"/>
      <c r="H68" s="966"/>
      <c r="I68" s="966"/>
      <c r="J68" s="968"/>
      <c r="K68" s="966"/>
      <c r="L68" s="966"/>
      <c r="M68" s="967"/>
      <c r="N68" s="966"/>
      <c r="O68" s="966"/>
      <c r="P68" s="966"/>
      <c r="Q68" s="969"/>
      <c r="R68" s="970"/>
      <c r="S68" s="971"/>
      <c r="T68" s="970"/>
      <c r="U68" s="972"/>
      <c r="V68" s="972"/>
      <c r="W68" s="973"/>
      <c r="X68" s="970"/>
      <c r="Y68" s="974"/>
      <c r="Z68" s="975"/>
      <c r="AA68" s="969"/>
      <c r="AB68" s="970"/>
      <c r="AC68" s="971"/>
      <c r="AD68" s="970"/>
      <c r="AE68" s="972"/>
      <c r="AF68" s="972"/>
      <c r="AG68" s="973"/>
      <c r="AH68" s="970"/>
      <c r="AI68" s="974"/>
      <c r="AJ68" s="975"/>
      <c r="AK68" s="969"/>
      <c r="AL68" s="970"/>
      <c r="AM68" s="971"/>
      <c r="AN68" s="970"/>
      <c r="AO68" s="972"/>
      <c r="AP68" s="972"/>
      <c r="AQ68" s="973"/>
      <c r="AR68" s="970"/>
      <c r="AS68" s="974"/>
      <c r="AT68" s="975"/>
      <c r="AU68" s="969"/>
      <c r="AV68" s="970"/>
      <c r="AW68" s="971"/>
      <c r="AX68" s="970"/>
      <c r="AY68" s="972"/>
      <c r="AZ68" s="972"/>
      <c r="BA68" s="973"/>
      <c r="BB68" s="970"/>
      <c r="BC68" s="974"/>
      <c r="BD68" s="975"/>
      <c r="BE68" s="969"/>
      <c r="BF68" s="970"/>
      <c r="BG68" s="971"/>
      <c r="BH68" s="970"/>
      <c r="BI68" s="972"/>
      <c r="BJ68" s="972"/>
      <c r="BK68" s="973"/>
      <c r="BL68" s="970"/>
      <c r="BM68" s="974"/>
      <c r="BN68" s="975"/>
      <c r="BO68" s="969"/>
      <c r="BP68" s="970"/>
      <c r="BQ68" s="971"/>
      <c r="BR68" s="970"/>
      <c r="BS68" s="972"/>
      <c r="BT68" s="972"/>
      <c r="BU68" s="973"/>
      <c r="BV68" s="970"/>
      <c r="BW68" s="974"/>
      <c r="BX68" s="975"/>
    </row>
    <row r="69" spans="2:76" s="233" customFormat="1" ht="21" customHeight="1">
      <c r="B69" s="696" t="s">
        <v>709</v>
      </c>
      <c r="C69" s="237" t="s">
        <v>5</v>
      </c>
      <c r="D69" s="645"/>
      <c r="E69" s="634"/>
      <c r="F69" s="441"/>
      <c r="G69" s="445"/>
      <c r="H69" s="441"/>
      <c r="I69" s="441"/>
      <c r="J69" s="633"/>
      <c r="K69" s="441"/>
      <c r="L69" s="441"/>
      <c r="M69" s="445"/>
      <c r="N69" s="441"/>
      <c r="O69" s="441"/>
      <c r="P69" s="441"/>
      <c r="Q69" s="652"/>
      <c r="R69" s="443"/>
      <c r="S69" s="710"/>
      <c r="T69" s="241"/>
      <c r="U69" s="444"/>
      <c r="V69" s="444"/>
      <c r="W69" s="702"/>
      <c r="X69" s="443"/>
      <c r="Y69" s="779"/>
      <c r="Z69" s="653"/>
      <c r="AA69" s="652"/>
      <c r="AB69" s="443"/>
      <c r="AC69" s="710"/>
      <c r="AD69" s="443"/>
      <c r="AE69" s="444"/>
      <c r="AF69" s="444"/>
      <c r="AG69" s="702"/>
      <c r="AH69" s="443"/>
      <c r="AI69" s="779"/>
      <c r="AJ69" s="653"/>
      <c r="AK69" s="652"/>
      <c r="AL69" s="443"/>
      <c r="AM69" s="710"/>
      <c r="AN69" s="443"/>
      <c r="AO69" s="444"/>
      <c r="AP69" s="444"/>
      <c r="AQ69" s="702"/>
      <c r="AR69" s="443"/>
      <c r="AS69" s="779"/>
      <c r="AT69" s="653"/>
      <c r="AU69" s="652"/>
      <c r="AV69" s="443"/>
      <c r="AW69" s="710"/>
      <c r="AX69" s="443"/>
      <c r="AY69" s="444"/>
      <c r="AZ69" s="444"/>
      <c r="BA69" s="702"/>
      <c r="BB69" s="443"/>
      <c r="BC69" s="779"/>
      <c r="BD69" s="653"/>
      <c r="BE69" s="652"/>
      <c r="BF69" s="443"/>
      <c r="BG69" s="710"/>
      <c r="BH69" s="443"/>
      <c r="BI69" s="444"/>
      <c r="BJ69" s="444"/>
      <c r="BK69" s="702"/>
      <c r="BL69" s="443"/>
      <c r="BM69" s="779"/>
      <c r="BN69" s="653"/>
      <c r="BO69" s="652"/>
      <c r="BP69" s="443"/>
      <c r="BQ69" s="710"/>
      <c r="BR69" s="443"/>
      <c r="BS69" s="444"/>
      <c r="BT69" s="444"/>
      <c r="BU69" s="702"/>
      <c r="BV69" s="443"/>
      <c r="BW69" s="779"/>
      <c r="BX69" s="653"/>
    </row>
    <row r="70" spans="2:76" s="233" customFormat="1" ht="21" customHeight="1">
      <c r="B70" s="240"/>
      <c r="C70" s="206" t="s">
        <v>11</v>
      </c>
      <c r="D70" s="645"/>
      <c r="E70" s="634"/>
      <c r="F70" s="441"/>
      <c r="G70" s="445"/>
      <c r="H70" s="441"/>
      <c r="I70" s="441"/>
      <c r="J70" s="633"/>
      <c r="K70" s="441"/>
      <c r="L70" s="441"/>
      <c r="M70" s="445"/>
      <c r="N70" s="441"/>
      <c r="O70" s="441"/>
      <c r="P70" s="441"/>
      <c r="Q70" s="652"/>
      <c r="R70" s="443"/>
      <c r="S70" s="710"/>
      <c r="T70" s="241"/>
      <c r="U70" s="444"/>
      <c r="V70" s="444"/>
      <c r="W70" s="702"/>
      <c r="X70" s="443"/>
      <c r="Y70" s="779"/>
      <c r="Z70" s="653"/>
      <c r="AA70" s="652"/>
      <c r="AB70" s="443"/>
      <c r="AC70" s="710"/>
      <c r="AD70" s="443"/>
      <c r="AE70" s="444"/>
      <c r="AF70" s="444"/>
      <c r="AG70" s="702"/>
      <c r="AH70" s="443"/>
      <c r="AI70" s="779"/>
      <c r="AJ70" s="653"/>
      <c r="AK70" s="652"/>
      <c r="AL70" s="443"/>
      <c r="AM70" s="710"/>
      <c r="AN70" s="443"/>
      <c r="AO70" s="444"/>
      <c r="AP70" s="444"/>
      <c r="AQ70" s="702"/>
      <c r="AR70" s="443"/>
      <c r="AS70" s="779"/>
      <c r="AT70" s="653"/>
      <c r="AU70" s="652"/>
      <c r="AV70" s="443"/>
      <c r="AW70" s="710"/>
      <c r="AX70" s="443"/>
      <c r="AY70" s="444"/>
      <c r="AZ70" s="444"/>
      <c r="BA70" s="702"/>
      <c r="BB70" s="443"/>
      <c r="BC70" s="779"/>
      <c r="BD70" s="653"/>
      <c r="BE70" s="652"/>
      <c r="BF70" s="443"/>
      <c r="BG70" s="710"/>
      <c r="BH70" s="443"/>
      <c r="BI70" s="444"/>
      <c r="BJ70" s="444"/>
      <c r="BK70" s="702"/>
      <c r="BL70" s="443"/>
      <c r="BM70" s="779"/>
      <c r="BN70" s="653"/>
      <c r="BO70" s="652"/>
      <c r="BP70" s="443"/>
      <c r="BQ70" s="710"/>
      <c r="BR70" s="443"/>
      <c r="BS70" s="444"/>
      <c r="BT70" s="444"/>
      <c r="BU70" s="702"/>
      <c r="BV70" s="443"/>
      <c r="BW70" s="779"/>
      <c r="BX70" s="653"/>
    </row>
    <row r="71" spans="2:76" s="233" customFormat="1" ht="21" customHeight="1">
      <c r="B71" s="240"/>
      <c r="C71" s="239" t="s">
        <v>12</v>
      </c>
      <c r="D71" s="645"/>
      <c r="E71" s="634"/>
      <c r="F71" s="441"/>
      <c r="G71" s="445"/>
      <c r="H71" s="441"/>
      <c r="I71" s="441"/>
      <c r="J71" s="633"/>
      <c r="K71" s="441"/>
      <c r="L71" s="441"/>
      <c r="M71" s="445"/>
      <c r="N71" s="441"/>
      <c r="O71" s="441"/>
      <c r="P71" s="441"/>
      <c r="Q71" s="652"/>
      <c r="R71" s="443"/>
      <c r="S71" s="710"/>
      <c r="T71" s="241"/>
      <c r="U71" s="444"/>
      <c r="V71" s="444"/>
      <c r="W71" s="702"/>
      <c r="X71" s="443"/>
      <c r="Y71" s="779"/>
      <c r="Z71" s="653"/>
      <c r="AA71" s="652"/>
      <c r="AB71" s="443"/>
      <c r="AC71" s="710"/>
      <c r="AD71" s="443"/>
      <c r="AE71" s="444"/>
      <c r="AF71" s="444"/>
      <c r="AG71" s="702"/>
      <c r="AH71" s="443"/>
      <c r="AI71" s="779"/>
      <c r="AJ71" s="653"/>
      <c r="AK71" s="652"/>
      <c r="AL71" s="443"/>
      <c r="AM71" s="710"/>
      <c r="AN71" s="443"/>
      <c r="AO71" s="444"/>
      <c r="AP71" s="444"/>
      <c r="AQ71" s="702"/>
      <c r="AR71" s="443"/>
      <c r="AS71" s="779"/>
      <c r="AT71" s="653"/>
      <c r="AU71" s="652"/>
      <c r="AV71" s="443"/>
      <c r="AW71" s="710"/>
      <c r="AX71" s="443"/>
      <c r="AY71" s="444"/>
      <c r="AZ71" s="444"/>
      <c r="BA71" s="702"/>
      <c r="BB71" s="443"/>
      <c r="BC71" s="779"/>
      <c r="BD71" s="653"/>
      <c r="BE71" s="652"/>
      <c r="BF71" s="443"/>
      <c r="BG71" s="710"/>
      <c r="BH71" s="443"/>
      <c r="BI71" s="444"/>
      <c r="BJ71" s="444"/>
      <c r="BK71" s="702"/>
      <c r="BL71" s="443"/>
      <c r="BM71" s="779"/>
      <c r="BN71" s="653"/>
      <c r="BO71" s="652"/>
      <c r="BP71" s="443"/>
      <c r="BQ71" s="710"/>
      <c r="BR71" s="443"/>
      <c r="BS71" s="444"/>
      <c r="BT71" s="444"/>
      <c r="BU71" s="702"/>
      <c r="BV71" s="443"/>
      <c r="BW71" s="779"/>
      <c r="BX71" s="653"/>
    </row>
    <row r="72" spans="2:76" s="233" customFormat="1" ht="21" customHeight="1">
      <c r="B72" s="697"/>
      <c r="C72" s="963" t="s">
        <v>30</v>
      </c>
      <c r="D72" s="964"/>
      <c r="E72" s="965"/>
      <c r="F72" s="966"/>
      <c r="G72" s="967"/>
      <c r="H72" s="966"/>
      <c r="I72" s="966"/>
      <c r="J72" s="968"/>
      <c r="K72" s="966"/>
      <c r="L72" s="966"/>
      <c r="M72" s="967"/>
      <c r="N72" s="966"/>
      <c r="O72" s="966"/>
      <c r="P72" s="966"/>
      <c r="Q72" s="969"/>
      <c r="R72" s="970"/>
      <c r="S72" s="971"/>
      <c r="T72" s="970"/>
      <c r="U72" s="972"/>
      <c r="V72" s="972"/>
      <c r="W72" s="973"/>
      <c r="X72" s="970"/>
      <c r="Y72" s="974"/>
      <c r="Z72" s="975"/>
      <c r="AA72" s="969"/>
      <c r="AB72" s="970"/>
      <c r="AC72" s="971"/>
      <c r="AD72" s="970"/>
      <c r="AE72" s="972"/>
      <c r="AF72" s="972"/>
      <c r="AG72" s="973"/>
      <c r="AH72" s="970"/>
      <c r="AI72" s="974"/>
      <c r="AJ72" s="975"/>
      <c r="AK72" s="969"/>
      <c r="AL72" s="970"/>
      <c r="AM72" s="971"/>
      <c r="AN72" s="970"/>
      <c r="AO72" s="972"/>
      <c r="AP72" s="972"/>
      <c r="AQ72" s="973"/>
      <c r="AR72" s="970"/>
      <c r="AS72" s="974"/>
      <c r="AT72" s="975"/>
      <c r="AU72" s="969"/>
      <c r="AV72" s="970"/>
      <c r="AW72" s="971"/>
      <c r="AX72" s="970"/>
      <c r="AY72" s="972"/>
      <c r="AZ72" s="972"/>
      <c r="BA72" s="973"/>
      <c r="BB72" s="970"/>
      <c r="BC72" s="974"/>
      <c r="BD72" s="975"/>
      <c r="BE72" s="969"/>
      <c r="BF72" s="970"/>
      <c r="BG72" s="971"/>
      <c r="BH72" s="970"/>
      <c r="BI72" s="972"/>
      <c r="BJ72" s="972"/>
      <c r="BK72" s="973"/>
      <c r="BL72" s="970"/>
      <c r="BM72" s="974"/>
      <c r="BN72" s="975"/>
      <c r="BO72" s="969"/>
      <c r="BP72" s="970"/>
      <c r="BQ72" s="971"/>
      <c r="BR72" s="970"/>
      <c r="BS72" s="972"/>
      <c r="BT72" s="972"/>
      <c r="BU72" s="973"/>
      <c r="BV72" s="970"/>
      <c r="BW72" s="974"/>
      <c r="BX72" s="975"/>
    </row>
    <row r="73" spans="2:76" s="233" customFormat="1" ht="21" customHeight="1">
      <c r="B73" s="696" t="s">
        <v>710</v>
      </c>
      <c r="C73" s="237" t="s">
        <v>5</v>
      </c>
      <c r="D73" s="645"/>
      <c r="E73" s="634"/>
      <c r="F73" s="441"/>
      <c r="G73" s="445"/>
      <c r="H73" s="441"/>
      <c r="I73" s="441"/>
      <c r="J73" s="633"/>
      <c r="K73" s="441"/>
      <c r="L73" s="441"/>
      <c r="M73" s="445"/>
      <c r="N73" s="441"/>
      <c r="O73" s="441"/>
      <c r="P73" s="441"/>
      <c r="Q73" s="652"/>
      <c r="R73" s="443"/>
      <c r="S73" s="710"/>
      <c r="T73" s="241"/>
      <c r="U73" s="444"/>
      <c r="V73" s="444"/>
      <c r="W73" s="702"/>
      <c r="X73" s="443"/>
      <c r="Y73" s="779"/>
      <c r="Z73" s="653"/>
      <c r="AA73" s="652"/>
      <c r="AB73" s="443"/>
      <c r="AC73" s="710"/>
      <c r="AD73" s="443"/>
      <c r="AE73" s="444"/>
      <c r="AF73" s="444"/>
      <c r="AG73" s="702"/>
      <c r="AH73" s="443"/>
      <c r="AI73" s="779"/>
      <c r="AJ73" s="653"/>
      <c r="AK73" s="652"/>
      <c r="AL73" s="443"/>
      <c r="AM73" s="710"/>
      <c r="AN73" s="443"/>
      <c r="AO73" s="444"/>
      <c r="AP73" s="444"/>
      <c r="AQ73" s="702"/>
      <c r="AR73" s="443"/>
      <c r="AS73" s="779"/>
      <c r="AT73" s="653"/>
      <c r="AU73" s="652"/>
      <c r="AV73" s="443"/>
      <c r="AW73" s="710"/>
      <c r="AX73" s="443"/>
      <c r="AY73" s="444"/>
      <c r="AZ73" s="444"/>
      <c r="BA73" s="702"/>
      <c r="BB73" s="443"/>
      <c r="BC73" s="779"/>
      <c r="BD73" s="653"/>
      <c r="BE73" s="652"/>
      <c r="BF73" s="443"/>
      <c r="BG73" s="710"/>
      <c r="BH73" s="443"/>
      <c r="BI73" s="444"/>
      <c r="BJ73" s="444"/>
      <c r="BK73" s="702"/>
      <c r="BL73" s="443"/>
      <c r="BM73" s="779"/>
      <c r="BN73" s="653"/>
      <c r="BO73" s="652"/>
      <c r="BP73" s="443"/>
      <c r="BQ73" s="710"/>
      <c r="BR73" s="443"/>
      <c r="BS73" s="444"/>
      <c r="BT73" s="444"/>
      <c r="BU73" s="702"/>
      <c r="BV73" s="443"/>
      <c r="BW73" s="779"/>
      <c r="BX73" s="653"/>
    </row>
    <row r="74" spans="2:76" s="233" customFormat="1" ht="21" customHeight="1">
      <c r="B74" s="240"/>
      <c r="C74" s="206" t="s">
        <v>11</v>
      </c>
      <c r="D74" s="645"/>
      <c r="E74" s="634"/>
      <c r="F74" s="441"/>
      <c r="G74" s="445"/>
      <c r="H74" s="441"/>
      <c r="I74" s="441"/>
      <c r="J74" s="633"/>
      <c r="K74" s="441"/>
      <c r="L74" s="441"/>
      <c r="M74" s="445"/>
      <c r="N74" s="441"/>
      <c r="O74" s="441"/>
      <c r="P74" s="441"/>
      <c r="Q74" s="652"/>
      <c r="R74" s="443"/>
      <c r="S74" s="710"/>
      <c r="T74" s="241"/>
      <c r="U74" s="444"/>
      <c r="V74" s="444"/>
      <c r="W74" s="702"/>
      <c r="X74" s="443"/>
      <c r="Y74" s="779"/>
      <c r="Z74" s="653"/>
      <c r="AA74" s="652"/>
      <c r="AB74" s="443"/>
      <c r="AC74" s="710"/>
      <c r="AD74" s="443"/>
      <c r="AE74" s="444"/>
      <c r="AF74" s="444"/>
      <c r="AG74" s="702"/>
      <c r="AH74" s="443"/>
      <c r="AI74" s="779"/>
      <c r="AJ74" s="653"/>
      <c r="AK74" s="652"/>
      <c r="AL74" s="443"/>
      <c r="AM74" s="710"/>
      <c r="AN74" s="443"/>
      <c r="AO74" s="444"/>
      <c r="AP74" s="444"/>
      <c r="AQ74" s="702"/>
      <c r="AR74" s="443"/>
      <c r="AS74" s="779"/>
      <c r="AT74" s="653"/>
      <c r="AU74" s="652"/>
      <c r="AV74" s="443"/>
      <c r="AW74" s="710"/>
      <c r="AX74" s="443"/>
      <c r="AY74" s="444"/>
      <c r="AZ74" s="444"/>
      <c r="BA74" s="702"/>
      <c r="BB74" s="443"/>
      <c r="BC74" s="779"/>
      <c r="BD74" s="653"/>
      <c r="BE74" s="652"/>
      <c r="BF74" s="443"/>
      <c r="BG74" s="710"/>
      <c r="BH74" s="443"/>
      <c r="BI74" s="444"/>
      <c r="BJ74" s="444"/>
      <c r="BK74" s="702"/>
      <c r="BL74" s="443"/>
      <c r="BM74" s="779"/>
      <c r="BN74" s="653"/>
      <c r="BO74" s="652"/>
      <c r="BP74" s="443"/>
      <c r="BQ74" s="710"/>
      <c r="BR74" s="443"/>
      <c r="BS74" s="444"/>
      <c r="BT74" s="444"/>
      <c r="BU74" s="702"/>
      <c r="BV74" s="443"/>
      <c r="BW74" s="779"/>
      <c r="BX74" s="653"/>
    </row>
    <row r="75" spans="2:76" s="233" customFormat="1" ht="21" customHeight="1">
      <c r="B75" s="240"/>
      <c r="C75" s="239" t="s">
        <v>12</v>
      </c>
      <c r="D75" s="645"/>
      <c r="E75" s="634"/>
      <c r="F75" s="441"/>
      <c r="G75" s="445"/>
      <c r="H75" s="441"/>
      <c r="I75" s="441"/>
      <c r="J75" s="633"/>
      <c r="K75" s="441"/>
      <c r="L75" s="441"/>
      <c r="M75" s="445"/>
      <c r="N75" s="441"/>
      <c r="O75" s="441"/>
      <c r="P75" s="441"/>
      <c r="Q75" s="652"/>
      <c r="R75" s="443"/>
      <c r="S75" s="710"/>
      <c r="T75" s="241"/>
      <c r="U75" s="444"/>
      <c r="V75" s="444"/>
      <c r="W75" s="702"/>
      <c r="X75" s="443"/>
      <c r="Y75" s="779"/>
      <c r="Z75" s="653"/>
      <c r="AA75" s="652"/>
      <c r="AB75" s="443"/>
      <c r="AC75" s="710"/>
      <c r="AD75" s="443"/>
      <c r="AE75" s="444"/>
      <c r="AF75" s="444"/>
      <c r="AG75" s="702"/>
      <c r="AH75" s="443"/>
      <c r="AI75" s="779"/>
      <c r="AJ75" s="653"/>
      <c r="AK75" s="652"/>
      <c r="AL75" s="443"/>
      <c r="AM75" s="710"/>
      <c r="AN75" s="443"/>
      <c r="AO75" s="444"/>
      <c r="AP75" s="444"/>
      <c r="AQ75" s="702"/>
      <c r="AR75" s="443"/>
      <c r="AS75" s="779"/>
      <c r="AT75" s="653"/>
      <c r="AU75" s="652"/>
      <c r="AV75" s="443"/>
      <c r="AW75" s="710"/>
      <c r="AX75" s="443"/>
      <c r="AY75" s="444"/>
      <c r="AZ75" s="444"/>
      <c r="BA75" s="702"/>
      <c r="BB75" s="443"/>
      <c r="BC75" s="779"/>
      <c r="BD75" s="653"/>
      <c r="BE75" s="652"/>
      <c r="BF75" s="443"/>
      <c r="BG75" s="710"/>
      <c r="BH75" s="443"/>
      <c r="BI75" s="444"/>
      <c r="BJ75" s="444"/>
      <c r="BK75" s="702"/>
      <c r="BL75" s="443"/>
      <c r="BM75" s="779"/>
      <c r="BN75" s="653"/>
      <c r="BO75" s="652"/>
      <c r="BP75" s="443"/>
      <c r="BQ75" s="710"/>
      <c r="BR75" s="443"/>
      <c r="BS75" s="444"/>
      <c r="BT75" s="444"/>
      <c r="BU75" s="702"/>
      <c r="BV75" s="443"/>
      <c r="BW75" s="779"/>
      <c r="BX75" s="653"/>
    </row>
    <row r="76" spans="2:76" s="233" customFormat="1" ht="21" customHeight="1">
      <c r="B76" s="697"/>
      <c r="C76" s="963" t="s">
        <v>30</v>
      </c>
      <c r="D76" s="964"/>
      <c r="E76" s="965"/>
      <c r="F76" s="966"/>
      <c r="G76" s="967"/>
      <c r="H76" s="966"/>
      <c r="I76" s="966"/>
      <c r="J76" s="968"/>
      <c r="K76" s="966"/>
      <c r="L76" s="966"/>
      <c r="M76" s="967"/>
      <c r="N76" s="966"/>
      <c r="O76" s="966"/>
      <c r="P76" s="966"/>
      <c r="Q76" s="969"/>
      <c r="R76" s="970"/>
      <c r="S76" s="971"/>
      <c r="T76" s="970"/>
      <c r="U76" s="972"/>
      <c r="V76" s="972"/>
      <c r="W76" s="973"/>
      <c r="X76" s="970"/>
      <c r="Y76" s="974"/>
      <c r="Z76" s="975"/>
      <c r="AA76" s="969"/>
      <c r="AB76" s="970"/>
      <c r="AC76" s="971"/>
      <c r="AD76" s="970"/>
      <c r="AE76" s="972"/>
      <c r="AF76" s="972"/>
      <c r="AG76" s="973"/>
      <c r="AH76" s="970"/>
      <c r="AI76" s="974"/>
      <c r="AJ76" s="975"/>
      <c r="AK76" s="969"/>
      <c r="AL76" s="970"/>
      <c r="AM76" s="971"/>
      <c r="AN76" s="970"/>
      <c r="AO76" s="972"/>
      <c r="AP76" s="972"/>
      <c r="AQ76" s="973"/>
      <c r="AR76" s="970"/>
      <c r="AS76" s="974"/>
      <c r="AT76" s="975"/>
      <c r="AU76" s="969"/>
      <c r="AV76" s="970"/>
      <c r="AW76" s="971"/>
      <c r="AX76" s="970"/>
      <c r="AY76" s="972"/>
      <c r="AZ76" s="972"/>
      <c r="BA76" s="973"/>
      <c r="BB76" s="970"/>
      <c r="BC76" s="974"/>
      <c r="BD76" s="975"/>
      <c r="BE76" s="969"/>
      <c r="BF76" s="970"/>
      <c r="BG76" s="971"/>
      <c r="BH76" s="970"/>
      <c r="BI76" s="972"/>
      <c r="BJ76" s="972"/>
      <c r="BK76" s="973"/>
      <c r="BL76" s="970"/>
      <c r="BM76" s="974"/>
      <c r="BN76" s="975"/>
      <c r="BO76" s="969"/>
      <c r="BP76" s="970"/>
      <c r="BQ76" s="971"/>
      <c r="BR76" s="970"/>
      <c r="BS76" s="972"/>
      <c r="BT76" s="972"/>
      <c r="BU76" s="973"/>
      <c r="BV76" s="970"/>
      <c r="BW76" s="974"/>
      <c r="BX76" s="975"/>
    </row>
    <row r="77" spans="2:76" s="233" customFormat="1" ht="21" customHeight="1">
      <c r="B77" s="696" t="s">
        <v>711</v>
      </c>
      <c r="C77" s="237" t="s">
        <v>5</v>
      </c>
      <c r="D77" s="645"/>
      <c r="E77" s="634"/>
      <c r="F77" s="441"/>
      <c r="G77" s="445"/>
      <c r="H77" s="441"/>
      <c r="I77" s="441"/>
      <c r="J77" s="633"/>
      <c r="K77" s="441"/>
      <c r="L77" s="441"/>
      <c r="M77" s="445"/>
      <c r="N77" s="441"/>
      <c r="O77" s="441"/>
      <c r="P77" s="441"/>
      <c r="Q77" s="652"/>
      <c r="R77" s="443"/>
      <c r="S77" s="710"/>
      <c r="T77" s="241"/>
      <c r="U77" s="444"/>
      <c r="V77" s="444"/>
      <c r="W77" s="702"/>
      <c r="X77" s="443"/>
      <c r="Y77" s="779"/>
      <c r="Z77" s="653"/>
      <c r="AA77" s="652"/>
      <c r="AB77" s="443"/>
      <c r="AC77" s="710"/>
      <c r="AD77" s="443"/>
      <c r="AE77" s="444"/>
      <c r="AF77" s="444"/>
      <c r="AG77" s="702"/>
      <c r="AH77" s="443"/>
      <c r="AI77" s="779"/>
      <c r="AJ77" s="653"/>
      <c r="AK77" s="652"/>
      <c r="AL77" s="443"/>
      <c r="AM77" s="710"/>
      <c r="AN77" s="443"/>
      <c r="AO77" s="444"/>
      <c r="AP77" s="444"/>
      <c r="AQ77" s="702"/>
      <c r="AR77" s="443"/>
      <c r="AS77" s="779"/>
      <c r="AT77" s="653"/>
      <c r="AU77" s="652"/>
      <c r="AV77" s="443"/>
      <c r="AW77" s="710"/>
      <c r="AX77" s="443"/>
      <c r="AY77" s="444"/>
      <c r="AZ77" s="444"/>
      <c r="BA77" s="702"/>
      <c r="BB77" s="443"/>
      <c r="BC77" s="779"/>
      <c r="BD77" s="653"/>
      <c r="BE77" s="652"/>
      <c r="BF77" s="443"/>
      <c r="BG77" s="710"/>
      <c r="BH77" s="443"/>
      <c r="BI77" s="444"/>
      <c r="BJ77" s="444"/>
      <c r="BK77" s="702"/>
      <c r="BL77" s="443"/>
      <c r="BM77" s="779"/>
      <c r="BN77" s="653"/>
      <c r="BO77" s="652"/>
      <c r="BP77" s="443"/>
      <c r="BQ77" s="710"/>
      <c r="BR77" s="443"/>
      <c r="BS77" s="444"/>
      <c r="BT77" s="444"/>
      <c r="BU77" s="702"/>
      <c r="BV77" s="443"/>
      <c r="BW77" s="779"/>
      <c r="BX77" s="653"/>
    </row>
    <row r="78" spans="2:76" s="233" customFormat="1" ht="21" customHeight="1">
      <c r="B78" s="240"/>
      <c r="C78" s="206" t="s">
        <v>11</v>
      </c>
      <c r="D78" s="645"/>
      <c r="E78" s="634"/>
      <c r="F78" s="441"/>
      <c r="G78" s="445"/>
      <c r="H78" s="441"/>
      <c r="I78" s="441"/>
      <c r="J78" s="633"/>
      <c r="K78" s="441"/>
      <c r="L78" s="441"/>
      <c r="M78" s="445"/>
      <c r="N78" s="441"/>
      <c r="O78" s="441"/>
      <c r="P78" s="441"/>
      <c r="Q78" s="652"/>
      <c r="R78" s="443"/>
      <c r="S78" s="710"/>
      <c r="T78" s="241"/>
      <c r="U78" s="444"/>
      <c r="V78" s="444"/>
      <c r="W78" s="702"/>
      <c r="X78" s="443"/>
      <c r="Y78" s="779"/>
      <c r="Z78" s="653"/>
      <c r="AA78" s="652"/>
      <c r="AB78" s="443"/>
      <c r="AC78" s="710"/>
      <c r="AD78" s="443"/>
      <c r="AE78" s="444"/>
      <c r="AF78" s="444"/>
      <c r="AG78" s="702"/>
      <c r="AH78" s="443"/>
      <c r="AI78" s="779"/>
      <c r="AJ78" s="653"/>
      <c r="AK78" s="652"/>
      <c r="AL78" s="443"/>
      <c r="AM78" s="710"/>
      <c r="AN78" s="443"/>
      <c r="AO78" s="444"/>
      <c r="AP78" s="444"/>
      <c r="AQ78" s="702"/>
      <c r="AR78" s="443"/>
      <c r="AS78" s="779"/>
      <c r="AT78" s="653"/>
      <c r="AU78" s="652"/>
      <c r="AV78" s="443"/>
      <c r="AW78" s="710"/>
      <c r="AX78" s="443"/>
      <c r="AY78" s="444"/>
      <c r="AZ78" s="444"/>
      <c r="BA78" s="702"/>
      <c r="BB78" s="443"/>
      <c r="BC78" s="779"/>
      <c r="BD78" s="653"/>
      <c r="BE78" s="652"/>
      <c r="BF78" s="443"/>
      <c r="BG78" s="710"/>
      <c r="BH78" s="443"/>
      <c r="BI78" s="444"/>
      <c r="BJ78" s="444"/>
      <c r="BK78" s="702"/>
      <c r="BL78" s="443"/>
      <c r="BM78" s="779"/>
      <c r="BN78" s="653"/>
      <c r="BO78" s="652"/>
      <c r="BP78" s="443"/>
      <c r="BQ78" s="710"/>
      <c r="BR78" s="443"/>
      <c r="BS78" s="444"/>
      <c r="BT78" s="444"/>
      <c r="BU78" s="702"/>
      <c r="BV78" s="443"/>
      <c r="BW78" s="779"/>
      <c r="BX78" s="653"/>
    </row>
    <row r="79" spans="2:76" s="233" customFormat="1" ht="21" customHeight="1">
      <c r="B79" s="240"/>
      <c r="C79" s="239" t="s">
        <v>12</v>
      </c>
      <c r="D79" s="645"/>
      <c r="E79" s="634"/>
      <c r="F79" s="441"/>
      <c r="G79" s="445"/>
      <c r="H79" s="441"/>
      <c r="I79" s="441"/>
      <c r="J79" s="633"/>
      <c r="K79" s="441"/>
      <c r="L79" s="441"/>
      <c r="M79" s="445"/>
      <c r="N79" s="441"/>
      <c r="O79" s="441"/>
      <c r="P79" s="441"/>
      <c r="Q79" s="652"/>
      <c r="R79" s="443"/>
      <c r="S79" s="710"/>
      <c r="T79" s="241"/>
      <c r="U79" s="444"/>
      <c r="V79" s="444"/>
      <c r="W79" s="702"/>
      <c r="X79" s="443"/>
      <c r="Y79" s="779"/>
      <c r="Z79" s="653"/>
      <c r="AA79" s="652"/>
      <c r="AB79" s="443"/>
      <c r="AC79" s="710"/>
      <c r="AD79" s="443"/>
      <c r="AE79" s="444"/>
      <c r="AF79" s="444"/>
      <c r="AG79" s="702"/>
      <c r="AH79" s="443"/>
      <c r="AI79" s="779"/>
      <c r="AJ79" s="653"/>
      <c r="AK79" s="652"/>
      <c r="AL79" s="443"/>
      <c r="AM79" s="710"/>
      <c r="AN79" s="443"/>
      <c r="AO79" s="444"/>
      <c r="AP79" s="444"/>
      <c r="AQ79" s="702"/>
      <c r="AR79" s="443"/>
      <c r="AS79" s="779"/>
      <c r="AT79" s="653"/>
      <c r="AU79" s="652"/>
      <c r="AV79" s="443"/>
      <c r="AW79" s="710"/>
      <c r="AX79" s="443"/>
      <c r="AY79" s="444"/>
      <c r="AZ79" s="444"/>
      <c r="BA79" s="702"/>
      <c r="BB79" s="443"/>
      <c r="BC79" s="779"/>
      <c r="BD79" s="653"/>
      <c r="BE79" s="652"/>
      <c r="BF79" s="443"/>
      <c r="BG79" s="710"/>
      <c r="BH79" s="443"/>
      <c r="BI79" s="444"/>
      <c r="BJ79" s="444"/>
      <c r="BK79" s="702"/>
      <c r="BL79" s="443"/>
      <c r="BM79" s="779"/>
      <c r="BN79" s="653"/>
      <c r="BO79" s="652"/>
      <c r="BP79" s="443"/>
      <c r="BQ79" s="710"/>
      <c r="BR79" s="443"/>
      <c r="BS79" s="444"/>
      <c r="BT79" s="444"/>
      <c r="BU79" s="702"/>
      <c r="BV79" s="443"/>
      <c r="BW79" s="779"/>
      <c r="BX79" s="653"/>
    </row>
    <row r="80" spans="2:76" s="233" customFormat="1" ht="21" customHeight="1">
      <c r="B80" s="697"/>
      <c r="C80" s="963" t="s">
        <v>30</v>
      </c>
      <c r="D80" s="964"/>
      <c r="E80" s="965"/>
      <c r="F80" s="966"/>
      <c r="G80" s="967"/>
      <c r="H80" s="966"/>
      <c r="I80" s="966"/>
      <c r="J80" s="968"/>
      <c r="K80" s="966"/>
      <c r="L80" s="966"/>
      <c r="M80" s="967"/>
      <c r="N80" s="966"/>
      <c r="O80" s="966"/>
      <c r="P80" s="966"/>
      <c r="Q80" s="969"/>
      <c r="R80" s="970"/>
      <c r="S80" s="971"/>
      <c r="T80" s="970"/>
      <c r="U80" s="972"/>
      <c r="V80" s="972"/>
      <c r="W80" s="973"/>
      <c r="X80" s="970"/>
      <c r="Y80" s="974"/>
      <c r="Z80" s="975"/>
      <c r="AA80" s="969"/>
      <c r="AB80" s="970"/>
      <c r="AC80" s="971"/>
      <c r="AD80" s="970"/>
      <c r="AE80" s="972"/>
      <c r="AF80" s="972"/>
      <c r="AG80" s="973"/>
      <c r="AH80" s="970"/>
      <c r="AI80" s="974"/>
      <c r="AJ80" s="975"/>
      <c r="AK80" s="969"/>
      <c r="AL80" s="970"/>
      <c r="AM80" s="971"/>
      <c r="AN80" s="970"/>
      <c r="AO80" s="972"/>
      <c r="AP80" s="972"/>
      <c r="AQ80" s="973"/>
      <c r="AR80" s="970"/>
      <c r="AS80" s="974"/>
      <c r="AT80" s="975"/>
      <c r="AU80" s="969"/>
      <c r="AV80" s="970"/>
      <c r="AW80" s="971"/>
      <c r="AX80" s="970"/>
      <c r="AY80" s="972"/>
      <c r="AZ80" s="972"/>
      <c r="BA80" s="973"/>
      <c r="BB80" s="970"/>
      <c r="BC80" s="974"/>
      <c r="BD80" s="975"/>
      <c r="BE80" s="969"/>
      <c r="BF80" s="970"/>
      <c r="BG80" s="971"/>
      <c r="BH80" s="970"/>
      <c r="BI80" s="972"/>
      <c r="BJ80" s="972"/>
      <c r="BK80" s="973"/>
      <c r="BL80" s="970"/>
      <c r="BM80" s="974"/>
      <c r="BN80" s="975"/>
      <c r="BO80" s="969"/>
      <c r="BP80" s="970"/>
      <c r="BQ80" s="971"/>
      <c r="BR80" s="970"/>
      <c r="BS80" s="972"/>
      <c r="BT80" s="972"/>
      <c r="BU80" s="973"/>
      <c r="BV80" s="970"/>
      <c r="BW80" s="974"/>
      <c r="BX80" s="975"/>
    </row>
    <row r="81" spans="2:76" s="233" customFormat="1" ht="21" customHeight="1">
      <c r="B81" s="696" t="s">
        <v>712</v>
      </c>
      <c r="C81" s="237" t="s">
        <v>5</v>
      </c>
      <c r="D81" s="645"/>
      <c r="E81" s="634"/>
      <c r="F81" s="441"/>
      <c r="G81" s="445"/>
      <c r="H81" s="441"/>
      <c r="I81" s="441"/>
      <c r="J81" s="633"/>
      <c r="K81" s="441"/>
      <c r="L81" s="441"/>
      <c r="M81" s="445"/>
      <c r="N81" s="441"/>
      <c r="O81" s="441"/>
      <c r="P81" s="441"/>
      <c r="Q81" s="652"/>
      <c r="R81" s="443"/>
      <c r="S81" s="710"/>
      <c r="T81" s="241"/>
      <c r="U81" s="706"/>
      <c r="V81" s="706"/>
      <c r="W81" s="705"/>
      <c r="X81" s="650"/>
      <c r="Y81" s="780"/>
      <c r="Z81" s="655"/>
      <c r="AA81" s="654"/>
      <c r="AB81" s="241"/>
      <c r="AC81" s="711"/>
      <c r="AD81" s="650"/>
      <c r="AE81" s="706"/>
      <c r="AF81" s="706"/>
      <c r="AG81" s="705"/>
      <c r="AH81" s="650"/>
      <c r="AI81" s="780"/>
      <c r="AJ81" s="655"/>
      <c r="AK81" s="654"/>
      <c r="AL81" s="241"/>
      <c r="AM81" s="711"/>
      <c r="AN81" s="650"/>
      <c r="AO81" s="706"/>
      <c r="AP81" s="706"/>
      <c r="AQ81" s="705"/>
      <c r="AR81" s="650"/>
      <c r="AS81" s="780"/>
      <c r="AT81" s="655"/>
      <c r="AU81" s="654"/>
      <c r="AV81" s="241"/>
      <c r="AW81" s="711"/>
      <c r="AX81" s="650"/>
      <c r="AY81" s="706"/>
      <c r="AZ81" s="706"/>
      <c r="BA81" s="705"/>
      <c r="BB81" s="650"/>
      <c r="BC81" s="780"/>
      <c r="BD81" s="655"/>
      <c r="BE81" s="654"/>
      <c r="BF81" s="241"/>
      <c r="BG81" s="711"/>
      <c r="BH81" s="650"/>
      <c r="BI81" s="706"/>
      <c r="BJ81" s="706"/>
      <c r="BK81" s="705"/>
      <c r="BL81" s="650"/>
      <c r="BM81" s="780"/>
      <c r="BN81" s="655"/>
      <c r="BO81" s="654"/>
      <c r="BP81" s="241"/>
      <c r="BQ81" s="711"/>
      <c r="BR81" s="650"/>
      <c r="BS81" s="706"/>
      <c r="BT81" s="706"/>
      <c r="BU81" s="705"/>
      <c r="BV81" s="650"/>
      <c r="BW81" s="780"/>
      <c r="BX81" s="655"/>
    </row>
    <row r="82" spans="2:76" s="233" customFormat="1" ht="21" customHeight="1">
      <c r="B82" s="240"/>
      <c r="C82" s="206" t="s">
        <v>11</v>
      </c>
      <c r="D82" s="645"/>
      <c r="E82" s="634"/>
      <c r="F82" s="441"/>
      <c r="G82" s="445"/>
      <c r="H82" s="441"/>
      <c r="I82" s="441"/>
      <c r="J82" s="633"/>
      <c r="K82" s="441"/>
      <c r="L82" s="441"/>
      <c r="M82" s="445"/>
      <c r="N82" s="441"/>
      <c r="O82" s="441"/>
      <c r="P82" s="441"/>
      <c r="Q82" s="652"/>
      <c r="R82" s="443"/>
      <c r="S82" s="710"/>
      <c r="T82" s="241"/>
      <c r="U82" s="437"/>
      <c r="V82" s="437"/>
      <c r="W82" s="707"/>
      <c r="X82" s="431"/>
      <c r="Y82" s="781"/>
      <c r="Z82" s="639"/>
      <c r="AA82" s="656"/>
      <c r="AB82" s="244"/>
      <c r="AC82" s="712"/>
      <c r="AD82" s="431"/>
      <c r="AE82" s="437"/>
      <c r="AF82" s="437"/>
      <c r="AG82" s="707"/>
      <c r="AH82" s="431"/>
      <c r="AI82" s="781"/>
      <c r="AJ82" s="639"/>
      <c r="AK82" s="656"/>
      <c r="AL82" s="244"/>
      <c r="AM82" s="712"/>
      <c r="AN82" s="431"/>
      <c r="AO82" s="437"/>
      <c r="AP82" s="437"/>
      <c r="AQ82" s="707"/>
      <c r="AR82" s="431"/>
      <c r="AS82" s="781"/>
      <c r="AT82" s="639"/>
      <c r="AU82" s="656"/>
      <c r="AV82" s="244"/>
      <c r="AW82" s="712"/>
      <c r="AX82" s="431"/>
      <c r="AY82" s="437"/>
      <c r="AZ82" s="437"/>
      <c r="BA82" s="707"/>
      <c r="BB82" s="431"/>
      <c r="BC82" s="781"/>
      <c r="BD82" s="639"/>
      <c r="BE82" s="656"/>
      <c r="BF82" s="244"/>
      <c r="BG82" s="712"/>
      <c r="BH82" s="431"/>
      <c r="BI82" s="437"/>
      <c r="BJ82" s="437"/>
      <c r="BK82" s="707"/>
      <c r="BL82" s="431"/>
      <c r="BM82" s="781"/>
      <c r="BN82" s="639"/>
      <c r="BO82" s="656"/>
      <c r="BP82" s="244"/>
      <c r="BQ82" s="712"/>
      <c r="BR82" s="431"/>
      <c r="BS82" s="437"/>
      <c r="BT82" s="437"/>
      <c r="BU82" s="707"/>
      <c r="BV82" s="431"/>
      <c r="BW82" s="781"/>
      <c r="BX82" s="639"/>
    </row>
    <row r="83" spans="2:76" s="233" customFormat="1" ht="21" customHeight="1">
      <c r="B83" s="240"/>
      <c r="C83" s="239" t="s">
        <v>12</v>
      </c>
      <c r="D83" s="645"/>
      <c r="E83" s="634"/>
      <c r="F83" s="441"/>
      <c r="G83" s="445"/>
      <c r="H83" s="441"/>
      <c r="I83" s="441"/>
      <c r="J83" s="633"/>
      <c r="K83" s="441"/>
      <c r="L83" s="441"/>
      <c r="M83" s="445"/>
      <c r="N83" s="441"/>
      <c r="O83" s="441"/>
      <c r="P83" s="441"/>
      <c r="Q83" s="652"/>
      <c r="R83" s="443"/>
      <c r="S83" s="710"/>
      <c r="T83" s="241"/>
      <c r="U83" s="437"/>
      <c r="V83" s="437"/>
      <c r="W83" s="707"/>
      <c r="X83" s="431"/>
      <c r="Y83" s="781"/>
      <c r="Z83" s="639"/>
      <c r="AA83" s="656"/>
      <c r="AB83" s="244"/>
      <c r="AC83" s="712"/>
      <c r="AD83" s="431"/>
      <c r="AE83" s="437"/>
      <c r="AF83" s="437"/>
      <c r="AG83" s="707"/>
      <c r="AH83" s="431"/>
      <c r="AI83" s="781"/>
      <c r="AJ83" s="639"/>
      <c r="AK83" s="656"/>
      <c r="AL83" s="244"/>
      <c r="AM83" s="712"/>
      <c r="AN83" s="431"/>
      <c r="AO83" s="437"/>
      <c r="AP83" s="437"/>
      <c r="AQ83" s="707"/>
      <c r="AR83" s="431"/>
      <c r="AS83" s="781"/>
      <c r="AT83" s="639"/>
      <c r="AU83" s="656"/>
      <c r="AV83" s="244"/>
      <c r="AW83" s="712"/>
      <c r="AX83" s="431"/>
      <c r="AY83" s="437"/>
      <c r="AZ83" s="437"/>
      <c r="BA83" s="707"/>
      <c r="BB83" s="431"/>
      <c r="BC83" s="781"/>
      <c r="BD83" s="639"/>
      <c r="BE83" s="656"/>
      <c r="BF83" s="244"/>
      <c r="BG83" s="712"/>
      <c r="BH83" s="431"/>
      <c r="BI83" s="437"/>
      <c r="BJ83" s="437"/>
      <c r="BK83" s="707"/>
      <c r="BL83" s="431"/>
      <c r="BM83" s="781"/>
      <c r="BN83" s="639"/>
      <c r="BO83" s="656"/>
      <c r="BP83" s="244"/>
      <c r="BQ83" s="712"/>
      <c r="BR83" s="431"/>
      <c r="BS83" s="437"/>
      <c r="BT83" s="437"/>
      <c r="BU83" s="707"/>
      <c r="BV83" s="431"/>
      <c r="BW83" s="781"/>
      <c r="BX83" s="639"/>
    </row>
    <row r="84" spans="2:76" s="233" customFormat="1" ht="21" customHeight="1">
      <c r="B84" s="697"/>
      <c r="C84" s="963" t="s">
        <v>30</v>
      </c>
      <c r="D84" s="964"/>
      <c r="E84" s="965"/>
      <c r="F84" s="966"/>
      <c r="G84" s="967"/>
      <c r="H84" s="966"/>
      <c r="I84" s="966"/>
      <c r="J84" s="968"/>
      <c r="K84" s="966"/>
      <c r="L84" s="966"/>
      <c r="M84" s="967"/>
      <c r="N84" s="966"/>
      <c r="O84" s="966"/>
      <c r="P84" s="966"/>
      <c r="Q84" s="969"/>
      <c r="R84" s="970"/>
      <c r="S84" s="971"/>
      <c r="T84" s="970"/>
      <c r="U84" s="972"/>
      <c r="V84" s="972"/>
      <c r="W84" s="973"/>
      <c r="X84" s="970"/>
      <c r="Y84" s="974"/>
      <c r="Z84" s="975"/>
      <c r="AA84" s="969"/>
      <c r="AB84" s="970"/>
      <c r="AC84" s="971"/>
      <c r="AD84" s="970"/>
      <c r="AE84" s="972"/>
      <c r="AF84" s="972"/>
      <c r="AG84" s="973"/>
      <c r="AH84" s="970"/>
      <c r="AI84" s="974"/>
      <c r="AJ84" s="975"/>
      <c r="AK84" s="969"/>
      <c r="AL84" s="970"/>
      <c r="AM84" s="971"/>
      <c r="AN84" s="970"/>
      <c r="AO84" s="972"/>
      <c r="AP84" s="972"/>
      <c r="AQ84" s="973"/>
      <c r="AR84" s="970"/>
      <c r="AS84" s="974"/>
      <c r="AT84" s="975"/>
      <c r="AU84" s="969"/>
      <c r="AV84" s="970"/>
      <c r="AW84" s="971"/>
      <c r="AX84" s="970"/>
      <c r="AY84" s="972"/>
      <c r="AZ84" s="972"/>
      <c r="BA84" s="973"/>
      <c r="BB84" s="970"/>
      <c r="BC84" s="974"/>
      <c r="BD84" s="975"/>
      <c r="BE84" s="969"/>
      <c r="BF84" s="970"/>
      <c r="BG84" s="971"/>
      <c r="BH84" s="970"/>
      <c r="BI84" s="972"/>
      <c r="BJ84" s="972"/>
      <c r="BK84" s="973"/>
      <c r="BL84" s="970"/>
      <c r="BM84" s="974"/>
      <c r="BN84" s="975"/>
      <c r="BO84" s="969"/>
      <c r="BP84" s="970"/>
      <c r="BQ84" s="971"/>
      <c r="BR84" s="970"/>
      <c r="BS84" s="972"/>
      <c r="BT84" s="972"/>
      <c r="BU84" s="973"/>
      <c r="BV84" s="970"/>
      <c r="BW84" s="974"/>
      <c r="BX84" s="975"/>
    </row>
    <row r="85" spans="2:76" s="233" customFormat="1" ht="21" customHeight="1">
      <c r="B85" s="696" t="s">
        <v>713</v>
      </c>
      <c r="C85" s="237" t="s">
        <v>5</v>
      </c>
      <c r="D85" s="645"/>
      <c r="E85" s="634"/>
      <c r="F85" s="441"/>
      <c r="G85" s="445"/>
      <c r="H85" s="441"/>
      <c r="I85" s="441"/>
      <c r="J85" s="633"/>
      <c r="K85" s="441"/>
      <c r="L85" s="441"/>
      <c r="M85" s="445"/>
      <c r="N85" s="441"/>
      <c r="O85" s="441"/>
      <c r="P85" s="441"/>
      <c r="Q85" s="652"/>
      <c r="R85" s="443"/>
      <c r="S85" s="710"/>
      <c r="T85" s="241"/>
      <c r="U85" s="438"/>
      <c r="V85" s="438"/>
      <c r="W85" s="708"/>
      <c r="X85" s="432"/>
      <c r="Y85" s="782"/>
      <c r="Z85" s="641"/>
      <c r="AA85" s="656"/>
      <c r="AB85" s="244"/>
      <c r="AC85" s="712"/>
      <c r="AD85" s="432"/>
      <c r="AE85" s="438"/>
      <c r="AF85" s="438"/>
      <c r="AG85" s="708"/>
      <c r="AH85" s="432"/>
      <c r="AI85" s="782"/>
      <c r="AJ85" s="641"/>
      <c r="AK85" s="656"/>
      <c r="AL85" s="244"/>
      <c r="AM85" s="712"/>
      <c r="AN85" s="432"/>
      <c r="AO85" s="438"/>
      <c r="AP85" s="438"/>
      <c r="AQ85" s="708"/>
      <c r="AR85" s="432"/>
      <c r="AS85" s="782"/>
      <c r="AT85" s="641"/>
      <c r="AU85" s="656"/>
      <c r="AV85" s="244"/>
      <c r="AW85" s="712"/>
      <c r="AX85" s="432"/>
      <c r="AY85" s="438"/>
      <c r="AZ85" s="438"/>
      <c r="BA85" s="708"/>
      <c r="BB85" s="432"/>
      <c r="BC85" s="782"/>
      <c r="BD85" s="641"/>
      <c r="BE85" s="656"/>
      <c r="BF85" s="244"/>
      <c r="BG85" s="712"/>
      <c r="BH85" s="432"/>
      <c r="BI85" s="438"/>
      <c r="BJ85" s="438"/>
      <c r="BK85" s="708"/>
      <c r="BL85" s="432"/>
      <c r="BM85" s="782"/>
      <c r="BN85" s="641"/>
      <c r="BO85" s="656"/>
      <c r="BP85" s="244"/>
      <c r="BQ85" s="712"/>
      <c r="BR85" s="432"/>
      <c r="BS85" s="438"/>
      <c r="BT85" s="438"/>
      <c r="BU85" s="708"/>
      <c r="BV85" s="432"/>
      <c r="BW85" s="782"/>
      <c r="BX85" s="641"/>
    </row>
    <row r="86" spans="2:76" s="233" customFormat="1" ht="21" customHeight="1">
      <c r="B86" s="240"/>
      <c r="C86" s="206" t="s">
        <v>11</v>
      </c>
      <c r="D86" s="645"/>
      <c r="E86" s="634"/>
      <c r="F86" s="441"/>
      <c r="G86" s="445"/>
      <c r="H86" s="441"/>
      <c r="I86" s="441"/>
      <c r="J86" s="633"/>
      <c r="K86" s="441"/>
      <c r="L86" s="441"/>
      <c r="M86" s="445"/>
      <c r="N86" s="441"/>
      <c r="O86" s="441"/>
      <c r="P86" s="441"/>
      <c r="Q86" s="652"/>
      <c r="R86" s="443"/>
      <c r="S86" s="710"/>
      <c r="T86" s="241"/>
      <c r="U86" s="438"/>
      <c r="V86" s="438"/>
      <c r="W86" s="708"/>
      <c r="X86" s="432"/>
      <c r="Y86" s="782"/>
      <c r="Z86" s="641"/>
      <c r="AA86" s="656"/>
      <c r="AB86" s="244"/>
      <c r="AC86" s="712"/>
      <c r="AD86" s="432"/>
      <c r="AE86" s="438"/>
      <c r="AF86" s="438"/>
      <c r="AG86" s="708"/>
      <c r="AH86" s="432"/>
      <c r="AI86" s="782"/>
      <c r="AJ86" s="641"/>
      <c r="AK86" s="656"/>
      <c r="AL86" s="244"/>
      <c r="AM86" s="712"/>
      <c r="AN86" s="432"/>
      <c r="AO86" s="438"/>
      <c r="AP86" s="438"/>
      <c r="AQ86" s="708"/>
      <c r="AR86" s="432"/>
      <c r="AS86" s="782"/>
      <c r="AT86" s="641"/>
      <c r="AU86" s="656"/>
      <c r="AV86" s="244"/>
      <c r="AW86" s="712"/>
      <c r="AX86" s="432"/>
      <c r="AY86" s="438"/>
      <c r="AZ86" s="438"/>
      <c r="BA86" s="708"/>
      <c r="BB86" s="432"/>
      <c r="BC86" s="782"/>
      <c r="BD86" s="641"/>
      <c r="BE86" s="656"/>
      <c r="BF86" s="244"/>
      <c r="BG86" s="712"/>
      <c r="BH86" s="432"/>
      <c r="BI86" s="438"/>
      <c r="BJ86" s="438"/>
      <c r="BK86" s="708"/>
      <c r="BL86" s="432"/>
      <c r="BM86" s="782"/>
      <c r="BN86" s="641"/>
      <c r="BO86" s="656"/>
      <c r="BP86" s="244"/>
      <c r="BQ86" s="712"/>
      <c r="BR86" s="432"/>
      <c r="BS86" s="438"/>
      <c r="BT86" s="438"/>
      <c r="BU86" s="708"/>
      <c r="BV86" s="432"/>
      <c r="BW86" s="782"/>
      <c r="BX86" s="641"/>
    </row>
    <row r="87" spans="2:76" s="233" customFormat="1" ht="21" customHeight="1">
      <c r="B87" s="240"/>
      <c r="C87" s="239" t="s">
        <v>12</v>
      </c>
      <c r="D87" s="645"/>
      <c r="E87" s="634"/>
      <c r="F87" s="441"/>
      <c r="G87" s="445"/>
      <c r="H87" s="441"/>
      <c r="I87" s="441"/>
      <c r="J87" s="633"/>
      <c r="K87" s="441"/>
      <c r="L87" s="441"/>
      <c r="M87" s="445"/>
      <c r="N87" s="441"/>
      <c r="O87" s="441"/>
      <c r="P87" s="441"/>
      <c r="Q87" s="652"/>
      <c r="R87" s="443"/>
      <c r="S87" s="710"/>
      <c r="T87" s="241"/>
      <c r="U87" s="438"/>
      <c r="V87" s="438"/>
      <c r="W87" s="708"/>
      <c r="X87" s="432"/>
      <c r="Y87" s="782"/>
      <c r="Z87" s="641"/>
      <c r="AA87" s="656"/>
      <c r="AB87" s="244"/>
      <c r="AC87" s="712"/>
      <c r="AD87" s="432"/>
      <c r="AE87" s="438"/>
      <c r="AF87" s="438"/>
      <c r="AG87" s="708"/>
      <c r="AH87" s="432"/>
      <c r="AI87" s="782"/>
      <c r="AJ87" s="641"/>
      <c r="AK87" s="656"/>
      <c r="AL87" s="244"/>
      <c r="AM87" s="712"/>
      <c r="AN87" s="432"/>
      <c r="AO87" s="438"/>
      <c r="AP87" s="438"/>
      <c r="AQ87" s="708"/>
      <c r="AR87" s="432"/>
      <c r="AS87" s="782"/>
      <c r="AT87" s="641"/>
      <c r="AU87" s="656"/>
      <c r="AV87" s="244"/>
      <c r="AW87" s="712"/>
      <c r="AX87" s="432"/>
      <c r="AY87" s="438"/>
      <c r="AZ87" s="438"/>
      <c r="BA87" s="708"/>
      <c r="BB87" s="432"/>
      <c r="BC87" s="782"/>
      <c r="BD87" s="641"/>
      <c r="BE87" s="656"/>
      <c r="BF87" s="244"/>
      <c r="BG87" s="712"/>
      <c r="BH87" s="432"/>
      <c r="BI87" s="438"/>
      <c r="BJ87" s="438"/>
      <c r="BK87" s="708"/>
      <c r="BL87" s="432"/>
      <c r="BM87" s="782"/>
      <c r="BN87" s="641"/>
      <c r="BO87" s="656"/>
      <c r="BP87" s="244"/>
      <c r="BQ87" s="712"/>
      <c r="BR87" s="432"/>
      <c r="BS87" s="438"/>
      <c r="BT87" s="438"/>
      <c r="BU87" s="708"/>
      <c r="BV87" s="432"/>
      <c r="BW87" s="782"/>
      <c r="BX87" s="641"/>
    </row>
    <row r="88" spans="2:76" s="233" customFormat="1" ht="21" customHeight="1">
      <c r="B88" s="697"/>
      <c r="C88" s="963" t="s">
        <v>30</v>
      </c>
      <c r="D88" s="964"/>
      <c r="E88" s="965"/>
      <c r="F88" s="966"/>
      <c r="G88" s="967"/>
      <c r="H88" s="966"/>
      <c r="I88" s="966"/>
      <c r="J88" s="968"/>
      <c r="K88" s="966"/>
      <c r="L88" s="966"/>
      <c r="M88" s="967"/>
      <c r="N88" s="966"/>
      <c r="O88" s="966"/>
      <c r="P88" s="966"/>
      <c r="Q88" s="969"/>
      <c r="R88" s="970"/>
      <c r="S88" s="971"/>
      <c r="T88" s="970"/>
      <c r="U88" s="972"/>
      <c r="V88" s="972"/>
      <c r="W88" s="973"/>
      <c r="X88" s="970"/>
      <c r="Y88" s="974"/>
      <c r="Z88" s="975"/>
      <c r="AA88" s="969"/>
      <c r="AB88" s="970"/>
      <c r="AC88" s="971"/>
      <c r="AD88" s="970"/>
      <c r="AE88" s="972"/>
      <c r="AF88" s="972"/>
      <c r="AG88" s="973"/>
      <c r="AH88" s="970"/>
      <c r="AI88" s="974"/>
      <c r="AJ88" s="975"/>
      <c r="AK88" s="969"/>
      <c r="AL88" s="970"/>
      <c r="AM88" s="971"/>
      <c r="AN88" s="970"/>
      <c r="AO88" s="972"/>
      <c r="AP88" s="972"/>
      <c r="AQ88" s="973"/>
      <c r="AR88" s="970"/>
      <c r="AS88" s="974"/>
      <c r="AT88" s="975"/>
      <c r="AU88" s="969"/>
      <c r="AV88" s="970"/>
      <c r="AW88" s="971"/>
      <c r="AX88" s="970"/>
      <c r="AY88" s="972"/>
      <c r="AZ88" s="972"/>
      <c r="BA88" s="973"/>
      <c r="BB88" s="970"/>
      <c r="BC88" s="974"/>
      <c r="BD88" s="975"/>
      <c r="BE88" s="969"/>
      <c r="BF88" s="970"/>
      <c r="BG88" s="971"/>
      <c r="BH88" s="970"/>
      <c r="BI88" s="972"/>
      <c r="BJ88" s="972"/>
      <c r="BK88" s="973"/>
      <c r="BL88" s="970"/>
      <c r="BM88" s="974"/>
      <c r="BN88" s="975"/>
      <c r="BO88" s="969"/>
      <c r="BP88" s="970"/>
      <c r="BQ88" s="971"/>
      <c r="BR88" s="970"/>
      <c r="BS88" s="972"/>
      <c r="BT88" s="972"/>
      <c r="BU88" s="973"/>
      <c r="BV88" s="970"/>
      <c r="BW88" s="974"/>
      <c r="BX88" s="975"/>
    </row>
    <row r="89" spans="2:76" s="233" customFormat="1" ht="21" customHeight="1">
      <c r="B89" s="696" t="s">
        <v>714</v>
      </c>
      <c r="C89" s="237" t="s">
        <v>5</v>
      </c>
      <c r="D89" s="645"/>
      <c r="E89" s="634"/>
      <c r="F89" s="441"/>
      <c r="G89" s="445"/>
      <c r="H89" s="441"/>
      <c r="I89" s="441"/>
      <c r="J89" s="633"/>
      <c r="K89" s="441"/>
      <c r="L89" s="441"/>
      <c r="M89" s="445"/>
      <c r="N89" s="441"/>
      <c r="O89" s="441"/>
      <c r="P89" s="441"/>
      <c r="Q89" s="652"/>
      <c r="R89" s="443"/>
      <c r="S89" s="710"/>
      <c r="T89" s="241"/>
      <c r="U89" s="438"/>
      <c r="V89" s="438"/>
      <c r="W89" s="708"/>
      <c r="X89" s="432"/>
      <c r="Y89" s="782"/>
      <c r="Z89" s="641"/>
      <c r="AA89" s="656"/>
      <c r="AB89" s="244"/>
      <c r="AC89" s="712"/>
      <c r="AD89" s="432"/>
      <c r="AE89" s="438"/>
      <c r="AF89" s="438"/>
      <c r="AG89" s="708"/>
      <c r="AH89" s="432"/>
      <c r="AI89" s="782"/>
      <c r="AJ89" s="641"/>
      <c r="AK89" s="656"/>
      <c r="AL89" s="244"/>
      <c r="AM89" s="712"/>
      <c r="AN89" s="432"/>
      <c r="AO89" s="438"/>
      <c r="AP89" s="438"/>
      <c r="AQ89" s="708"/>
      <c r="AR89" s="432"/>
      <c r="AS89" s="782"/>
      <c r="AT89" s="641"/>
      <c r="AU89" s="656"/>
      <c r="AV89" s="244"/>
      <c r="AW89" s="712"/>
      <c r="AX89" s="432"/>
      <c r="AY89" s="438"/>
      <c r="AZ89" s="438"/>
      <c r="BA89" s="708"/>
      <c r="BB89" s="432"/>
      <c r="BC89" s="782"/>
      <c r="BD89" s="641"/>
      <c r="BE89" s="656"/>
      <c r="BF89" s="244"/>
      <c r="BG89" s="712"/>
      <c r="BH89" s="432"/>
      <c r="BI89" s="438"/>
      <c r="BJ89" s="438"/>
      <c r="BK89" s="708"/>
      <c r="BL89" s="432"/>
      <c r="BM89" s="782"/>
      <c r="BN89" s="641"/>
      <c r="BO89" s="656"/>
      <c r="BP89" s="244"/>
      <c r="BQ89" s="712"/>
      <c r="BR89" s="432"/>
      <c r="BS89" s="438"/>
      <c r="BT89" s="438"/>
      <c r="BU89" s="708"/>
      <c r="BV89" s="432"/>
      <c r="BW89" s="782"/>
      <c r="BX89" s="641"/>
    </row>
    <row r="90" spans="2:76" s="233" customFormat="1" ht="21" customHeight="1">
      <c r="B90" s="240"/>
      <c r="C90" s="206" t="s">
        <v>11</v>
      </c>
      <c r="D90" s="645"/>
      <c r="E90" s="634"/>
      <c r="F90" s="441"/>
      <c r="G90" s="445"/>
      <c r="H90" s="441"/>
      <c r="I90" s="441"/>
      <c r="J90" s="633"/>
      <c r="K90" s="441"/>
      <c r="L90" s="441"/>
      <c r="M90" s="445"/>
      <c r="N90" s="441"/>
      <c r="O90" s="441"/>
      <c r="P90" s="441"/>
      <c r="Q90" s="652"/>
      <c r="R90" s="443"/>
      <c r="S90" s="710"/>
      <c r="T90" s="241"/>
      <c r="U90" s="444"/>
      <c r="V90" s="444"/>
      <c r="W90" s="702"/>
      <c r="X90" s="443"/>
      <c r="Y90" s="779"/>
      <c r="Z90" s="653"/>
      <c r="AA90" s="652"/>
      <c r="AB90" s="443"/>
      <c r="AC90" s="710"/>
      <c r="AD90" s="443"/>
      <c r="AE90" s="444"/>
      <c r="AF90" s="444"/>
      <c r="AG90" s="702"/>
      <c r="AH90" s="443"/>
      <c r="AI90" s="779"/>
      <c r="AJ90" s="653"/>
      <c r="AK90" s="652"/>
      <c r="AL90" s="443"/>
      <c r="AM90" s="710"/>
      <c r="AN90" s="443"/>
      <c r="AO90" s="444"/>
      <c r="AP90" s="444"/>
      <c r="AQ90" s="702"/>
      <c r="AR90" s="443"/>
      <c r="AS90" s="779"/>
      <c r="AT90" s="653"/>
      <c r="AU90" s="652"/>
      <c r="AV90" s="443"/>
      <c r="AW90" s="710"/>
      <c r="AX90" s="443"/>
      <c r="AY90" s="444"/>
      <c r="AZ90" s="444"/>
      <c r="BA90" s="702"/>
      <c r="BB90" s="443"/>
      <c r="BC90" s="779"/>
      <c r="BD90" s="653"/>
      <c r="BE90" s="652"/>
      <c r="BF90" s="443"/>
      <c r="BG90" s="710"/>
      <c r="BH90" s="443"/>
      <c r="BI90" s="444"/>
      <c r="BJ90" s="444"/>
      <c r="BK90" s="702"/>
      <c r="BL90" s="443"/>
      <c r="BM90" s="779"/>
      <c r="BN90" s="653"/>
      <c r="BO90" s="652"/>
      <c r="BP90" s="443"/>
      <c r="BQ90" s="710"/>
      <c r="BR90" s="443"/>
      <c r="BS90" s="444"/>
      <c r="BT90" s="444"/>
      <c r="BU90" s="702"/>
      <c r="BV90" s="443"/>
      <c r="BW90" s="779"/>
      <c r="BX90" s="653"/>
    </row>
    <row r="91" spans="2:76" s="233" customFormat="1" ht="21" customHeight="1">
      <c r="B91" s="240"/>
      <c r="C91" s="239" t="s">
        <v>12</v>
      </c>
      <c r="D91" s="645"/>
      <c r="E91" s="634"/>
      <c r="F91" s="441"/>
      <c r="G91" s="445"/>
      <c r="H91" s="441"/>
      <c r="I91" s="441"/>
      <c r="J91" s="633"/>
      <c r="K91" s="441"/>
      <c r="L91" s="441"/>
      <c r="M91" s="445"/>
      <c r="N91" s="441"/>
      <c r="O91" s="441"/>
      <c r="P91" s="441"/>
      <c r="Q91" s="652"/>
      <c r="R91" s="443"/>
      <c r="S91" s="710"/>
      <c r="T91" s="241"/>
      <c r="U91" s="444"/>
      <c r="V91" s="444"/>
      <c r="W91" s="702"/>
      <c r="X91" s="443"/>
      <c r="Y91" s="779"/>
      <c r="Z91" s="653"/>
      <c r="AA91" s="652"/>
      <c r="AB91" s="443"/>
      <c r="AC91" s="710"/>
      <c r="AD91" s="443"/>
      <c r="AE91" s="444"/>
      <c r="AF91" s="444"/>
      <c r="AG91" s="702"/>
      <c r="AH91" s="443"/>
      <c r="AI91" s="779"/>
      <c r="AJ91" s="653"/>
      <c r="AK91" s="652"/>
      <c r="AL91" s="443"/>
      <c r="AM91" s="710"/>
      <c r="AN91" s="443"/>
      <c r="AO91" s="444"/>
      <c r="AP91" s="444"/>
      <c r="AQ91" s="702"/>
      <c r="AR91" s="443"/>
      <c r="AS91" s="779"/>
      <c r="AT91" s="653"/>
      <c r="AU91" s="652"/>
      <c r="AV91" s="443"/>
      <c r="AW91" s="710"/>
      <c r="AX91" s="443"/>
      <c r="AY91" s="444"/>
      <c r="AZ91" s="444"/>
      <c r="BA91" s="702"/>
      <c r="BB91" s="443"/>
      <c r="BC91" s="779"/>
      <c r="BD91" s="653"/>
      <c r="BE91" s="652"/>
      <c r="BF91" s="443"/>
      <c r="BG91" s="710"/>
      <c r="BH91" s="443"/>
      <c r="BI91" s="444"/>
      <c r="BJ91" s="444"/>
      <c r="BK91" s="702"/>
      <c r="BL91" s="443"/>
      <c r="BM91" s="779"/>
      <c r="BN91" s="653"/>
      <c r="BO91" s="652"/>
      <c r="BP91" s="443"/>
      <c r="BQ91" s="710"/>
      <c r="BR91" s="443"/>
      <c r="BS91" s="444"/>
      <c r="BT91" s="444"/>
      <c r="BU91" s="702"/>
      <c r="BV91" s="443"/>
      <c r="BW91" s="779"/>
      <c r="BX91" s="653"/>
    </row>
    <row r="92" spans="2:76" s="233" customFormat="1" ht="21" customHeight="1">
      <c r="B92" s="697"/>
      <c r="C92" s="963" t="s">
        <v>30</v>
      </c>
      <c r="D92" s="964"/>
      <c r="E92" s="965"/>
      <c r="F92" s="966"/>
      <c r="G92" s="967"/>
      <c r="H92" s="966"/>
      <c r="I92" s="966"/>
      <c r="J92" s="968"/>
      <c r="K92" s="966"/>
      <c r="L92" s="966"/>
      <c r="M92" s="967"/>
      <c r="N92" s="966"/>
      <c r="O92" s="966"/>
      <c r="P92" s="966"/>
      <c r="Q92" s="969"/>
      <c r="R92" s="970"/>
      <c r="S92" s="971"/>
      <c r="T92" s="970"/>
      <c r="U92" s="972"/>
      <c r="V92" s="972"/>
      <c r="W92" s="973"/>
      <c r="X92" s="970"/>
      <c r="Y92" s="974"/>
      <c r="Z92" s="975"/>
      <c r="AA92" s="969"/>
      <c r="AB92" s="970"/>
      <c r="AC92" s="971"/>
      <c r="AD92" s="970"/>
      <c r="AE92" s="972"/>
      <c r="AF92" s="972"/>
      <c r="AG92" s="973"/>
      <c r="AH92" s="970"/>
      <c r="AI92" s="974"/>
      <c r="AJ92" s="975"/>
      <c r="AK92" s="969"/>
      <c r="AL92" s="970"/>
      <c r="AM92" s="971"/>
      <c r="AN92" s="970"/>
      <c r="AO92" s="972"/>
      <c r="AP92" s="972"/>
      <c r="AQ92" s="973"/>
      <c r="AR92" s="970"/>
      <c r="AS92" s="974"/>
      <c r="AT92" s="975"/>
      <c r="AU92" s="969"/>
      <c r="AV92" s="970"/>
      <c r="AW92" s="971"/>
      <c r="AX92" s="970"/>
      <c r="AY92" s="972"/>
      <c r="AZ92" s="972"/>
      <c r="BA92" s="973"/>
      <c r="BB92" s="970"/>
      <c r="BC92" s="974"/>
      <c r="BD92" s="975"/>
      <c r="BE92" s="969"/>
      <c r="BF92" s="970"/>
      <c r="BG92" s="971"/>
      <c r="BH92" s="970"/>
      <c r="BI92" s="972"/>
      <c r="BJ92" s="972"/>
      <c r="BK92" s="973"/>
      <c r="BL92" s="970"/>
      <c r="BM92" s="974"/>
      <c r="BN92" s="975"/>
      <c r="BO92" s="969"/>
      <c r="BP92" s="970"/>
      <c r="BQ92" s="971"/>
      <c r="BR92" s="970"/>
      <c r="BS92" s="972"/>
      <c r="BT92" s="972"/>
      <c r="BU92" s="973"/>
      <c r="BV92" s="970"/>
      <c r="BW92" s="974"/>
      <c r="BX92" s="975"/>
    </row>
    <row r="93" spans="2:76" s="233" customFormat="1" ht="21" customHeight="1">
      <c r="B93" s="696" t="s">
        <v>715</v>
      </c>
      <c r="C93" s="237" t="s">
        <v>5</v>
      </c>
      <c r="D93" s="645"/>
      <c r="E93" s="634"/>
      <c r="F93" s="441"/>
      <c r="G93" s="445"/>
      <c r="H93" s="441"/>
      <c r="I93" s="441"/>
      <c r="J93" s="633"/>
      <c r="K93" s="441"/>
      <c r="L93" s="441"/>
      <c r="M93" s="445"/>
      <c r="N93" s="441"/>
      <c r="O93" s="441"/>
      <c r="P93" s="441"/>
      <c r="Q93" s="652"/>
      <c r="R93" s="443"/>
      <c r="S93" s="710"/>
      <c r="T93" s="241"/>
      <c r="U93" s="444"/>
      <c r="V93" s="444"/>
      <c r="W93" s="702"/>
      <c r="X93" s="443"/>
      <c r="Y93" s="779"/>
      <c r="Z93" s="653"/>
      <c r="AA93" s="652"/>
      <c r="AB93" s="443"/>
      <c r="AC93" s="710"/>
      <c r="AD93" s="443"/>
      <c r="AE93" s="444"/>
      <c r="AF93" s="444"/>
      <c r="AG93" s="702"/>
      <c r="AH93" s="443"/>
      <c r="AI93" s="779"/>
      <c r="AJ93" s="653"/>
      <c r="AK93" s="652"/>
      <c r="AL93" s="443"/>
      <c r="AM93" s="710"/>
      <c r="AN93" s="443"/>
      <c r="AO93" s="444"/>
      <c r="AP93" s="444"/>
      <c r="AQ93" s="702"/>
      <c r="AR93" s="443"/>
      <c r="AS93" s="779"/>
      <c r="AT93" s="653"/>
      <c r="AU93" s="652"/>
      <c r="AV93" s="443"/>
      <c r="AW93" s="710"/>
      <c r="AX93" s="443"/>
      <c r="AY93" s="444"/>
      <c r="AZ93" s="444"/>
      <c r="BA93" s="702"/>
      <c r="BB93" s="443"/>
      <c r="BC93" s="779"/>
      <c r="BD93" s="653"/>
      <c r="BE93" s="652"/>
      <c r="BF93" s="443"/>
      <c r="BG93" s="710"/>
      <c r="BH93" s="443"/>
      <c r="BI93" s="444"/>
      <c r="BJ93" s="444"/>
      <c r="BK93" s="702"/>
      <c r="BL93" s="443"/>
      <c r="BM93" s="779"/>
      <c r="BN93" s="653"/>
      <c r="BO93" s="652"/>
      <c r="BP93" s="443"/>
      <c r="BQ93" s="710"/>
      <c r="BR93" s="443"/>
      <c r="BS93" s="444"/>
      <c r="BT93" s="444"/>
      <c r="BU93" s="702"/>
      <c r="BV93" s="443"/>
      <c r="BW93" s="779"/>
      <c r="BX93" s="653"/>
    </row>
    <row r="94" spans="2:76" s="233" customFormat="1" ht="21" customHeight="1">
      <c r="B94" s="240"/>
      <c r="C94" s="206" t="s">
        <v>11</v>
      </c>
      <c r="D94" s="645"/>
      <c r="E94" s="634"/>
      <c r="F94" s="441"/>
      <c r="G94" s="445"/>
      <c r="H94" s="441"/>
      <c r="I94" s="441"/>
      <c r="J94" s="633"/>
      <c r="K94" s="441"/>
      <c r="L94" s="441"/>
      <c r="M94" s="445"/>
      <c r="N94" s="441"/>
      <c r="O94" s="441"/>
      <c r="P94" s="441"/>
      <c r="Q94" s="652"/>
      <c r="R94" s="443"/>
      <c r="S94" s="710"/>
      <c r="T94" s="241"/>
      <c r="U94" s="444"/>
      <c r="V94" s="444"/>
      <c r="W94" s="702"/>
      <c r="X94" s="443"/>
      <c r="Y94" s="779"/>
      <c r="Z94" s="653"/>
      <c r="AA94" s="652"/>
      <c r="AB94" s="443"/>
      <c r="AC94" s="710"/>
      <c r="AD94" s="443"/>
      <c r="AE94" s="444"/>
      <c r="AF94" s="444"/>
      <c r="AG94" s="702"/>
      <c r="AH94" s="443"/>
      <c r="AI94" s="779"/>
      <c r="AJ94" s="653"/>
      <c r="AK94" s="652"/>
      <c r="AL94" s="443"/>
      <c r="AM94" s="710"/>
      <c r="AN94" s="443"/>
      <c r="AO94" s="444"/>
      <c r="AP94" s="444"/>
      <c r="AQ94" s="702"/>
      <c r="AR94" s="443"/>
      <c r="AS94" s="779"/>
      <c r="AT94" s="653"/>
      <c r="AU94" s="652"/>
      <c r="AV94" s="443"/>
      <c r="AW94" s="710"/>
      <c r="AX94" s="443"/>
      <c r="AY94" s="444"/>
      <c r="AZ94" s="444"/>
      <c r="BA94" s="702"/>
      <c r="BB94" s="443"/>
      <c r="BC94" s="779"/>
      <c r="BD94" s="653"/>
      <c r="BE94" s="652"/>
      <c r="BF94" s="443"/>
      <c r="BG94" s="710"/>
      <c r="BH94" s="443"/>
      <c r="BI94" s="444"/>
      <c r="BJ94" s="444"/>
      <c r="BK94" s="702"/>
      <c r="BL94" s="443"/>
      <c r="BM94" s="779"/>
      <c r="BN94" s="653"/>
      <c r="BO94" s="652"/>
      <c r="BP94" s="443"/>
      <c r="BQ94" s="710"/>
      <c r="BR94" s="443"/>
      <c r="BS94" s="444"/>
      <c r="BT94" s="444"/>
      <c r="BU94" s="702"/>
      <c r="BV94" s="443"/>
      <c r="BW94" s="779"/>
      <c r="BX94" s="653"/>
    </row>
    <row r="95" spans="2:76" s="233" customFormat="1" ht="21" customHeight="1">
      <c r="B95" s="240"/>
      <c r="C95" s="239" t="s">
        <v>12</v>
      </c>
      <c r="D95" s="645"/>
      <c r="E95" s="634"/>
      <c r="F95" s="441"/>
      <c r="G95" s="445"/>
      <c r="H95" s="441"/>
      <c r="I95" s="441"/>
      <c r="J95" s="633"/>
      <c r="K95" s="441"/>
      <c r="L95" s="441"/>
      <c r="M95" s="445"/>
      <c r="N95" s="441"/>
      <c r="O95" s="441"/>
      <c r="P95" s="441"/>
      <c r="Q95" s="652"/>
      <c r="R95" s="443"/>
      <c r="S95" s="710"/>
      <c r="T95" s="241"/>
      <c r="U95" s="444"/>
      <c r="V95" s="444"/>
      <c r="W95" s="702"/>
      <c r="X95" s="443"/>
      <c r="Y95" s="779"/>
      <c r="Z95" s="653"/>
      <c r="AA95" s="652"/>
      <c r="AB95" s="443"/>
      <c r="AC95" s="710"/>
      <c r="AD95" s="443"/>
      <c r="AE95" s="444"/>
      <c r="AF95" s="444"/>
      <c r="AG95" s="702"/>
      <c r="AH95" s="443"/>
      <c r="AI95" s="779"/>
      <c r="AJ95" s="653"/>
      <c r="AK95" s="652"/>
      <c r="AL95" s="443"/>
      <c r="AM95" s="710"/>
      <c r="AN95" s="443"/>
      <c r="AO95" s="444"/>
      <c r="AP95" s="444"/>
      <c r="AQ95" s="702"/>
      <c r="AR95" s="443"/>
      <c r="AS95" s="779"/>
      <c r="AT95" s="653"/>
      <c r="AU95" s="652"/>
      <c r="AV95" s="443"/>
      <c r="AW95" s="710"/>
      <c r="AX95" s="443"/>
      <c r="AY95" s="444"/>
      <c r="AZ95" s="444"/>
      <c r="BA95" s="702"/>
      <c r="BB95" s="443"/>
      <c r="BC95" s="779"/>
      <c r="BD95" s="653"/>
      <c r="BE95" s="652"/>
      <c r="BF95" s="443"/>
      <c r="BG95" s="710"/>
      <c r="BH95" s="443"/>
      <c r="BI95" s="444"/>
      <c r="BJ95" s="444"/>
      <c r="BK95" s="702"/>
      <c r="BL95" s="443"/>
      <c r="BM95" s="779"/>
      <c r="BN95" s="653"/>
      <c r="BO95" s="652"/>
      <c r="BP95" s="443"/>
      <c r="BQ95" s="710"/>
      <c r="BR95" s="443"/>
      <c r="BS95" s="444"/>
      <c r="BT95" s="444"/>
      <c r="BU95" s="702"/>
      <c r="BV95" s="443"/>
      <c r="BW95" s="779"/>
      <c r="BX95" s="653"/>
    </row>
    <row r="96" spans="2:76" s="233" customFormat="1" ht="21" customHeight="1">
      <c r="B96" s="697"/>
      <c r="C96" s="963" t="s">
        <v>30</v>
      </c>
      <c r="D96" s="964"/>
      <c r="E96" s="965"/>
      <c r="F96" s="966"/>
      <c r="G96" s="967"/>
      <c r="H96" s="966"/>
      <c r="I96" s="966"/>
      <c r="J96" s="968"/>
      <c r="K96" s="966"/>
      <c r="L96" s="966"/>
      <c r="M96" s="967"/>
      <c r="N96" s="966"/>
      <c r="O96" s="966"/>
      <c r="P96" s="966"/>
      <c r="Q96" s="969"/>
      <c r="R96" s="970"/>
      <c r="S96" s="971"/>
      <c r="T96" s="970"/>
      <c r="U96" s="972"/>
      <c r="V96" s="972"/>
      <c r="W96" s="973"/>
      <c r="X96" s="970"/>
      <c r="Y96" s="974"/>
      <c r="Z96" s="975"/>
      <c r="AA96" s="969"/>
      <c r="AB96" s="970"/>
      <c r="AC96" s="971"/>
      <c r="AD96" s="970"/>
      <c r="AE96" s="972"/>
      <c r="AF96" s="972"/>
      <c r="AG96" s="973"/>
      <c r="AH96" s="970"/>
      <c r="AI96" s="974"/>
      <c r="AJ96" s="975"/>
      <c r="AK96" s="969"/>
      <c r="AL96" s="970"/>
      <c r="AM96" s="971"/>
      <c r="AN96" s="970"/>
      <c r="AO96" s="972"/>
      <c r="AP96" s="972"/>
      <c r="AQ96" s="973"/>
      <c r="AR96" s="970"/>
      <c r="AS96" s="974"/>
      <c r="AT96" s="975"/>
      <c r="AU96" s="969"/>
      <c r="AV96" s="970"/>
      <c r="AW96" s="971"/>
      <c r="AX96" s="970"/>
      <c r="AY96" s="972"/>
      <c r="AZ96" s="972"/>
      <c r="BA96" s="973"/>
      <c r="BB96" s="970"/>
      <c r="BC96" s="974"/>
      <c r="BD96" s="975"/>
      <c r="BE96" s="969"/>
      <c r="BF96" s="970"/>
      <c r="BG96" s="971"/>
      <c r="BH96" s="970"/>
      <c r="BI96" s="972"/>
      <c r="BJ96" s="972"/>
      <c r="BK96" s="973"/>
      <c r="BL96" s="970"/>
      <c r="BM96" s="974"/>
      <c r="BN96" s="975"/>
      <c r="BO96" s="969"/>
      <c r="BP96" s="970"/>
      <c r="BQ96" s="971"/>
      <c r="BR96" s="970"/>
      <c r="BS96" s="972"/>
      <c r="BT96" s="972"/>
      <c r="BU96" s="973"/>
      <c r="BV96" s="970"/>
      <c r="BW96" s="974"/>
      <c r="BX96" s="975"/>
    </row>
    <row r="97" spans="2:76" s="233" customFormat="1" ht="21" customHeight="1">
      <c r="B97" s="696" t="s">
        <v>716</v>
      </c>
      <c r="C97" s="237" t="s">
        <v>5</v>
      </c>
      <c r="D97" s="645"/>
      <c r="E97" s="634"/>
      <c r="F97" s="441"/>
      <c r="G97" s="445"/>
      <c r="H97" s="441"/>
      <c r="I97" s="441"/>
      <c r="J97" s="633"/>
      <c r="K97" s="441"/>
      <c r="L97" s="441"/>
      <c r="M97" s="445"/>
      <c r="N97" s="441"/>
      <c r="O97" s="441"/>
      <c r="P97" s="441"/>
      <c r="Q97" s="652"/>
      <c r="R97" s="443"/>
      <c r="S97" s="710"/>
      <c r="T97" s="241"/>
      <c r="U97" s="444"/>
      <c r="V97" s="444"/>
      <c r="W97" s="702"/>
      <c r="X97" s="443"/>
      <c r="Y97" s="779"/>
      <c r="Z97" s="653"/>
      <c r="AA97" s="652"/>
      <c r="AB97" s="443"/>
      <c r="AC97" s="710"/>
      <c r="AD97" s="443"/>
      <c r="AE97" s="444"/>
      <c r="AF97" s="444"/>
      <c r="AG97" s="702"/>
      <c r="AH97" s="443"/>
      <c r="AI97" s="779"/>
      <c r="AJ97" s="653"/>
      <c r="AK97" s="652"/>
      <c r="AL97" s="443"/>
      <c r="AM97" s="710"/>
      <c r="AN97" s="443"/>
      <c r="AO97" s="444"/>
      <c r="AP97" s="444"/>
      <c r="AQ97" s="702"/>
      <c r="AR97" s="443"/>
      <c r="AS97" s="779"/>
      <c r="AT97" s="653"/>
      <c r="AU97" s="652"/>
      <c r="AV97" s="443"/>
      <c r="AW97" s="710"/>
      <c r="AX97" s="443"/>
      <c r="AY97" s="444"/>
      <c r="AZ97" s="444"/>
      <c r="BA97" s="702"/>
      <c r="BB97" s="443"/>
      <c r="BC97" s="779"/>
      <c r="BD97" s="653"/>
      <c r="BE97" s="652"/>
      <c r="BF97" s="443"/>
      <c r="BG97" s="710"/>
      <c r="BH97" s="443"/>
      <c r="BI97" s="444"/>
      <c r="BJ97" s="444"/>
      <c r="BK97" s="702"/>
      <c r="BL97" s="443"/>
      <c r="BM97" s="779"/>
      <c r="BN97" s="653"/>
      <c r="BO97" s="652"/>
      <c r="BP97" s="443"/>
      <c r="BQ97" s="710"/>
      <c r="BR97" s="443"/>
      <c r="BS97" s="444"/>
      <c r="BT97" s="444"/>
      <c r="BU97" s="702"/>
      <c r="BV97" s="443"/>
      <c r="BW97" s="779"/>
      <c r="BX97" s="653"/>
    </row>
    <row r="98" spans="2:76" s="233" customFormat="1" ht="21" customHeight="1">
      <c r="B98" s="240"/>
      <c r="C98" s="206" t="s">
        <v>11</v>
      </c>
      <c r="D98" s="645"/>
      <c r="E98" s="634"/>
      <c r="F98" s="441"/>
      <c r="G98" s="445"/>
      <c r="H98" s="441"/>
      <c r="I98" s="441"/>
      <c r="J98" s="633"/>
      <c r="K98" s="441"/>
      <c r="L98" s="441"/>
      <c r="M98" s="445"/>
      <c r="N98" s="441"/>
      <c r="O98" s="441"/>
      <c r="P98" s="441"/>
      <c r="Q98" s="652"/>
      <c r="R98" s="443"/>
      <c r="S98" s="710"/>
      <c r="T98" s="241"/>
      <c r="U98" s="444"/>
      <c r="V98" s="444"/>
      <c r="W98" s="702"/>
      <c r="X98" s="443"/>
      <c r="Y98" s="779"/>
      <c r="Z98" s="653"/>
      <c r="AA98" s="652"/>
      <c r="AB98" s="443"/>
      <c r="AC98" s="710"/>
      <c r="AD98" s="443"/>
      <c r="AE98" s="444"/>
      <c r="AF98" s="444"/>
      <c r="AG98" s="702"/>
      <c r="AH98" s="443"/>
      <c r="AI98" s="779"/>
      <c r="AJ98" s="653"/>
      <c r="AK98" s="652"/>
      <c r="AL98" s="443"/>
      <c r="AM98" s="710"/>
      <c r="AN98" s="443"/>
      <c r="AO98" s="444"/>
      <c r="AP98" s="444"/>
      <c r="AQ98" s="702"/>
      <c r="AR98" s="443"/>
      <c r="AS98" s="779"/>
      <c r="AT98" s="653"/>
      <c r="AU98" s="652"/>
      <c r="AV98" s="443"/>
      <c r="AW98" s="710"/>
      <c r="AX98" s="443"/>
      <c r="AY98" s="444"/>
      <c r="AZ98" s="444"/>
      <c r="BA98" s="702"/>
      <c r="BB98" s="443"/>
      <c r="BC98" s="779"/>
      <c r="BD98" s="653"/>
      <c r="BE98" s="652"/>
      <c r="BF98" s="443"/>
      <c r="BG98" s="710"/>
      <c r="BH98" s="443"/>
      <c r="BI98" s="444"/>
      <c r="BJ98" s="444"/>
      <c r="BK98" s="702"/>
      <c r="BL98" s="443"/>
      <c r="BM98" s="779"/>
      <c r="BN98" s="653"/>
      <c r="BO98" s="652"/>
      <c r="BP98" s="443"/>
      <c r="BQ98" s="710"/>
      <c r="BR98" s="443"/>
      <c r="BS98" s="444"/>
      <c r="BT98" s="444"/>
      <c r="BU98" s="702"/>
      <c r="BV98" s="443"/>
      <c r="BW98" s="779"/>
      <c r="BX98" s="653"/>
    </row>
    <row r="99" spans="2:76" s="233" customFormat="1" ht="21" customHeight="1">
      <c r="B99" s="240"/>
      <c r="C99" s="239" t="s">
        <v>12</v>
      </c>
      <c r="D99" s="645"/>
      <c r="E99" s="634"/>
      <c r="F99" s="441"/>
      <c r="G99" s="445"/>
      <c r="H99" s="441"/>
      <c r="I99" s="441"/>
      <c r="J99" s="633"/>
      <c r="K99" s="441"/>
      <c r="L99" s="441"/>
      <c r="M99" s="445"/>
      <c r="N99" s="441"/>
      <c r="O99" s="441"/>
      <c r="P99" s="441"/>
      <c r="Q99" s="652"/>
      <c r="R99" s="443"/>
      <c r="S99" s="710"/>
      <c r="T99" s="241"/>
      <c r="U99" s="444"/>
      <c r="V99" s="444"/>
      <c r="W99" s="702"/>
      <c r="X99" s="443"/>
      <c r="Y99" s="779"/>
      <c r="Z99" s="653"/>
      <c r="AA99" s="652"/>
      <c r="AB99" s="443"/>
      <c r="AC99" s="710"/>
      <c r="AD99" s="443"/>
      <c r="AE99" s="444"/>
      <c r="AF99" s="444"/>
      <c r="AG99" s="702"/>
      <c r="AH99" s="443"/>
      <c r="AI99" s="779"/>
      <c r="AJ99" s="653"/>
      <c r="AK99" s="652"/>
      <c r="AL99" s="443"/>
      <c r="AM99" s="710"/>
      <c r="AN99" s="443"/>
      <c r="AO99" s="444"/>
      <c r="AP99" s="444"/>
      <c r="AQ99" s="702"/>
      <c r="AR99" s="443"/>
      <c r="AS99" s="779"/>
      <c r="AT99" s="653"/>
      <c r="AU99" s="652"/>
      <c r="AV99" s="443"/>
      <c r="AW99" s="710"/>
      <c r="AX99" s="443"/>
      <c r="AY99" s="444"/>
      <c r="AZ99" s="444"/>
      <c r="BA99" s="702"/>
      <c r="BB99" s="443"/>
      <c r="BC99" s="779"/>
      <c r="BD99" s="653"/>
      <c r="BE99" s="652"/>
      <c r="BF99" s="443"/>
      <c r="BG99" s="710"/>
      <c r="BH99" s="443"/>
      <c r="BI99" s="444"/>
      <c r="BJ99" s="444"/>
      <c r="BK99" s="702"/>
      <c r="BL99" s="443"/>
      <c r="BM99" s="779"/>
      <c r="BN99" s="653"/>
      <c r="BO99" s="652"/>
      <c r="BP99" s="443"/>
      <c r="BQ99" s="710"/>
      <c r="BR99" s="443"/>
      <c r="BS99" s="444"/>
      <c r="BT99" s="444"/>
      <c r="BU99" s="702"/>
      <c r="BV99" s="443"/>
      <c r="BW99" s="779"/>
      <c r="BX99" s="653"/>
    </row>
    <row r="100" spans="2:76" s="233" customFormat="1" ht="21" customHeight="1">
      <c r="B100" s="697"/>
      <c r="C100" s="963" t="s">
        <v>30</v>
      </c>
      <c r="D100" s="964"/>
      <c r="E100" s="965"/>
      <c r="F100" s="966"/>
      <c r="G100" s="967"/>
      <c r="H100" s="966"/>
      <c r="I100" s="966"/>
      <c r="J100" s="968"/>
      <c r="K100" s="966"/>
      <c r="L100" s="966"/>
      <c r="M100" s="967"/>
      <c r="N100" s="966"/>
      <c r="O100" s="966"/>
      <c r="P100" s="966"/>
      <c r="Q100" s="969"/>
      <c r="R100" s="970"/>
      <c r="S100" s="971"/>
      <c r="T100" s="970"/>
      <c r="U100" s="972"/>
      <c r="V100" s="972"/>
      <c r="W100" s="973"/>
      <c r="X100" s="970"/>
      <c r="Y100" s="974"/>
      <c r="Z100" s="975"/>
      <c r="AA100" s="969"/>
      <c r="AB100" s="970"/>
      <c r="AC100" s="971"/>
      <c r="AD100" s="970"/>
      <c r="AE100" s="972"/>
      <c r="AF100" s="972"/>
      <c r="AG100" s="973"/>
      <c r="AH100" s="970"/>
      <c r="AI100" s="974"/>
      <c r="AJ100" s="975"/>
      <c r="AK100" s="969"/>
      <c r="AL100" s="970"/>
      <c r="AM100" s="971"/>
      <c r="AN100" s="970"/>
      <c r="AO100" s="972"/>
      <c r="AP100" s="972"/>
      <c r="AQ100" s="973"/>
      <c r="AR100" s="970"/>
      <c r="AS100" s="974"/>
      <c r="AT100" s="975"/>
      <c r="AU100" s="969"/>
      <c r="AV100" s="970"/>
      <c r="AW100" s="971"/>
      <c r="AX100" s="970"/>
      <c r="AY100" s="972"/>
      <c r="AZ100" s="972"/>
      <c r="BA100" s="973"/>
      <c r="BB100" s="970"/>
      <c r="BC100" s="974"/>
      <c r="BD100" s="975"/>
      <c r="BE100" s="969"/>
      <c r="BF100" s="970"/>
      <c r="BG100" s="971"/>
      <c r="BH100" s="970"/>
      <c r="BI100" s="972"/>
      <c r="BJ100" s="972"/>
      <c r="BK100" s="973"/>
      <c r="BL100" s="970"/>
      <c r="BM100" s="974"/>
      <c r="BN100" s="975"/>
      <c r="BO100" s="969"/>
      <c r="BP100" s="970"/>
      <c r="BQ100" s="971"/>
      <c r="BR100" s="970"/>
      <c r="BS100" s="972"/>
      <c r="BT100" s="972"/>
      <c r="BU100" s="973"/>
      <c r="BV100" s="970"/>
      <c r="BW100" s="974"/>
      <c r="BX100" s="975"/>
    </row>
    <row r="101" spans="2:76" s="233" customFormat="1" ht="21" customHeight="1">
      <c r="B101" s="696" t="s">
        <v>717</v>
      </c>
      <c r="C101" s="237" t="s">
        <v>5</v>
      </c>
      <c r="D101" s="645"/>
      <c r="E101" s="634"/>
      <c r="F101" s="441"/>
      <c r="G101" s="445"/>
      <c r="H101" s="441"/>
      <c r="I101" s="441"/>
      <c r="J101" s="633"/>
      <c r="K101" s="441"/>
      <c r="L101" s="441"/>
      <c r="M101" s="445"/>
      <c r="N101" s="441"/>
      <c r="O101" s="441"/>
      <c r="P101" s="441"/>
      <c r="Q101" s="652"/>
      <c r="R101" s="443"/>
      <c r="S101" s="710"/>
      <c r="T101" s="241"/>
      <c r="U101" s="444"/>
      <c r="V101" s="444"/>
      <c r="W101" s="702"/>
      <c r="X101" s="443"/>
      <c r="Y101" s="779"/>
      <c r="Z101" s="653"/>
      <c r="AA101" s="652"/>
      <c r="AB101" s="443"/>
      <c r="AC101" s="710"/>
      <c r="AD101" s="443"/>
      <c r="AE101" s="444"/>
      <c r="AF101" s="444"/>
      <c r="AG101" s="702"/>
      <c r="AH101" s="443"/>
      <c r="AI101" s="779"/>
      <c r="AJ101" s="653"/>
      <c r="AK101" s="652"/>
      <c r="AL101" s="443"/>
      <c r="AM101" s="710"/>
      <c r="AN101" s="443"/>
      <c r="AO101" s="444"/>
      <c r="AP101" s="444"/>
      <c r="AQ101" s="702"/>
      <c r="AR101" s="443"/>
      <c r="AS101" s="779"/>
      <c r="AT101" s="653"/>
      <c r="AU101" s="652"/>
      <c r="AV101" s="443"/>
      <c r="AW101" s="710"/>
      <c r="AX101" s="443"/>
      <c r="AY101" s="444"/>
      <c r="AZ101" s="444"/>
      <c r="BA101" s="702"/>
      <c r="BB101" s="443"/>
      <c r="BC101" s="779"/>
      <c r="BD101" s="653"/>
      <c r="BE101" s="652"/>
      <c r="BF101" s="443"/>
      <c r="BG101" s="710"/>
      <c r="BH101" s="443"/>
      <c r="BI101" s="444"/>
      <c r="BJ101" s="444"/>
      <c r="BK101" s="702"/>
      <c r="BL101" s="443"/>
      <c r="BM101" s="779"/>
      <c r="BN101" s="653"/>
      <c r="BO101" s="652"/>
      <c r="BP101" s="443"/>
      <c r="BQ101" s="710"/>
      <c r="BR101" s="443"/>
      <c r="BS101" s="444"/>
      <c r="BT101" s="444"/>
      <c r="BU101" s="702"/>
      <c r="BV101" s="443"/>
      <c r="BW101" s="779"/>
      <c r="BX101" s="653"/>
    </row>
    <row r="102" spans="2:76" s="233" customFormat="1" ht="21" customHeight="1">
      <c r="B102" s="240"/>
      <c r="C102" s="206" t="s">
        <v>11</v>
      </c>
      <c r="D102" s="645"/>
      <c r="E102" s="634"/>
      <c r="F102" s="441"/>
      <c r="G102" s="445"/>
      <c r="H102" s="441"/>
      <c r="I102" s="441"/>
      <c r="J102" s="633"/>
      <c r="K102" s="441"/>
      <c r="L102" s="441"/>
      <c r="M102" s="445"/>
      <c r="N102" s="441"/>
      <c r="O102" s="441"/>
      <c r="P102" s="441"/>
      <c r="Q102" s="652"/>
      <c r="R102" s="443"/>
      <c r="S102" s="710"/>
      <c r="T102" s="241"/>
      <c r="U102" s="444"/>
      <c r="V102" s="444"/>
      <c r="W102" s="702"/>
      <c r="X102" s="443"/>
      <c r="Y102" s="779"/>
      <c r="Z102" s="653"/>
      <c r="AA102" s="652"/>
      <c r="AB102" s="443"/>
      <c r="AC102" s="710"/>
      <c r="AD102" s="443"/>
      <c r="AE102" s="444"/>
      <c r="AF102" s="444"/>
      <c r="AG102" s="702"/>
      <c r="AH102" s="443"/>
      <c r="AI102" s="779"/>
      <c r="AJ102" s="653"/>
      <c r="AK102" s="652"/>
      <c r="AL102" s="443"/>
      <c r="AM102" s="710"/>
      <c r="AN102" s="443"/>
      <c r="AO102" s="444"/>
      <c r="AP102" s="444"/>
      <c r="AQ102" s="702"/>
      <c r="AR102" s="443"/>
      <c r="AS102" s="779"/>
      <c r="AT102" s="653"/>
      <c r="AU102" s="652"/>
      <c r="AV102" s="443"/>
      <c r="AW102" s="710"/>
      <c r="AX102" s="443"/>
      <c r="AY102" s="444"/>
      <c r="AZ102" s="444"/>
      <c r="BA102" s="702"/>
      <c r="BB102" s="443"/>
      <c r="BC102" s="779"/>
      <c r="BD102" s="653"/>
      <c r="BE102" s="652"/>
      <c r="BF102" s="443"/>
      <c r="BG102" s="710"/>
      <c r="BH102" s="443"/>
      <c r="BI102" s="444"/>
      <c r="BJ102" s="444"/>
      <c r="BK102" s="702"/>
      <c r="BL102" s="443"/>
      <c r="BM102" s="779"/>
      <c r="BN102" s="653"/>
      <c r="BO102" s="652"/>
      <c r="BP102" s="443"/>
      <c r="BQ102" s="710"/>
      <c r="BR102" s="443"/>
      <c r="BS102" s="444"/>
      <c r="BT102" s="444"/>
      <c r="BU102" s="702"/>
      <c r="BV102" s="443"/>
      <c r="BW102" s="779"/>
      <c r="BX102" s="653"/>
    </row>
    <row r="103" spans="2:76" s="233" customFormat="1" ht="21" customHeight="1">
      <c r="B103" s="240"/>
      <c r="C103" s="239" t="s">
        <v>12</v>
      </c>
      <c r="D103" s="645"/>
      <c r="E103" s="634"/>
      <c r="F103" s="441"/>
      <c r="G103" s="445"/>
      <c r="H103" s="441"/>
      <c r="I103" s="441"/>
      <c r="J103" s="633"/>
      <c r="K103" s="441"/>
      <c r="L103" s="441"/>
      <c r="M103" s="445"/>
      <c r="N103" s="441"/>
      <c r="O103" s="441"/>
      <c r="P103" s="441"/>
      <c r="Q103" s="652"/>
      <c r="R103" s="443"/>
      <c r="S103" s="710"/>
      <c r="T103" s="241"/>
      <c r="U103" s="444"/>
      <c r="V103" s="444"/>
      <c r="W103" s="702"/>
      <c r="X103" s="443"/>
      <c r="Y103" s="779"/>
      <c r="Z103" s="653"/>
      <c r="AA103" s="652"/>
      <c r="AB103" s="443"/>
      <c r="AC103" s="710"/>
      <c r="AD103" s="443"/>
      <c r="AE103" s="444"/>
      <c r="AF103" s="444"/>
      <c r="AG103" s="702"/>
      <c r="AH103" s="443"/>
      <c r="AI103" s="779"/>
      <c r="AJ103" s="653"/>
      <c r="AK103" s="652"/>
      <c r="AL103" s="443"/>
      <c r="AM103" s="710"/>
      <c r="AN103" s="443"/>
      <c r="AO103" s="444"/>
      <c r="AP103" s="444"/>
      <c r="AQ103" s="702"/>
      <c r="AR103" s="443"/>
      <c r="AS103" s="779"/>
      <c r="AT103" s="653"/>
      <c r="AU103" s="652"/>
      <c r="AV103" s="443"/>
      <c r="AW103" s="710"/>
      <c r="AX103" s="443"/>
      <c r="AY103" s="444"/>
      <c r="AZ103" s="444"/>
      <c r="BA103" s="702"/>
      <c r="BB103" s="443"/>
      <c r="BC103" s="779"/>
      <c r="BD103" s="653"/>
      <c r="BE103" s="652"/>
      <c r="BF103" s="443"/>
      <c r="BG103" s="710"/>
      <c r="BH103" s="443"/>
      <c r="BI103" s="444"/>
      <c r="BJ103" s="444"/>
      <c r="BK103" s="702"/>
      <c r="BL103" s="443"/>
      <c r="BM103" s="779"/>
      <c r="BN103" s="653"/>
      <c r="BO103" s="652"/>
      <c r="BP103" s="443"/>
      <c r="BQ103" s="710"/>
      <c r="BR103" s="443"/>
      <c r="BS103" s="444"/>
      <c r="BT103" s="444"/>
      <c r="BU103" s="702"/>
      <c r="BV103" s="443"/>
      <c r="BW103" s="779"/>
      <c r="BX103" s="653"/>
    </row>
    <row r="104" spans="2:76" s="233" customFormat="1" ht="21" customHeight="1">
      <c r="B104" s="697"/>
      <c r="C104" s="963" t="s">
        <v>30</v>
      </c>
      <c r="D104" s="964"/>
      <c r="E104" s="965"/>
      <c r="F104" s="966"/>
      <c r="G104" s="967"/>
      <c r="H104" s="966"/>
      <c r="I104" s="966"/>
      <c r="J104" s="968"/>
      <c r="K104" s="966"/>
      <c r="L104" s="966"/>
      <c r="M104" s="967"/>
      <c r="N104" s="966"/>
      <c r="O104" s="966"/>
      <c r="P104" s="966"/>
      <c r="Q104" s="969"/>
      <c r="R104" s="970"/>
      <c r="S104" s="971"/>
      <c r="T104" s="970"/>
      <c r="U104" s="972"/>
      <c r="V104" s="972"/>
      <c r="W104" s="973"/>
      <c r="X104" s="970"/>
      <c r="Y104" s="974"/>
      <c r="Z104" s="975"/>
      <c r="AA104" s="969"/>
      <c r="AB104" s="970"/>
      <c r="AC104" s="971"/>
      <c r="AD104" s="970"/>
      <c r="AE104" s="972"/>
      <c r="AF104" s="972"/>
      <c r="AG104" s="973"/>
      <c r="AH104" s="970"/>
      <c r="AI104" s="974"/>
      <c r="AJ104" s="975"/>
      <c r="AK104" s="969"/>
      <c r="AL104" s="970"/>
      <c r="AM104" s="971"/>
      <c r="AN104" s="970"/>
      <c r="AO104" s="972"/>
      <c r="AP104" s="972"/>
      <c r="AQ104" s="973"/>
      <c r="AR104" s="970"/>
      <c r="AS104" s="974"/>
      <c r="AT104" s="975"/>
      <c r="AU104" s="969"/>
      <c r="AV104" s="970"/>
      <c r="AW104" s="971"/>
      <c r="AX104" s="970"/>
      <c r="AY104" s="972"/>
      <c r="AZ104" s="972"/>
      <c r="BA104" s="973"/>
      <c r="BB104" s="970"/>
      <c r="BC104" s="974"/>
      <c r="BD104" s="975"/>
      <c r="BE104" s="969"/>
      <c r="BF104" s="970"/>
      <c r="BG104" s="971"/>
      <c r="BH104" s="970"/>
      <c r="BI104" s="972"/>
      <c r="BJ104" s="972"/>
      <c r="BK104" s="973"/>
      <c r="BL104" s="970"/>
      <c r="BM104" s="974"/>
      <c r="BN104" s="975"/>
      <c r="BO104" s="969"/>
      <c r="BP104" s="970"/>
      <c r="BQ104" s="971"/>
      <c r="BR104" s="970"/>
      <c r="BS104" s="972"/>
      <c r="BT104" s="972"/>
      <c r="BU104" s="973"/>
      <c r="BV104" s="970"/>
      <c r="BW104" s="974"/>
      <c r="BX104" s="975"/>
    </row>
    <row r="105" spans="2:76" s="233" customFormat="1" ht="21" customHeight="1">
      <c r="B105" s="696" t="s">
        <v>718</v>
      </c>
      <c r="C105" s="237" t="s">
        <v>5</v>
      </c>
      <c r="D105" s="645"/>
      <c r="E105" s="634"/>
      <c r="F105" s="441"/>
      <c r="G105" s="445"/>
      <c r="H105" s="441"/>
      <c r="I105" s="441"/>
      <c r="J105" s="633"/>
      <c r="K105" s="441"/>
      <c r="L105" s="441"/>
      <c r="M105" s="445"/>
      <c r="N105" s="441"/>
      <c r="O105" s="441"/>
      <c r="P105" s="441"/>
      <c r="Q105" s="652"/>
      <c r="R105" s="443"/>
      <c r="S105" s="710"/>
      <c r="T105" s="241"/>
      <c r="U105" s="444"/>
      <c r="V105" s="444"/>
      <c r="W105" s="702"/>
      <c r="X105" s="443"/>
      <c r="Y105" s="779"/>
      <c r="Z105" s="653"/>
      <c r="AA105" s="652"/>
      <c r="AB105" s="443"/>
      <c r="AC105" s="710"/>
      <c r="AD105" s="443"/>
      <c r="AE105" s="444"/>
      <c r="AF105" s="444"/>
      <c r="AG105" s="702"/>
      <c r="AH105" s="443"/>
      <c r="AI105" s="779"/>
      <c r="AJ105" s="653"/>
      <c r="AK105" s="652"/>
      <c r="AL105" s="443"/>
      <c r="AM105" s="710"/>
      <c r="AN105" s="443"/>
      <c r="AO105" s="444"/>
      <c r="AP105" s="444"/>
      <c r="AQ105" s="702"/>
      <c r="AR105" s="443"/>
      <c r="AS105" s="779"/>
      <c r="AT105" s="653"/>
      <c r="AU105" s="652"/>
      <c r="AV105" s="443"/>
      <c r="AW105" s="710"/>
      <c r="AX105" s="443"/>
      <c r="AY105" s="444"/>
      <c r="AZ105" s="444"/>
      <c r="BA105" s="702"/>
      <c r="BB105" s="443"/>
      <c r="BC105" s="779"/>
      <c r="BD105" s="653"/>
      <c r="BE105" s="652"/>
      <c r="BF105" s="443"/>
      <c r="BG105" s="710"/>
      <c r="BH105" s="443"/>
      <c r="BI105" s="444"/>
      <c r="BJ105" s="444"/>
      <c r="BK105" s="702"/>
      <c r="BL105" s="443"/>
      <c r="BM105" s="779"/>
      <c r="BN105" s="653"/>
      <c r="BO105" s="652"/>
      <c r="BP105" s="443"/>
      <c r="BQ105" s="710"/>
      <c r="BR105" s="443"/>
      <c r="BS105" s="444"/>
      <c r="BT105" s="444"/>
      <c r="BU105" s="702"/>
      <c r="BV105" s="443"/>
      <c r="BW105" s="779"/>
      <c r="BX105" s="653"/>
    </row>
    <row r="106" spans="2:76" s="233" customFormat="1" ht="21" customHeight="1">
      <c r="B106" s="240"/>
      <c r="C106" s="206" t="s">
        <v>11</v>
      </c>
      <c r="D106" s="645"/>
      <c r="E106" s="634"/>
      <c r="F106" s="441"/>
      <c r="G106" s="445"/>
      <c r="H106" s="441"/>
      <c r="I106" s="441"/>
      <c r="J106" s="633"/>
      <c r="K106" s="441"/>
      <c r="L106" s="441"/>
      <c r="M106" s="445"/>
      <c r="N106" s="441"/>
      <c r="O106" s="441"/>
      <c r="P106" s="441"/>
      <c r="Q106" s="652"/>
      <c r="R106" s="443"/>
      <c r="S106" s="710"/>
      <c r="T106" s="241"/>
      <c r="U106" s="444"/>
      <c r="V106" s="444"/>
      <c r="W106" s="702"/>
      <c r="X106" s="443"/>
      <c r="Y106" s="779"/>
      <c r="Z106" s="653"/>
      <c r="AA106" s="652"/>
      <c r="AB106" s="443"/>
      <c r="AC106" s="710"/>
      <c r="AD106" s="443"/>
      <c r="AE106" s="444"/>
      <c r="AF106" s="444"/>
      <c r="AG106" s="702"/>
      <c r="AH106" s="443"/>
      <c r="AI106" s="779"/>
      <c r="AJ106" s="653"/>
      <c r="AK106" s="652"/>
      <c r="AL106" s="443"/>
      <c r="AM106" s="710"/>
      <c r="AN106" s="443"/>
      <c r="AO106" s="444"/>
      <c r="AP106" s="444"/>
      <c r="AQ106" s="702"/>
      <c r="AR106" s="443"/>
      <c r="AS106" s="779"/>
      <c r="AT106" s="653"/>
      <c r="AU106" s="652"/>
      <c r="AV106" s="443"/>
      <c r="AW106" s="710"/>
      <c r="AX106" s="443"/>
      <c r="AY106" s="444"/>
      <c r="AZ106" s="444"/>
      <c r="BA106" s="702"/>
      <c r="BB106" s="443"/>
      <c r="BC106" s="779"/>
      <c r="BD106" s="653"/>
      <c r="BE106" s="652"/>
      <c r="BF106" s="443"/>
      <c r="BG106" s="710"/>
      <c r="BH106" s="443"/>
      <c r="BI106" s="444"/>
      <c r="BJ106" s="444"/>
      <c r="BK106" s="702"/>
      <c r="BL106" s="443"/>
      <c r="BM106" s="779"/>
      <c r="BN106" s="653"/>
      <c r="BO106" s="652"/>
      <c r="BP106" s="443"/>
      <c r="BQ106" s="710"/>
      <c r="BR106" s="443"/>
      <c r="BS106" s="444"/>
      <c r="BT106" s="444"/>
      <c r="BU106" s="702"/>
      <c r="BV106" s="443"/>
      <c r="BW106" s="779"/>
      <c r="BX106" s="653"/>
    </row>
    <row r="107" spans="2:76" s="233" customFormat="1" ht="21" customHeight="1">
      <c r="B107" s="240"/>
      <c r="C107" s="239" t="s">
        <v>12</v>
      </c>
      <c r="D107" s="645"/>
      <c r="E107" s="634"/>
      <c r="F107" s="441"/>
      <c r="G107" s="445"/>
      <c r="H107" s="441"/>
      <c r="I107" s="441"/>
      <c r="J107" s="633"/>
      <c r="K107" s="441"/>
      <c r="L107" s="441"/>
      <c r="M107" s="445"/>
      <c r="N107" s="441"/>
      <c r="O107" s="441"/>
      <c r="P107" s="441"/>
      <c r="Q107" s="652"/>
      <c r="R107" s="443"/>
      <c r="S107" s="710"/>
      <c r="T107" s="241"/>
      <c r="U107" s="444"/>
      <c r="V107" s="444"/>
      <c r="W107" s="702"/>
      <c r="X107" s="443"/>
      <c r="Y107" s="779"/>
      <c r="Z107" s="653"/>
      <c r="AA107" s="652"/>
      <c r="AB107" s="443"/>
      <c r="AC107" s="710"/>
      <c r="AD107" s="443"/>
      <c r="AE107" s="444"/>
      <c r="AF107" s="444"/>
      <c r="AG107" s="702"/>
      <c r="AH107" s="443"/>
      <c r="AI107" s="779"/>
      <c r="AJ107" s="653"/>
      <c r="AK107" s="652"/>
      <c r="AL107" s="443"/>
      <c r="AM107" s="710"/>
      <c r="AN107" s="443"/>
      <c r="AO107" s="444"/>
      <c r="AP107" s="444"/>
      <c r="AQ107" s="702"/>
      <c r="AR107" s="443"/>
      <c r="AS107" s="779"/>
      <c r="AT107" s="653"/>
      <c r="AU107" s="652"/>
      <c r="AV107" s="443"/>
      <c r="AW107" s="710"/>
      <c r="AX107" s="443"/>
      <c r="AY107" s="444"/>
      <c r="AZ107" s="444"/>
      <c r="BA107" s="702"/>
      <c r="BB107" s="443"/>
      <c r="BC107" s="779"/>
      <c r="BD107" s="653"/>
      <c r="BE107" s="652"/>
      <c r="BF107" s="443"/>
      <c r="BG107" s="710"/>
      <c r="BH107" s="443"/>
      <c r="BI107" s="444"/>
      <c r="BJ107" s="444"/>
      <c r="BK107" s="702"/>
      <c r="BL107" s="443"/>
      <c r="BM107" s="779"/>
      <c r="BN107" s="653"/>
      <c r="BO107" s="652"/>
      <c r="BP107" s="443"/>
      <c r="BQ107" s="710"/>
      <c r="BR107" s="443"/>
      <c r="BS107" s="444"/>
      <c r="BT107" s="444"/>
      <c r="BU107" s="702"/>
      <c r="BV107" s="443"/>
      <c r="BW107" s="779"/>
      <c r="BX107" s="653"/>
    </row>
    <row r="108" spans="2:76" s="233" customFormat="1" ht="21" customHeight="1">
      <c r="B108" s="697"/>
      <c r="C108" s="963" t="s">
        <v>30</v>
      </c>
      <c r="D108" s="964"/>
      <c r="E108" s="965"/>
      <c r="F108" s="966"/>
      <c r="G108" s="967"/>
      <c r="H108" s="966"/>
      <c r="I108" s="966"/>
      <c r="J108" s="968"/>
      <c r="K108" s="966"/>
      <c r="L108" s="966"/>
      <c r="M108" s="967"/>
      <c r="N108" s="966"/>
      <c r="O108" s="966"/>
      <c r="P108" s="966"/>
      <c r="Q108" s="969"/>
      <c r="R108" s="970"/>
      <c r="S108" s="971"/>
      <c r="T108" s="970"/>
      <c r="U108" s="972"/>
      <c r="V108" s="972"/>
      <c r="W108" s="973"/>
      <c r="X108" s="970"/>
      <c r="Y108" s="974"/>
      <c r="Z108" s="975"/>
      <c r="AA108" s="969"/>
      <c r="AB108" s="970"/>
      <c r="AC108" s="971"/>
      <c r="AD108" s="970"/>
      <c r="AE108" s="972"/>
      <c r="AF108" s="972"/>
      <c r="AG108" s="973"/>
      <c r="AH108" s="970"/>
      <c r="AI108" s="974"/>
      <c r="AJ108" s="975"/>
      <c r="AK108" s="969"/>
      <c r="AL108" s="970"/>
      <c r="AM108" s="971"/>
      <c r="AN108" s="970"/>
      <c r="AO108" s="972"/>
      <c r="AP108" s="972"/>
      <c r="AQ108" s="973"/>
      <c r="AR108" s="970"/>
      <c r="AS108" s="974"/>
      <c r="AT108" s="975"/>
      <c r="AU108" s="969"/>
      <c r="AV108" s="970"/>
      <c r="AW108" s="971"/>
      <c r="AX108" s="970"/>
      <c r="AY108" s="972"/>
      <c r="AZ108" s="972"/>
      <c r="BA108" s="973"/>
      <c r="BB108" s="970"/>
      <c r="BC108" s="974"/>
      <c r="BD108" s="975"/>
      <c r="BE108" s="969"/>
      <c r="BF108" s="970"/>
      <c r="BG108" s="971"/>
      <c r="BH108" s="970"/>
      <c r="BI108" s="972"/>
      <c r="BJ108" s="972"/>
      <c r="BK108" s="973"/>
      <c r="BL108" s="970"/>
      <c r="BM108" s="974"/>
      <c r="BN108" s="975"/>
      <c r="BO108" s="969"/>
      <c r="BP108" s="970"/>
      <c r="BQ108" s="971"/>
      <c r="BR108" s="970"/>
      <c r="BS108" s="972"/>
      <c r="BT108" s="972"/>
      <c r="BU108" s="973"/>
      <c r="BV108" s="970"/>
      <c r="BW108" s="974"/>
      <c r="BX108" s="975"/>
    </row>
    <row r="109" spans="2:76" s="233" customFormat="1" ht="21" customHeight="1">
      <c r="B109" s="696" t="s">
        <v>719</v>
      </c>
      <c r="C109" s="237" t="s">
        <v>5</v>
      </c>
      <c r="D109" s="645"/>
      <c r="E109" s="634"/>
      <c r="F109" s="441"/>
      <c r="G109" s="445"/>
      <c r="H109" s="441"/>
      <c r="I109" s="441"/>
      <c r="J109" s="633"/>
      <c r="K109" s="441"/>
      <c r="L109" s="441"/>
      <c r="M109" s="445"/>
      <c r="N109" s="441"/>
      <c r="O109" s="441"/>
      <c r="P109" s="441"/>
      <c r="Q109" s="652"/>
      <c r="R109" s="443"/>
      <c r="S109" s="710"/>
      <c r="T109" s="241"/>
      <c r="U109" s="444"/>
      <c r="V109" s="444"/>
      <c r="W109" s="702"/>
      <c r="X109" s="443"/>
      <c r="Y109" s="779"/>
      <c r="Z109" s="653"/>
      <c r="AA109" s="652"/>
      <c r="AB109" s="443"/>
      <c r="AC109" s="710"/>
      <c r="AD109" s="443"/>
      <c r="AE109" s="444"/>
      <c r="AF109" s="444"/>
      <c r="AG109" s="702"/>
      <c r="AH109" s="443"/>
      <c r="AI109" s="779"/>
      <c r="AJ109" s="653"/>
      <c r="AK109" s="652"/>
      <c r="AL109" s="443"/>
      <c r="AM109" s="710"/>
      <c r="AN109" s="443"/>
      <c r="AO109" s="444"/>
      <c r="AP109" s="444"/>
      <c r="AQ109" s="702"/>
      <c r="AR109" s="443"/>
      <c r="AS109" s="779"/>
      <c r="AT109" s="653"/>
      <c r="AU109" s="652"/>
      <c r="AV109" s="443"/>
      <c r="AW109" s="710"/>
      <c r="AX109" s="443"/>
      <c r="AY109" s="444"/>
      <c r="AZ109" s="444"/>
      <c r="BA109" s="702"/>
      <c r="BB109" s="443"/>
      <c r="BC109" s="779"/>
      <c r="BD109" s="653"/>
      <c r="BE109" s="652"/>
      <c r="BF109" s="443"/>
      <c r="BG109" s="710"/>
      <c r="BH109" s="443"/>
      <c r="BI109" s="444"/>
      <c r="BJ109" s="444"/>
      <c r="BK109" s="702"/>
      <c r="BL109" s="443"/>
      <c r="BM109" s="779"/>
      <c r="BN109" s="653"/>
      <c r="BO109" s="652"/>
      <c r="BP109" s="443"/>
      <c r="BQ109" s="710"/>
      <c r="BR109" s="443"/>
      <c r="BS109" s="444"/>
      <c r="BT109" s="444"/>
      <c r="BU109" s="702"/>
      <c r="BV109" s="443"/>
      <c r="BW109" s="779"/>
      <c r="BX109" s="653"/>
    </row>
    <row r="110" spans="2:76" s="233" customFormat="1" ht="21" customHeight="1">
      <c r="B110" s="240"/>
      <c r="C110" s="206" t="s">
        <v>11</v>
      </c>
      <c r="D110" s="645"/>
      <c r="E110" s="634"/>
      <c r="F110" s="441"/>
      <c r="G110" s="445"/>
      <c r="H110" s="441"/>
      <c r="I110" s="441"/>
      <c r="J110" s="633"/>
      <c r="K110" s="441"/>
      <c r="L110" s="441"/>
      <c r="M110" s="445"/>
      <c r="N110" s="441"/>
      <c r="O110" s="441"/>
      <c r="P110" s="441"/>
      <c r="Q110" s="652"/>
      <c r="R110" s="443"/>
      <c r="S110" s="710"/>
      <c r="T110" s="241"/>
      <c r="U110" s="444"/>
      <c r="V110" s="444"/>
      <c r="W110" s="702"/>
      <c r="X110" s="443"/>
      <c r="Y110" s="779"/>
      <c r="Z110" s="653"/>
      <c r="AA110" s="652"/>
      <c r="AB110" s="443"/>
      <c r="AC110" s="710"/>
      <c r="AD110" s="443"/>
      <c r="AE110" s="444"/>
      <c r="AF110" s="444"/>
      <c r="AG110" s="702"/>
      <c r="AH110" s="443"/>
      <c r="AI110" s="779"/>
      <c r="AJ110" s="653"/>
      <c r="AK110" s="652"/>
      <c r="AL110" s="443"/>
      <c r="AM110" s="710"/>
      <c r="AN110" s="443"/>
      <c r="AO110" s="444"/>
      <c r="AP110" s="444"/>
      <c r="AQ110" s="702"/>
      <c r="AR110" s="443"/>
      <c r="AS110" s="779"/>
      <c r="AT110" s="653"/>
      <c r="AU110" s="652"/>
      <c r="AV110" s="443"/>
      <c r="AW110" s="710"/>
      <c r="AX110" s="443"/>
      <c r="AY110" s="444"/>
      <c r="AZ110" s="444"/>
      <c r="BA110" s="702"/>
      <c r="BB110" s="443"/>
      <c r="BC110" s="779"/>
      <c r="BD110" s="653"/>
      <c r="BE110" s="652"/>
      <c r="BF110" s="443"/>
      <c r="BG110" s="710"/>
      <c r="BH110" s="443"/>
      <c r="BI110" s="444"/>
      <c r="BJ110" s="444"/>
      <c r="BK110" s="702"/>
      <c r="BL110" s="443"/>
      <c r="BM110" s="779"/>
      <c r="BN110" s="653"/>
      <c r="BO110" s="652"/>
      <c r="BP110" s="443"/>
      <c r="BQ110" s="710"/>
      <c r="BR110" s="443"/>
      <c r="BS110" s="444"/>
      <c r="BT110" s="444"/>
      <c r="BU110" s="702"/>
      <c r="BV110" s="443"/>
      <c r="BW110" s="779"/>
      <c r="BX110" s="653"/>
    </row>
    <row r="111" spans="2:76" s="233" customFormat="1" ht="21" customHeight="1">
      <c r="B111" s="240"/>
      <c r="C111" s="239" t="s">
        <v>12</v>
      </c>
      <c r="D111" s="645"/>
      <c r="E111" s="634"/>
      <c r="F111" s="441"/>
      <c r="G111" s="445"/>
      <c r="H111" s="441"/>
      <c r="I111" s="441"/>
      <c r="J111" s="633"/>
      <c r="K111" s="441"/>
      <c r="L111" s="441"/>
      <c r="M111" s="445"/>
      <c r="N111" s="441"/>
      <c r="O111" s="441"/>
      <c r="P111" s="441"/>
      <c r="Q111" s="652"/>
      <c r="R111" s="443"/>
      <c r="S111" s="710"/>
      <c r="T111" s="241"/>
      <c r="U111" s="444"/>
      <c r="V111" s="444"/>
      <c r="W111" s="702"/>
      <c r="X111" s="443"/>
      <c r="Y111" s="779"/>
      <c r="Z111" s="653"/>
      <c r="AA111" s="652"/>
      <c r="AB111" s="443"/>
      <c r="AC111" s="710"/>
      <c r="AD111" s="443"/>
      <c r="AE111" s="444"/>
      <c r="AF111" s="444"/>
      <c r="AG111" s="702"/>
      <c r="AH111" s="443"/>
      <c r="AI111" s="779"/>
      <c r="AJ111" s="653"/>
      <c r="AK111" s="652"/>
      <c r="AL111" s="443"/>
      <c r="AM111" s="710"/>
      <c r="AN111" s="443"/>
      <c r="AO111" s="444"/>
      <c r="AP111" s="444"/>
      <c r="AQ111" s="702"/>
      <c r="AR111" s="443"/>
      <c r="AS111" s="779"/>
      <c r="AT111" s="653"/>
      <c r="AU111" s="652"/>
      <c r="AV111" s="443"/>
      <c r="AW111" s="710"/>
      <c r="AX111" s="443"/>
      <c r="AY111" s="444"/>
      <c r="AZ111" s="444"/>
      <c r="BA111" s="702"/>
      <c r="BB111" s="443"/>
      <c r="BC111" s="779"/>
      <c r="BD111" s="653"/>
      <c r="BE111" s="652"/>
      <c r="BF111" s="443"/>
      <c r="BG111" s="710"/>
      <c r="BH111" s="443"/>
      <c r="BI111" s="444"/>
      <c r="BJ111" s="444"/>
      <c r="BK111" s="702"/>
      <c r="BL111" s="443"/>
      <c r="BM111" s="779"/>
      <c r="BN111" s="653"/>
      <c r="BO111" s="652"/>
      <c r="BP111" s="443"/>
      <c r="BQ111" s="710"/>
      <c r="BR111" s="443"/>
      <c r="BS111" s="444"/>
      <c r="BT111" s="444"/>
      <c r="BU111" s="702"/>
      <c r="BV111" s="443"/>
      <c r="BW111" s="779"/>
      <c r="BX111" s="653"/>
    </row>
    <row r="112" spans="2:76" s="233" customFormat="1" ht="21" customHeight="1">
      <c r="B112" s="697"/>
      <c r="C112" s="963" t="s">
        <v>30</v>
      </c>
      <c r="D112" s="964"/>
      <c r="E112" s="965"/>
      <c r="F112" s="966"/>
      <c r="G112" s="967"/>
      <c r="H112" s="966"/>
      <c r="I112" s="966"/>
      <c r="J112" s="968"/>
      <c r="K112" s="966"/>
      <c r="L112" s="966"/>
      <c r="M112" s="967"/>
      <c r="N112" s="966"/>
      <c r="O112" s="966"/>
      <c r="P112" s="966"/>
      <c r="Q112" s="969"/>
      <c r="R112" s="970"/>
      <c r="S112" s="971"/>
      <c r="T112" s="970"/>
      <c r="U112" s="972"/>
      <c r="V112" s="972"/>
      <c r="W112" s="973"/>
      <c r="X112" s="970"/>
      <c r="Y112" s="974"/>
      <c r="Z112" s="975"/>
      <c r="AA112" s="969"/>
      <c r="AB112" s="970"/>
      <c r="AC112" s="971"/>
      <c r="AD112" s="970"/>
      <c r="AE112" s="972"/>
      <c r="AF112" s="972"/>
      <c r="AG112" s="973"/>
      <c r="AH112" s="970"/>
      <c r="AI112" s="974"/>
      <c r="AJ112" s="975"/>
      <c r="AK112" s="969"/>
      <c r="AL112" s="970"/>
      <c r="AM112" s="971"/>
      <c r="AN112" s="970"/>
      <c r="AO112" s="972"/>
      <c r="AP112" s="972"/>
      <c r="AQ112" s="973"/>
      <c r="AR112" s="970"/>
      <c r="AS112" s="974"/>
      <c r="AT112" s="975"/>
      <c r="AU112" s="969"/>
      <c r="AV112" s="970"/>
      <c r="AW112" s="971"/>
      <c r="AX112" s="970"/>
      <c r="AY112" s="972"/>
      <c r="AZ112" s="972"/>
      <c r="BA112" s="973"/>
      <c r="BB112" s="970"/>
      <c r="BC112" s="974"/>
      <c r="BD112" s="975"/>
      <c r="BE112" s="969"/>
      <c r="BF112" s="970"/>
      <c r="BG112" s="971"/>
      <c r="BH112" s="970"/>
      <c r="BI112" s="972"/>
      <c r="BJ112" s="972"/>
      <c r="BK112" s="973"/>
      <c r="BL112" s="970"/>
      <c r="BM112" s="974"/>
      <c r="BN112" s="975"/>
      <c r="BO112" s="969"/>
      <c r="BP112" s="970"/>
      <c r="BQ112" s="971"/>
      <c r="BR112" s="970"/>
      <c r="BS112" s="972"/>
      <c r="BT112" s="972"/>
      <c r="BU112" s="973"/>
      <c r="BV112" s="970"/>
      <c r="BW112" s="974"/>
      <c r="BX112" s="975"/>
    </row>
    <row r="113" spans="2:76" s="233" customFormat="1" ht="21" customHeight="1">
      <c r="B113" s="696" t="s">
        <v>720</v>
      </c>
      <c r="C113" s="237" t="s">
        <v>5</v>
      </c>
      <c r="D113" s="645"/>
      <c r="E113" s="634"/>
      <c r="F113" s="441"/>
      <c r="G113" s="445"/>
      <c r="H113" s="441"/>
      <c r="I113" s="441"/>
      <c r="J113" s="633"/>
      <c r="K113" s="441"/>
      <c r="L113" s="441"/>
      <c r="M113" s="445"/>
      <c r="N113" s="441"/>
      <c r="O113" s="441"/>
      <c r="P113" s="441"/>
      <c r="Q113" s="652"/>
      <c r="R113" s="443"/>
      <c r="S113" s="710"/>
      <c r="T113" s="241"/>
      <c r="U113" s="444"/>
      <c r="V113" s="444"/>
      <c r="W113" s="702"/>
      <c r="X113" s="443"/>
      <c r="Y113" s="779"/>
      <c r="Z113" s="653"/>
      <c r="AA113" s="652"/>
      <c r="AB113" s="443"/>
      <c r="AC113" s="710"/>
      <c r="AD113" s="443"/>
      <c r="AE113" s="444"/>
      <c r="AF113" s="444"/>
      <c r="AG113" s="702"/>
      <c r="AH113" s="443"/>
      <c r="AI113" s="779"/>
      <c r="AJ113" s="653"/>
      <c r="AK113" s="652"/>
      <c r="AL113" s="443"/>
      <c r="AM113" s="710"/>
      <c r="AN113" s="443"/>
      <c r="AO113" s="444"/>
      <c r="AP113" s="444"/>
      <c r="AQ113" s="702"/>
      <c r="AR113" s="443"/>
      <c r="AS113" s="779"/>
      <c r="AT113" s="653"/>
      <c r="AU113" s="652"/>
      <c r="AV113" s="443"/>
      <c r="AW113" s="710"/>
      <c r="AX113" s="443"/>
      <c r="AY113" s="444"/>
      <c r="AZ113" s="444"/>
      <c r="BA113" s="702"/>
      <c r="BB113" s="443"/>
      <c r="BC113" s="779"/>
      <c r="BD113" s="653"/>
      <c r="BE113" s="652"/>
      <c r="BF113" s="443"/>
      <c r="BG113" s="710"/>
      <c r="BH113" s="443"/>
      <c r="BI113" s="444"/>
      <c r="BJ113" s="444"/>
      <c r="BK113" s="702"/>
      <c r="BL113" s="443"/>
      <c r="BM113" s="779"/>
      <c r="BN113" s="653"/>
      <c r="BO113" s="652"/>
      <c r="BP113" s="443"/>
      <c r="BQ113" s="710"/>
      <c r="BR113" s="443"/>
      <c r="BS113" s="444"/>
      <c r="BT113" s="444"/>
      <c r="BU113" s="702"/>
      <c r="BV113" s="443"/>
      <c r="BW113" s="779"/>
      <c r="BX113" s="653"/>
    </row>
    <row r="114" spans="2:76" s="233" customFormat="1" ht="21" customHeight="1">
      <c r="B114" s="240"/>
      <c r="C114" s="206" t="s">
        <v>11</v>
      </c>
      <c r="D114" s="645"/>
      <c r="E114" s="634"/>
      <c r="F114" s="441"/>
      <c r="G114" s="445"/>
      <c r="H114" s="441"/>
      <c r="I114" s="441"/>
      <c r="J114" s="633"/>
      <c r="K114" s="441"/>
      <c r="L114" s="441"/>
      <c r="M114" s="445"/>
      <c r="N114" s="441"/>
      <c r="O114" s="441"/>
      <c r="P114" s="441"/>
      <c r="Q114" s="652"/>
      <c r="R114" s="443"/>
      <c r="S114" s="710"/>
      <c r="T114" s="241"/>
      <c r="U114" s="444"/>
      <c r="V114" s="444"/>
      <c r="W114" s="702"/>
      <c r="X114" s="443"/>
      <c r="Y114" s="779"/>
      <c r="Z114" s="653"/>
      <c r="AA114" s="652"/>
      <c r="AB114" s="443"/>
      <c r="AC114" s="710"/>
      <c r="AD114" s="443"/>
      <c r="AE114" s="444"/>
      <c r="AF114" s="444"/>
      <c r="AG114" s="702"/>
      <c r="AH114" s="443"/>
      <c r="AI114" s="779"/>
      <c r="AJ114" s="653"/>
      <c r="AK114" s="652"/>
      <c r="AL114" s="443"/>
      <c r="AM114" s="710"/>
      <c r="AN114" s="443"/>
      <c r="AO114" s="444"/>
      <c r="AP114" s="444"/>
      <c r="AQ114" s="702"/>
      <c r="AR114" s="443"/>
      <c r="AS114" s="779"/>
      <c r="AT114" s="653"/>
      <c r="AU114" s="652"/>
      <c r="AV114" s="443"/>
      <c r="AW114" s="710"/>
      <c r="AX114" s="443"/>
      <c r="AY114" s="444"/>
      <c r="AZ114" s="444"/>
      <c r="BA114" s="702"/>
      <c r="BB114" s="443"/>
      <c r="BC114" s="779"/>
      <c r="BD114" s="653"/>
      <c r="BE114" s="652"/>
      <c r="BF114" s="443"/>
      <c r="BG114" s="710"/>
      <c r="BH114" s="443"/>
      <c r="BI114" s="444"/>
      <c r="BJ114" s="444"/>
      <c r="BK114" s="702"/>
      <c r="BL114" s="443"/>
      <c r="BM114" s="779"/>
      <c r="BN114" s="653"/>
      <c r="BO114" s="652"/>
      <c r="BP114" s="443"/>
      <c r="BQ114" s="710"/>
      <c r="BR114" s="443"/>
      <c r="BS114" s="444"/>
      <c r="BT114" s="444"/>
      <c r="BU114" s="702"/>
      <c r="BV114" s="443"/>
      <c r="BW114" s="779"/>
      <c r="BX114" s="653"/>
    </row>
    <row r="115" spans="2:76" s="233" customFormat="1" ht="21" customHeight="1">
      <c r="B115" s="240"/>
      <c r="C115" s="239" t="s">
        <v>12</v>
      </c>
      <c r="D115" s="645"/>
      <c r="E115" s="634"/>
      <c r="F115" s="441"/>
      <c r="G115" s="445"/>
      <c r="H115" s="441"/>
      <c r="I115" s="441"/>
      <c r="J115" s="633"/>
      <c r="K115" s="441"/>
      <c r="L115" s="441"/>
      <c r="M115" s="445"/>
      <c r="N115" s="441"/>
      <c r="O115" s="441"/>
      <c r="P115" s="441"/>
      <c r="Q115" s="652"/>
      <c r="R115" s="443"/>
      <c r="S115" s="710"/>
      <c r="T115" s="241"/>
      <c r="U115" s="706"/>
      <c r="V115" s="706"/>
      <c r="W115" s="705"/>
      <c r="X115" s="650"/>
      <c r="Y115" s="780"/>
      <c r="Z115" s="655"/>
      <c r="AA115" s="654"/>
      <c r="AB115" s="241"/>
      <c r="AC115" s="711"/>
      <c r="AD115" s="650"/>
      <c r="AE115" s="706"/>
      <c r="AF115" s="706"/>
      <c r="AG115" s="705"/>
      <c r="AH115" s="650"/>
      <c r="AI115" s="780"/>
      <c r="AJ115" s="655"/>
      <c r="AK115" s="654"/>
      <c r="AL115" s="241"/>
      <c r="AM115" s="711"/>
      <c r="AN115" s="650"/>
      <c r="AO115" s="706"/>
      <c r="AP115" s="706"/>
      <c r="AQ115" s="705"/>
      <c r="AR115" s="650"/>
      <c r="AS115" s="780"/>
      <c r="AT115" s="655"/>
      <c r="AU115" s="654"/>
      <c r="AV115" s="241"/>
      <c r="AW115" s="711"/>
      <c r="AX115" s="650"/>
      <c r="AY115" s="706"/>
      <c r="AZ115" s="706"/>
      <c r="BA115" s="705"/>
      <c r="BB115" s="650"/>
      <c r="BC115" s="780"/>
      <c r="BD115" s="655"/>
      <c r="BE115" s="654"/>
      <c r="BF115" s="241"/>
      <c r="BG115" s="711"/>
      <c r="BH115" s="650"/>
      <c r="BI115" s="706"/>
      <c r="BJ115" s="706"/>
      <c r="BK115" s="705"/>
      <c r="BL115" s="650"/>
      <c r="BM115" s="780"/>
      <c r="BN115" s="655"/>
      <c r="BO115" s="654"/>
      <c r="BP115" s="241"/>
      <c r="BQ115" s="711"/>
      <c r="BR115" s="650"/>
      <c r="BS115" s="706"/>
      <c r="BT115" s="706"/>
      <c r="BU115" s="705"/>
      <c r="BV115" s="650"/>
      <c r="BW115" s="780"/>
      <c r="BX115" s="655"/>
    </row>
    <row r="116" spans="2:76" s="233" customFormat="1" ht="21" customHeight="1">
      <c r="B116" s="697"/>
      <c r="C116" s="963" t="s">
        <v>30</v>
      </c>
      <c r="D116" s="964"/>
      <c r="E116" s="965"/>
      <c r="F116" s="966"/>
      <c r="G116" s="967"/>
      <c r="H116" s="966"/>
      <c r="I116" s="966"/>
      <c r="J116" s="968"/>
      <c r="K116" s="966"/>
      <c r="L116" s="966"/>
      <c r="M116" s="967"/>
      <c r="N116" s="966"/>
      <c r="O116" s="966"/>
      <c r="P116" s="966"/>
      <c r="Q116" s="969"/>
      <c r="R116" s="970"/>
      <c r="S116" s="971"/>
      <c r="T116" s="970"/>
      <c r="U116" s="972"/>
      <c r="V116" s="972"/>
      <c r="W116" s="973"/>
      <c r="X116" s="970"/>
      <c r="Y116" s="974"/>
      <c r="Z116" s="975"/>
      <c r="AA116" s="969"/>
      <c r="AB116" s="970"/>
      <c r="AC116" s="971"/>
      <c r="AD116" s="970"/>
      <c r="AE116" s="972"/>
      <c r="AF116" s="972"/>
      <c r="AG116" s="973"/>
      <c r="AH116" s="970"/>
      <c r="AI116" s="974"/>
      <c r="AJ116" s="975"/>
      <c r="AK116" s="969"/>
      <c r="AL116" s="970"/>
      <c r="AM116" s="971"/>
      <c r="AN116" s="970"/>
      <c r="AO116" s="972"/>
      <c r="AP116" s="972"/>
      <c r="AQ116" s="973"/>
      <c r="AR116" s="970"/>
      <c r="AS116" s="974"/>
      <c r="AT116" s="975"/>
      <c r="AU116" s="969"/>
      <c r="AV116" s="970"/>
      <c r="AW116" s="971"/>
      <c r="AX116" s="970"/>
      <c r="AY116" s="972"/>
      <c r="AZ116" s="972"/>
      <c r="BA116" s="973"/>
      <c r="BB116" s="970"/>
      <c r="BC116" s="974"/>
      <c r="BD116" s="975"/>
      <c r="BE116" s="969"/>
      <c r="BF116" s="970"/>
      <c r="BG116" s="971"/>
      <c r="BH116" s="970"/>
      <c r="BI116" s="972"/>
      <c r="BJ116" s="972"/>
      <c r="BK116" s="973"/>
      <c r="BL116" s="970"/>
      <c r="BM116" s="974"/>
      <c r="BN116" s="975"/>
      <c r="BO116" s="969"/>
      <c r="BP116" s="970"/>
      <c r="BQ116" s="971"/>
      <c r="BR116" s="970"/>
      <c r="BS116" s="972"/>
      <c r="BT116" s="972"/>
      <c r="BU116" s="973"/>
      <c r="BV116" s="970"/>
      <c r="BW116" s="974"/>
      <c r="BX116" s="975"/>
    </row>
    <row r="117" spans="2:76" s="233" customFormat="1" ht="21" customHeight="1">
      <c r="B117" s="696" t="s">
        <v>721</v>
      </c>
      <c r="C117" s="237" t="s">
        <v>5</v>
      </c>
      <c r="D117" s="645"/>
      <c r="E117" s="634"/>
      <c r="F117" s="441"/>
      <c r="G117" s="445"/>
      <c r="H117" s="441"/>
      <c r="I117" s="441"/>
      <c r="J117" s="633"/>
      <c r="K117" s="441"/>
      <c r="L117" s="441"/>
      <c r="M117" s="445"/>
      <c r="N117" s="441"/>
      <c r="O117" s="441"/>
      <c r="P117" s="441"/>
      <c r="Q117" s="652"/>
      <c r="R117" s="443"/>
      <c r="S117" s="710"/>
      <c r="T117" s="241"/>
      <c r="U117" s="437"/>
      <c r="V117" s="437"/>
      <c r="W117" s="707"/>
      <c r="X117" s="431"/>
      <c r="Y117" s="781"/>
      <c r="Z117" s="639"/>
      <c r="AA117" s="656"/>
      <c r="AB117" s="244"/>
      <c r="AC117" s="712"/>
      <c r="AD117" s="431"/>
      <c r="AE117" s="437"/>
      <c r="AF117" s="437"/>
      <c r="AG117" s="707"/>
      <c r="AH117" s="431"/>
      <c r="AI117" s="781"/>
      <c r="AJ117" s="639"/>
      <c r="AK117" s="656"/>
      <c r="AL117" s="244"/>
      <c r="AM117" s="712"/>
      <c r="AN117" s="431"/>
      <c r="AO117" s="437"/>
      <c r="AP117" s="437"/>
      <c r="AQ117" s="707"/>
      <c r="AR117" s="431"/>
      <c r="AS117" s="781"/>
      <c r="AT117" s="639"/>
      <c r="AU117" s="656"/>
      <c r="AV117" s="244"/>
      <c r="AW117" s="712"/>
      <c r="AX117" s="431"/>
      <c r="AY117" s="437"/>
      <c r="AZ117" s="437"/>
      <c r="BA117" s="707"/>
      <c r="BB117" s="431"/>
      <c r="BC117" s="781"/>
      <c r="BD117" s="639"/>
      <c r="BE117" s="656"/>
      <c r="BF117" s="244"/>
      <c r="BG117" s="712"/>
      <c r="BH117" s="431"/>
      <c r="BI117" s="437"/>
      <c r="BJ117" s="437"/>
      <c r="BK117" s="707"/>
      <c r="BL117" s="431"/>
      <c r="BM117" s="781"/>
      <c r="BN117" s="639"/>
      <c r="BO117" s="656"/>
      <c r="BP117" s="244"/>
      <c r="BQ117" s="712"/>
      <c r="BR117" s="431"/>
      <c r="BS117" s="437"/>
      <c r="BT117" s="437"/>
      <c r="BU117" s="707"/>
      <c r="BV117" s="431"/>
      <c r="BW117" s="781"/>
      <c r="BX117" s="639"/>
    </row>
    <row r="118" spans="2:76" s="233" customFormat="1" ht="21" customHeight="1">
      <c r="B118" s="240"/>
      <c r="C118" s="206" t="s">
        <v>11</v>
      </c>
      <c r="D118" s="645"/>
      <c r="E118" s="634"/>
      <c r="F118" s="441"/>
      <c r="G118" s="445"/>
      <c r="H118" s="441"/>
      <c r="I118" s="441"/>
      <c r="J118" s="633"/>
      <c r="K118" s="441"/>
      <c r="L118" s="441"/>
      <c r="M118" s="445"/>
      <c r="N118" s="441"/>
      <c r="O118" s="441"/>
      <c r="P118" s="441"/>
      <c r="Q118" s="652"/>
      <c r="R118" s="443"/>
      <c r="S118" s="710"/>
      <c r="T118" s="241"/>
      <c r="U118" s="437"/>
      <c r="V118" s="437"/>
      <c r="W118" s="707"/>
      <c r="X118" s="431"/>
      <c r="Y118" s="781"/>
      <c r="Z118" s="639"/>
      <c r="AA118" s="656"/>
      <c r="AB118" s="244"/>
      <c r="AC118" s="712"/>
      <c r="AD118" s="431"/>
      <c r="AE118" s="437"/>
      <c r="AF118" s="437"/>
      <c r="AG118" s="707"/>
      <c r="AH118" s="431"/>
      <c r="AI118" s="781"/>
      <c r="AJ118" s="639"/>
      <c r="AK118" s="656"/>
      <c r="AL118" s="244"/>
      <c r="AM118" s="712"/>
      <c r="AN118" s="431"/>
      <c r="AO118" s="437"/>
      <c r="AP118" s="437"/>
      <c r="AQ118" s="707"/>
      <c r="AR118" s="431"/>
      <c r="AS118" s="781"/>
      <c r="AT118" s="639"/>
      <c r="AU118" s="656"/>
      <c r="AV118" s="244"/>
      <c r="AW118" s="712"/>
      <c r="AX118" s="431"/>
      <c r="AY118" s="437"/>
      <c r="AZ118" s="437"/>
      <c r="BA118" s="707"/>
      <c r="BB118" s="431"/>
      <c r="BC118" s="781"/>
      <c r="BD118" s="639"/>
      <c r="BE118" s="656"/>
      <c r="BF118" s="244"/>
      <c r="BG118" s="712"/>
      <c r="BH118" s="431"/>
      <c r="BI118" s="437"/>
      <c r="BJ118" s="437"/>
      <c r="BK118" s="707"/>
      <c r="BL118" s="431"/>
      <c r="BM118" s="781"/>
      <c r="BN118" s="639"/>
      <c r="BO118" s="656"/>
      <c r="BP118" s="244"/>
      <c r="BQ118" s="712"/>
      <c r="BR118" s="431"/>
      <c r="BS118" s="437"/>
      <c r="BT118" s="437"/>
      <c r="BU118" s="707"/>
      <c r="BV118" s="431"/>
      <c r="BW118" s="781"/>
      <c r="BX118" s="639"/>
    </row>
    <row r="119" spans="2:76" s="233" customFormat="1" ht="21" customHeight="1">
      <c r="B119" s="240"/>
      <c r="C119" s="239" t="s">
        <v>12</v>
      </c>
      <c r="D119" s="645"/>
      <c r="E119" s="634"/>
      <c r="F119" s="441"/>
      <c r="G119" s="445"/>
      <c r="H119" s="441"/>
      <c r="I119" s="441"/>
      <c r="J119" s="633"/>
      <c r="K119" s="441"/>
      <c r="L119" s="441"/>
      <c r="M119" s="445"/>
      <c r="N119" s="441"/>
      <c r="O119" s="441"/>
      <c r="P119" s="441"/>
      <c r="Q119" s="652"/>
      <c r="R119" s="443"/>
      <c r="S119" s="710"/>
      <c r="T119" s="241"/>
      <c r="U119" s="438"/>
      <c r="V119" s="438"/>
      <c r="W119" s="708"/>
      <c r="X119" s="432"/>
      <c r="Y119" s="782"/>
      <c r="Z119" s="641"/>
      <c r="AA119" s="656"/>
      <c r="AB119" s="244"/>
      <c r="AC119" s="712"/>
      <c r="AD119" s="432"/>
      <c r="AE119" s="438"/>
      <c r="AF119" s="438"/>
      <c r="AG119" s="708"/>
      <c r="AH119" s="432"/>
      <c r="AI119" s="782"/>
      <c r="AJ119" s="641"/>
      <c r="AK119" s="656"/>
      <c r="AL119" s="244"/>
      <c r="AM119" s="712"/>
      <c r="AN119" s="432"/>
      <c r="AO119" s="438"/>
      <c r="AP119" s="438"/>
      <c r="AQ119" s="708"/>
      <c r="AR119" s="432"/>
      <c r="AS119" s="782"/>
      <c r="AT119" s="641"/>
      <c r="AU119" s="656"/>
      <c r="AV119" s="244"/>
      <c r="AW119" s="712"/>
      <c r="AX119" s="432"/>
      <c r="AY119" s="438"/>
      <c r="AZ119" s="438"/>
      <c r="BA119" s="708"/>
      <c r="BB119" s="432"/>
      <c r="BC119" s="782"/>
      <c r="BD119" s="641"/>
      <c r="BE119" s="656"/>
      <c r="BF119" s="244"/>
      <c r="BG119" s="712"/>
      <c r="BH119" s="432"/>
      <c r="BI119" s="438"/>
      <c r="BJ119" s="438"/>
      <c r="BK119" s="708"/>
      <c r="BL119" s="432"/>
      <c r="BM119" s="782"/>
      <c r="BN119" s="641"/>
      <c r="BO119" s="656"/>
      <c r="BP119" s="244"/>
      <c r="BQ119" s="712"/>
      <c r="BR119" s="432"/>
      <c r="BS119" s="438"/>
      <c r="BT119" s="438"/>
      <c r="BU119" s="708"/>
      <c r="BV119" s="432"/>
      <c r="BW119" s="782"/>
      <c r="BX119" s="641"/>
    </row>
    <row r="120" spans="2:76" s="233" customFormat="1" ht="21" customHeight="1">
      <c r="B120" s="697"/>
      <c r="C120" s="963" t="s">
        <v>30</v>
      </c>
      <c r="D120" s="964"/>
      <c r="E120" s="965"/>
      <c r="F120" s="966"/>
      <c r="G120" s="967"/>
      <c r="H120" s="966"/>
      <c r="I120" s="966"/>
      <c r="J120" s="968"/>
      <c r="K120" s="966"/>
      <c r="L120" s="966"/>
      <c r="M120" s="967"/>
      <c r="N120" s="966"/>
      <c r="O120" s="966"/>
      <c r="P120" s="966"/>
      <c r="Q120" s="969"/>
      <c r="R120" s="970"/>
      <c r="S120" s="971"/>
      <c r="T120" s="970"/>
      <c r="U120" s="972"/>
      <c r="V120" s="972"/>
      <c r="W120" s="973"/>
      <c r="X120" s="970"/>
      <c r="Y120" s="974"/>
      <c r="Z120" s="975"/>
      <c r="AA120" s="969"/>
      <c r="AB120" s="970"/>
      <c r="AC120" s="971"/>
      <c r="AD120" s="970"/>
      <c r="AE120" s="972"/>
      <c r="AF120" s="972"/>
      <c r="AG120" s="973"/>
      <c r="AH120" s="970"/>
      <c r="AI120" s="974"/>
      <c r="AJ120" s="975"/>
      <c r="AK120" s="969"/>
      <c r="AL120" s="970"/>
      <c r="AM120" s="971"/>
      <c r="AN120" s="970"/>
      <c r="AO120" s="972"/>
      <c r="AP120" s="972"/>
      <c r="AQ120" s="973"/>
      <c r="AR120" s="970"/>
      <c r="AS120" s="974"/>
      <c r="AT120" s="975"/>
      <c r="AU120" s="969"/>
      <c r="AV120" s="970"/>
      <c r="AW120" s="971"/>
      <c r="AX120" s="970"/>
      <c r="AY120" s="972"/>
      <c r="AZ120" s="972"/>
      <c r="BA120" s="973"/>
      <c r="BB120" s="970"/>
      <c r="BC120" s="974"/>
      <c r="BD120" s="975"/>
      <c r="BE120" s="969"/>
      <c r="BF120" s="970"/>
      <c r="BG120" s="971"/>
      <c r="BH120" s="970"/>
      <c r="BI120" s="972"/>
      <c r="BJ120" s="972"/>
      <c r="BK120" s="973"/>
      <c r="BL120" s="970"/>
      <c r="BM120" s="974"/>
      <c r="BN120" s="975"/>
      <c r="BO120" s="969"/>
      <c r="BP120" s="970"/>
      <c r="BQ120" s="971"/>
      <c r="BR120" s="970"/>
      <c r="BS120" s="972"/>
      <c r="BT120" s="972"/>
      <c r="BU120" s="973"/>
      <c r="BV120" s="970"/>
      <c r="BW120" s="974"/>
      <c r="BX120" s="975"/>
    </row>
    <row r="121" spans="2:76" s="233" customFormat="1" ht="21" customHeight="1">
      <c r="B121" s="696" t="s">
        <v>722</v>
      </c>
      <c r="C121" s="237" t="s">
        <v>5</v>
      </c>
      <c r="D121" s="645"/>
      <c r="E121" s="634"/>
      <c r="F121" s="441"/>
      <c r="G121" s="445"/>
      <c r="H121" s="441"/>
      <c r="I121" s="441"/>
      <c r="J121" s="633"/>
      <c r="K121" s="441"/>
      <c r="L121" s="441"/>
      <c r="M121" s="445"/>
      <c r="N121" s="441"/>
      <c r="O121" s="441"/>
      <c r="P121" s="441"/>
      <c r="Q121" s="652"/>
      <c r="R121" s="443"/>
      <c r="S121" s="710"/>
      <c r="T121" s="241"/>
      <c r="U121" s="444"/>
      <c r="V121" s="444"/>
      <c r="W121" s="702"/>
      <c r="X121" s="443"/>
      <c r="Y121" s="779"/>
      <c r="Z121" s="653"/>
      <c r="AA121" s="652"/>
      <c r="AB121" s="443"/>
      <c r="AC121" s="710"/>
      <c r="AD121" s="443"/>
      <c r="AE121" s="444"/>
      <c r="AF121" s="444"/>
      <c r="AG121" s="702"/>
      <c r="AH121" s="443"/>
      <c r="AI121" s="779"/>
      <c r="AJ121" s="653"/>
      <c r="AK121" s="652"/>
      <c r="AL121" s="443"/>
      <c r="AM121" s="710"/>
      <c r="AN121" s="443"/>
      <c r="AO121" s="444"/>
      <c r="AP121" s="444"/>
      <c r="AQ121" s="702"/>
      <c r="AR121" s="443"/>
      <c r="AS121" s="779"/>
      <c r="AT121" s="653"/>
      <c r="AU121" s="652"/>
      <c r="AV121" s="443"/>
      <c r="AW121" s="710"/>
      <c r="AX121" s="443"/>
      <c r="AY121" s="444"/>
      <c r="AZ121" s="444"/>
      <c r="BA121" s="702"/>
      <c r="BB121" s="443"/>
      <c r="BC121" s="779"/>
      <c r="BD121" s="653"/>
      <c r="BE121" s="652"/>
      <c r="BF121" s="443"/>
      <c r="BG121" s="710"/>
      <c r="BH121" s="443"/>
      <c r="BI121" s="444"/>
      <c r="BJ121" s="444"/>
      <c r="BK121" s="702"/>
      <c r="BL121" s="443"/>
      <c r="BM121" s="779"/>
      <c r="BN121" s="653"/>
      <c r="BO121" s="652"/>
      <c r="BP121" s="443"/>
      <c r="BQ121" s="710"/>
      <c r="BR121" s="443"/>
      <c r="BS121" s="444"/>
      <c r="BT121" s="444"/>
      <c r="BU121" s="702"/>
      <c r="BV121" s="443"/>
      <c r="BW121" s="779"/>
      <c r="BX121" s="653"/>
    </row>
    <row r="122" spans="2:76" s="233" customFormat="1" ht="21" customHeight="1">
      <c r="B122" s="240"/>
      <c r="C122" s="206" t="s">
        <v>11</v>
      </c>
      <c r="D122" s="645"/>
      <c r="E122" s="634"/>
      <c r="F122" s="441"/>
      <c r="G122" s="445"/>
      <c r="H122" s="441"/>
      <c r="I122" s="441"/>
      <c r="J122" s="633"/>
      <c r="K122" s="441"/>
      <c r="L122" s="441"/>
      <c r="M122" s="445"/>
      <c r="N122" s="441"/>
      <c r="O122" s="441"/>
      <c r="P122" s="441"/>
      <c r="Q122" s="652"/>
      <c r="R122" s="443"/>
      <c r="S122" s="710"/>
      <c r="T122" s="241"/>
      <c r="U122" s="444"/>
      <c r="V122" s="444"/>
      <c r="W122" s="702"/>
      <c r="X122" s="443"/>
      <c r="Y122" s="779"/>
      <c r="Z122" s="653"/>
      <c r="AA122" s="652"/>
      <c r="AB122" s="443"/>
      <c r="AC122" s="710"/>
      <c r="AD122" s="443"/>
      <c r="AE122" s="444"/>
      <c r="AF122" s="444"/>
      <c r="AG122" s="702"/>
      <c r="AH122" s="443"/>
      <c r="AI122" s="779"/>
      <c r="AJ122" s="653"/>
      <c r="AK122" s="652"/>
      <c r="AL122" s="443"/>
      <c r="AM122" s="710"/>
      <c r="AN122" s="443"/>
      <c r="AO122" s="444"/>
      <c r="AP122" s="444"/>
      <c r="AQ122" s="702"/>
      <c r="AR122" s="443"/>
      <c r="AS122" s="779"/>
      <c r="AT122" s="653"/>
      <c r="AU122" s="652"/>
      <c r="AV122" s="443"/>
      <c r="AW122" s="710"/>
      <c r="AX122" s="443"/>
      <c r="AY122" s="444"/>
      <c r="AZ122" s="444"/>
      <c r="BA122" s="702"/>
      <c r="BB122" s="443"/>
      <c r="BC122" s="779"/>
      <c r="BD122" s="653"/>
      <c r="BE122" s="652"/>
      <c r="BF122" s="443"/>
      <c r="BG122" s="710"/>
      <c r="BH122" s="443"/>
      <c r="BI122" s="444"/>
      <c r="BJ122" s="444"/>
      <c r="BK122" s="702"/>
      <c r="BL122" s="443"/>
      <c r="BM122" s="779"/>
      <c r="BN122" s="653"/>
      <c r="BO122" s="652"/>
      <c r="BP122" s="443"/>
      <c r="BQ122" s="710"/>
      <c r="BR122" s="443"/>
      <c r="BS122" s="444"/>
      <c r="BT122" s="444"/>
      <c r="BU122" s="702"/>
      <c r="BV122" s="443"/>
      <c r="BW122" s="779"/>
      <c r="BX122" s="653"/>
    </row>
    <row r="123" spans="2:76" s="233" customFormat="1" ht="21" customHeight="1">
      <c r="B123" s="240"/>
      <c r="C123" s="239" t="s">
        <v>12</v>
      </c>
      <c r="D123" s="645"/>
      <c r="E123" s="634"/>
      <c r="F123" s="441"/>
      <c r="G123" s="445"/>
      <c r="H123" s="441"/>
      <c r="I123" s="441"/>
      <c r="J123" s="633"/>
      <c r="K123" s="441"/>
      <c r="L123" s="441"/>
      <c r="M123" s="445"/>
      <c r="N123" s="441"/>
      <c r="O123" s="441"/>
      <c r="P123" s="441"/>
      <c r="Q123" s="652"/>
      <c r="R123" s="443"/>
      <c r="S123" s="710"/>
      <c r="T123" s="241"/>
      <c r="U123" s="444"/>
      <c r="V123" s="444"/>
      <c r="W123" s="702"/>
      <c r="X123" s="443"/>
      <c r="Y123" s="779"/>
      <c r="Z123" s="653"/>
      <c r="AA123" s="652"/>
      <c r="AB123" s="443"/>
      <c r="AC123" s="710"/>
      <c r="AD123" s="443"/>
      <c r="AE123" s="444"/>
      <c r="AF123" s="444"/>
      <c r="AG123" s="702"/>
      <c r="AH123" s="443"/>
      <c r="AI123" s="779"/>
      <c r="AJ123" s="653"/>
      <c r="AK123" s="652"/>
      <c r="AL123" s="443"/>
      <c r="AM123" s="710"/>
      <c r="AN123" s="443"/>
      <c r="AO123" s="444"/>
      <c r="AP123" s="444"/>
      <c r="AQ123" s="702"/>
      <c r="AR123" s="443"/>
      <c r="AS123" s="779"/>
      <c r="AT123" s="653"/>
      <c r="AU123" s="652"/>
      <c r="AV123" s="443"/>
      <c r="AW123" s="710"/>
      <c r="AX123" s="443"/>
      <c r="AY123" s="444"/>
      <c r="AZ123" s="444"/>
      <c r="BA123" s="702"/>
      <c r="BB123" s="443"/>
      <c r="BC123" s="779"/>
      <c r="BD123" s="653"/>
      <c r="BE123" s="652"/>
      <c r="BF123" s="443"/>
      <c r="BG123" s="710"/>
      <c r="BH123" s="443"/>
      <c r="BI123" s="444"/>
      <c r="BJ123" s="444"/>
      <c r="BK123" s="702"/>
      <c r="BL123" s="443"/>
      <c r="BM123" s="779"/>
      <c r="BN123" s="653"/>
      <c r="BO123" s="652"/>
      <c r="BP123" s="443"/>
      <c r="BQ123" s="710"/>
      <c r="BR123" s="443"/>
      <c r="BS123" s="444"/>
      <c r="BT123" s="444"/>
      <c r="BU123" s="702"/>
      <c r="BV123" s="443"/>
      <c r="BW123" s="779"/>
      <c r="BX123" s="653"/>
    </row>
    <row r="124" spans="2:76" s="233" customFormat="1" ht="21" customHeight="1">
      <c r="B124" s="697"/>
      <c r="C124" s="963" t="s">
        <v>30</v>
      </c>
      <c r="D124" s="964"/>
      <c r="E124" s="965"/>
      <c r="F124" s="966"/>
      <c r="G124" s="967"/>
      <c r="H124" s="966"/>
      <c r="I124" s="966"/>
      <c r="J124" s="968"/>
      <c r="K124" s="966"/>
      <c r="L124" s="966"/>
      <c r="M124" s="967"/>
      <c r="N124" s="966"/>
      <c r="O124" s="966"/>
      <c r="P124" s="966"/>
      <c r="Q124" s="969"/>
      <c r="R124" s="970"/>
      <c r="S124" s="971"/>
      <c r="T124" s="970"/>
      <c r="U124" s="972"/>
      <c r="V124" s="972"/>
      <c r="W124" s="973"/>
      <c r="X124" s="970"/>
      <c r="Y124" s="974"/>
      <c r="Z124" s="975"/>
      <c r="AA124" s="969"/>
      <c r="AB124" s="970"/>
      <c r="AC124" s="971"/>
      <c r="AD124" s="970"/>
      <c r="AE124" s="972"/>
      <c r="AF124" s="972"/>
      <c r="AG124" s="973"/>
      <c r="AH124" s="970"/>
      <c r="AI124" s="974"/>
      <c r="AJ124" s="975"/>
      <c r="AK124" s="969"/>
      <c r="AL124" s="970"/>
      <c r="AM124" s="971"/>
      <c r="AN124" s="970"/>
      <c r="AO124" s="972"/>
      <c r="AP124" s="972"/>
      <c r="AQ124" s="973"/>
      <c r="AR124" s="970"/>
      <c r="AS124" s="974"/>
      <c r="AT124" s="975"/>
      <c r="AU124" s="969"/>
      <c r="AV124" s="970"/>
      <c r="AW124" s="971"/>
      <c r="AX124" s="970"/>
      <c r="AY124" s="972"/>
      <c r="AZ124" s="972"/>
      <c r="BA124" s="973"/>
      <c r="BB124" s="970"/>
      <c r="BC124" s="974"/>
      <c r="BD124" s="975"/>
      <c r="BE124" s="969"/>
      <c r="BF124" s="970"/>
      <c r="BG124" s="971"/>
      <c r="BH124" s="970"/>
      <c r="BI124" s="972"/>
      <c r="BJ124" s="972"/>
      <c r="BK124" s="973"/>
      <c r="BL124" s="970"/>
      <c r="BM124" s="974"/>
      <c r="BN124" s="975"/>
      <c r="BO124" s="969"/>
      <c r="BP124" s="970"/>
      <c r="BQ124" s="971"/>
      <c r="BR124" s="970"/>
      <c r="BS124" s="972"/>
      <c r="BT124" s="972"/>
      <c r="BU124" s="973"/>
      <c r="BV124" s="970"/>
      <c r="BW124" s="974"/>
      <c r="BX124" s="975"/>
    </row>
    <row r="125" spans="2:76" s="233" customFormat="1" ht="21" customHeight="1">
      <c r="B125" s="240" t="s">
        <v>859</v>
      </c>
      <c r="C125" s="237" t="s">
        <v>5</v>
      </c>
      <c r="D125" s="645"/>
      <c r="E125" s="634"/>
      <c r="F125" s="441"/>
      <c r="G125" s="445"/>
      <c r="H125" s="441"/>
      <c r="I125" s="441"/>
      <c r="J125" s="633"/>
      <c r="K125" s="441"/>
      <c r="L125" s="441"/>
      <c r="M125" s="445"/>
      <c r="N125" s="441"/>
      <c r="O125" s="441"/>
      <c r="P125" s="441"/>
      <c r="Q125" s="652"/>
      <c r="R125" s="443"/>
      <c r="S125" s="710"/>
      <c r="T125" s="443"/>
      <c r="U125" s="444"/>
      <c r="V125" s="444"/>
      <c r="W125" s="702"/>
      <c r="X125" s="443"/>
      <c r="Y125" s="779"/>
      <c r="Z125" s="653"/>
      <c r="AA125" s="652"/>
      <c r="AB125" s="443"/>
      <c r="AC125" s="710"/>
      <c r="AD125" s="443"/>
      <c r="AE125" s="444"/>
      <c r="AF125" s="444"/>
      <c r="AG125" s="702"/>
      <c r="AH125" s="443"/>
      <c r="AI125" s="779"/>
      <c r="AJ125" s="653"/>
      <c r="AK125" s="652"/>
      <c r="AL125" s="443"/>
      <c r="AM125" s="710"/>
      <c r="AN125" s="443"/>
      <c r="AO125" s="444"/>
      <c r="AP125" s="444"/>
      <c r="AQ125" s="702"/>
      <c r="AR125" s="443"/>
      <c r="AS125" s="779"/>
      <c r="AT125" s="653"/>
      <c r="AU125" s="652"/>
      <c r="AV125" s="443"/>
      <c r="AW125" s="710"/>
      <c r="AX125" s="443"/>
      <c r="AY125" s="444"/>
      <c r="AZ125" s="444"/>
      <c r="BA125" s="702"/>
      <c r="BB125" s="443"/>
      <c r="BC125" s="779"/>
      <c r="BD125" s="653"/>
      <c r="BE125" s="652"/>
      <c r="BF125" s="443"/>
      <c r="BG125" s="710"/>
      <c r="BH125" s="443"/>
      <c r="BI125" s="444"/>
      <c r="BJ125" s="444"/>
      <c r="BK125" s="702"/>
      <c r="BL125" s="443"/>
      <c r="BM125" s="779"/>
      <c r="BN125" s="653"/>
      <c r="BO125" s="652"/>
      <c r="BP125" s="443"/>
      <c r="BQ125" s="710"/>
      <c r="BR125" s="443"/>
      <c r="BS125" s="444"/>
      <c r="BT125" s="444"/>
      <c r="BU125" s="702"/>
      <c r="BV125" s="443"/>
      <c r="BW125" s="779"/>
      <c r="BX125" s="653"/>
    </row>
    <row r="126" spans="2:76" s="233" customFormat="1" ht="21" customHeight="1">
      <c r="B126" s="240"/>
      <c r="C126" s="206" t="s">
        <v>11</v>
      </c>
      <c r="D126" s="645"/>
      <c r="E126" s="634"/>
      <c r="F126" s="441"/>
      <c r="G126" s="445"/>
      <c r="H126" s="441"/>
      <c r="I126" s="441"/>
      <c r="J126" s="633"/>
      <c r="K126" s="441"/>
      <c r="L126" s="441"/>
      <c r="M126" s="445"/>
      <c r="N126" s="441"/>
      <c r="O126" s="441"/>
      <c r="P126" s="441"/>
      <c r="Q126" s="652"/>
      <c r="R126" s="443"/>
      <c r="S126" s="710"/>
      <c r="T126" s="443"/>
      <c r="U126" s="444"/>
      <c r="V126" s="444"/>
      <c r="W126" s="702"/>
      <c r="X126" s="443"/>
      <c r="Y126" s="779"/>
      <c r="Z126" s="653"/>
      <c r="AA126" s="652"/>
      <c r="AB126" s="443"/>
      <c r="AC126" s="710"/>
      <c r="AD126" s="443"/>
      <c r="AE126" s="444"/>
      <c r="AF126" s="444"/>
      <c r="AG126" s="702"/>
      <c r="AH126" s="443"/>
      <c r="AI126" s="779"/>
      <c r="AJ126" s="653"/>
      <c r="AK126" s="652"/>
      <c r="AL126" s="443"/>
      <c r="AM126" s="710"/>
      <c r="AN126" s="443"/>
      <c r="AO126" s="444"/>
      <c r="AP126" s="444"/>
      <c r="AQ126" s="702"/>
      <c r="AR126" s="443"/>
      <c r="AS126" s="779"/>
      <c r="AT126" s="653"/>
      <c r="AU126" s="652"/>
      <c r="AV126" s="443"/>
      <c r="AW126" s="710"/>
      <c r="AX126" s="443"/>
      <c r="AY126" s="444"/>
      <c r="AZ126" s="444"/>
      <c r="BA126" s="702"/>
      <c r="BB126" s="443"/>
      <c r="BC126" s="779"/>
      <c r="BD126" s="653"/>
      <c r="BE126" s="652"/>
      <c r="BF126" s="443"/>
      <c r="BG126" s="710"/>
      <c r="BH126" s="443"/>
      <c r="BI126" s="444"/>
      <c r="BJ126" s="444"/>
      <c r="BK126" s="702"/>
      <c r="BL126" s="443"/>
      <c r="BM126" s="779"/>
      <c r="BN126" s="653"/>
      <c r="BO126" s="652"/>
      <c r="BP126" s="443"/>
      <c r="BQ126" s="710"/>
      <c r="BR126" s="443"/>
      <c r="BS126" s="444"/>
      <c r="BT126" s="444"/>
      <c r="BU126" s="702"/>
      <c r="BV126" s="443"/>
      <c r="BW126" s="779"/>
      <c r="BX126" s="653"/>
    </row>
    <row r="127" spans="2:76" s="233" customFormat="1" ht="21" customHeight="1">
      <c r="B127" s="240"/>
      <c r="C127" s="239" t="s">
        <v>12</v>
      </c>
      <c r="D127" s="645"/>
      <c r="E127" s="634"/>
      <c r="F127" s="441"/>
      <c r="G127" s="445"/>
      <c r="H127" s="441"/>
      <c r="I127" s="441"/>
      <c r="J127" s="633"/>
      <c r="K127" s="441"/>
      <c r="L127" s="441"/>
      <c r="M127" s="445"/>
      <c r="N127" s="441"/>
      <c r="O127" s="441"/>
      <c r="P127" s="441"/>
      <c r="Q127" s="652"/>
      <c r="R127" s="443"/>
      <c r="S127" s="710"/>
      <c r="T127" s="443"/>
      <c r="U127" s="444"/>
      <c r="V127" s="444"/>
      <c r="W127" s="702"/>
      <c r="X127" s="443"/>
      <c r="Y127" s="779"/>
      <c r="Z127" s="653"/>
      <c r="AA127" s="652"/>
      <c r="AB127" s="443"/>
      <c r="AC127" s="710"/>
      <c r="AD127" s="443"/>
      <c r="AE127" s="444"/>
      <c r="AF127" s="444"/>
      <c r="AG127" s="702"/>
      <c r="AH127" s="443"/>
      <c r="AI127" s="779"/>
      <c r="AJ127" s="653"/>
      <c r="AK127" s="652"/>
      <c r="AL127" s="443"/>
      <c r="AM127" s="710"/>
      <c r="AN127" s="443"/>
      <c r="AO127" s="444"/>
      <c r="AP127" s="444"/>
      <c r="AQ127" s="702"/>
      <c r="AR127" s="443"/>
      <c r="AS127" s="779"/>
      <c r="AT127" s="653"/>
      <c r="AU127" s="652"/>
      <c r="AV127" s="443"/>
      <c r="AW127" s="710"/>
      <c r="AX127" s="443"/>
      <c r="AY127" s="444"/>
      <c r="AZ127" s="444"/>
      <c r="BA127" s="702"/>
      <c r="BB127" s="443"/>
      <c r="BC127" s="779"/>
      <c r="BD127" s="653"/>
      <c r="BE127" s="652"/>
      <c r="BF127" s="443"/>
      <c r="BG127" s="710"/>
      <c r="BH127" s="443"/>
      <c r="BI127" s="444"/>
      <c r="BJ127" s="444"/>
      <c r="BK127" s="702"/>
      <c r="BL127" s="443"/>
      <c r="BM127" s="779"/>
      <c r="BN127" s="653"/>
      <c r="BO127" s="652"/>
      <c r="BP127" s="443"/>
      <c r="BQ127" s="710"/>
      <c r="BR127" s="443"/>
      <c r="BS127" s="444"/>
      <c r="BT127" s="444"/>
      <c r="BU127" s="702"/>
      <c r="BV127" s="443"/>
      <c r="BW127" s="779"/>
      <c r="BX127" s="653"/>
    </row>
    <row r="128" spans="2:76" s="233" customFormat="1" ht="21" customHeight="1">
      <c r="B128" s="240"/>
      <c r="C128" s="963" t="s">
        <v>30</v>
      </c>
      <c r="D128" s="645"/>
      <c r="E128" s="634"/>
      <c r="F128" s="441"/>
      <c r="G128" s="445"/>
      <c r="H128" s="441"/>
      <c r="I128" s="441"/>
      <c r="J128" s="633"/>
      <c r="K128" s="441"/>
      <c r="L128" s="441"/>
      <c r="M128" s="445"/>
      <c r="N128" s="441"/>
      <c r="O128" s="441"/>
      <c r="P128" s="441"/>
      <c r="Q128" s="652"/>
      <c r="R128" s="443"/>
      <c r="S128" s="710"/>
      <c r="T128" s="443"/>
      <c r="U128" s="444"/>
      <c r="V128" s="444"/>
      <c r="W128" s="702"/>
      <c r="X128" s="443"/>
      <c r="Y128" s="779"/>
      <c r="Z128" s="653"/>
      <c r="AA128" s="652"/>
      <c r="AB128" s="443"/>
      <c r="AC128" s="710"/>
      <c r="AD128" s="443"/>
      <c r="AE128" s="444"/>
      <c r="AF128" s="444"/>
      <c r="AG128" s="702"/>
      <c r="AH128" s="443"/>
      <c r="AI128" s="779"/>
      <c r="AJ128" s="653"/>
      <c r="AK128" s="652"/>
      <c r="AL128" s="443"/>
      <c r="AM128" s="710"/>
      <c r="AN128" s="443"/>
      <c r="AO128" s="444"/>
      <c r="AP128" s="444"/>
      <c r="AQ128" s="702"/>
      <c r="AR128" s="443"/>
      <c r="AS128" s="779"/>
      <c r="AT128" s="653"/>
      <c r="AU128" s="652"/>
      <c r="AV128" s="443"/>
      <c r="AW128" s="710"/>
      <c r="AX128" s="443"/>
      <c r="AY128" s="444"/>
      <c r="AZ128" s="444"/>
      <c r="BA128" s="702"/>
      <c r="BB128" s="443"/>
      <c r="BC128" s="779"/>
      <c r="BD128" s="653"/>
      <c r="BE128" s="652"/>
      <c r="BF128" s="443"/>
      <c r="BG128" s="710"/>
      <c r="BH128" s="443"/>
      <c r="BI128" s="444"/>
      <c r="BJ128" s="444"/>
      <c r="BK128" s="702"/>
      <c r="BL128" s="443"/>
      <c r="BM128" s="779"/>
      <c r="BN128" s="653"/>
      <c r="BO128" s="652"/>
      <c r="BP128" s="443"/>
      <c r="BQ128" s="710"/>
      <c r="BR128" s="443"/>
      <c r="BS128" s="444"/>
      <c r="BT128" s="444"/>
      <c r="BU128" s="702"/>
      <c r="BV128" s="443"/>
      <c r="BW128" s="779"/>
      <c r="BX128" s="653"/>
    </row>
    <row r="129" spans="2:76" s="233" customFormat="1" ht="21" customHeight="1">
      <c r="B129" s="696" t="s">
        <v>723</v>
      </c>
      <c r="C129" s="237" t="s">
        <v>5</v>
      </c>
      <c r="D129" s="645"/>
      <c r="E129" s="634"/>
      <c r="F129" s="441"/>
      <c r="G129" s="445"/>
      <c r="H129" s="441"/>
      <c r="I129" s="441"/>
      <c r="J129" s="633"/>
      <c r="K129" s="441"/>
      <c r="L129" s="441"/>
      <c r="M129" s="445"/>
      <c r="N129" s="441"/>
      <c r="O129" s="441"/>
      <c r="P129" s="441"/>
      <c r="Q129" s="652"/>
      <c r="R129" s="443"/>
      <c r="S129" s="710"/>
      <c r="T129" s="241"/>
      <c r="U129" s="444"/>
      <c r="V129" s="444"/>
      <c r="W129" s="702"/>
      <c r="X129" s="443"/>
      <c r="Y129" s="779"/>
      <c r="Z129" s="653"/>
      <c r="AA129" s="652"/>
      <c r="AB129" s="443"/>
      <c r="AC129" s="710"/>
      <c r="AD129" s="443"/>
      <c r="AE129" s="444"/>
      <c r="AF129" s="444"/>
      <c r="AG129" s="702"/>
      <c r="AH129" s="443"/>
      <c r="AI129" s="779"/>
      <c r="AJ129" s="653"/>
      <c r="AK129" s="652"/>
      <c r="AL129" s="443"/>
      <c r="AM129" s="710"/>
      <c r="AN129" s="443"/>
      <c r="AO129" s="444"/>
      <c r="AP129" s="444"/>
      <c r="AQ129" s="702"/>
      <c r="AR129" s="443"/>
      <c r="AS129" s="779"/>
      <c r="AT129" s="653"/>
      <c r="AU129" s="652"/>
      <c r="AV129" s="443"/>
      <c r="AW129" s="710"/>
      <c r="AX129" s="443"/>
      <c r="AY129" s="444"/>
      <c r="AZ129" s="444"/>
      <c r="BA129" s="702"/>
      <c r="BB129" s="443"/>
      <c r="BC129" s="779"/>
      <c r="BD129" s="653"/>
      <c r="BE129" s="652"/>
      <c r="BF129" s="443"/>
      <c r="BG129" s="710"/>
      <c r="BH129" s="443"/>
      <c r="BI129" s="444"/>
      <c r="BJ129" s="444"/>
      <c r="BK129" s="702"/>
      <c r="BL129" s="443"/>
      <c r="BM129" s="779"/>
      <c r="BN129" s="653"/>
      <c r="BO129" s="652"/>
      <c r="BP129" s="443"/>
      <c r="BQ129" s="710"/>
      <c r="BR129" s="443"/>
      <c r="BS129" s="444"/>
      <c r="BT129" s="444"/>
      <c r="BU129" s="702"/>
      <c r="BV129" s="443"/>
      <c r="BW129" s="779"/>
      <c r="BX129" s="653"/>
    </row>
    <row r="130" spans="2:76" s="233" customFormat="1" ht="21" customHeight="1">
      <c r="B130" s="240"/>
      <c r="C130" s="206" t="s">
        <v>11</v>
      </c>
      <c r="D130" s="645"/>
      <c r="E130" s="634"/>
      <c r="F130" s="441"/>
      <c r="G130" s="445"/>
      <c r="H130" s="441"/>
      <c r="I130" s="441"/>
      <c r="J130" s="633"/>
      <c r="K130" s="441"/>
      <c r="L130" s="441"/>
      <c r="M130" s="445"/>
      <c r="N130" s="441"/>
      <c r="O130" s="441"/>
      <c r="P130" s="441"/>
      <c r="Q130" s="652"/>
      <c r="R130" s="443"/>
      <c r="S130" s="710"/>
      <c r="T130" s="241"/>
      <c r="U130" s="444"/>
      <c r="V130" s="444"/>
      <c r="W130" s="702"/>
      <c r="X130" s="443"/>
      <c r="Y130" s="779"/>
      <c r="Z130" s="653"/>
      <c r="AA130" s="652"/>
      <c r="AB130" s="443"/>
      <c r="AC130" s="710"/>
      <c r="AD130" s="443"/>
      <c r="AE130" s="444"/>
      <c r="AF130" s="444"/>
      <c r="AG130" s="702"/>
      <c r="AH130" s="443"/>
      <c r="AI130" s="779"/>
      <c r="AJ130" s="653"/>
      <c r="AK130" s="652"/>
      <c r="AL130" s="443"/>
      <c r="AM130" s="710"/>
      <c r="AN130" s="443"/>
      <c r="AO130" s="444"/>
      <c r="AP130" s="444"/>
      <c r="AQ130" s="702"/>
      <c r="AR130" s="443"/>
      <c r="AS130" s="779"/>
      <c r="AT130" s="653"/>
      <c r="AU130" s="652"/>
      <c r="AV130" s="443"/>
      <c r="AW130" s="710"/>
      <c r="AX130" s="443"/>
      <c r="AY130" s="444"/>
      <c r="AZ130" s="444"/>
      <c r="BA130" s="702"/>
      <c r="BB130" s="443"/>
      <c r="BC130" s="779"/>
      <c r="BD130" s="653"/>
      <c r="BE130" s="652"/>
      <c r="BF130" s="443"/>
      <c r="BG130" s="710"/>
      <c r="BH130" s="443"/>
      <c r="BI130" s="444"/>
      <c r="BJ130" s="444"/>
      <c r="BK130" s="702"/>
      <c r="BL130" s="443"/>
      <c r="BM130" s="779"/>
      <c r="BN130" s="653"/>
      <c r="BO130" s="652"/>
      <c r="BP130" s="443"/>
      <c r="BQ130" s="710"/>
      <c r="BR130" s="443"/>
      <c r="BS130" s="444"/>
      <c r="BT130" s="444"/>
      <c r="BU130" s="702"/>
      <c r="BV130" s="443"/>
      <c r="BW130" s="779"/>
      <c r="BX130" s="653"/>
    </row>
    <row r="131" spans="2:76" s="233" customFormat="1" ht="21" customHeight="1">
      <c r="B131" s="240"/>
      <c r="C131" s="239" t="s">
        <v>12</v>
      </c>
      <c r="D131" s="645"/>
      <c r="E131" s="634"/>
      <c r="F131" s="441"/>
      <c r="G131" s="445"/>
      <c r="H131" s="441"/>
      <c r="I131" s="441"/>
      <c r="J131" s="633"/>
      <c r="K131" s="441"/>
      <c r="L131" s="441"/>
      <c r="M131" s="445"/>
      <c r="N131" s="441"/>
      <c r="O131" s="441"/>
      <c r="P131" s="441"/>
      <c r="Q131" s="652"/>
      <c r="R131" s="443"/>
      <c r="S131" s="710"/>
      <c r="T131" s="241"/>
      <c r="U131" s="444"/>
      <c r="V131" s="444"/>
      <c r="W131" s="702"/>
      <c r="X131" s="443"/>
      <c r="Y131" s="779"/>
      <c r="Z131" s="653"/>
      <c r="AA131" s="652"/>
      <c r="AB131" s="443"/>
      <c r="AC131" s="710"/>
      <c r="AD131" s="443"/>
      <c r="AE131" s="444"/>
      <c r="AF131" s="444"/>
      <c r="AG131" s="702"/>
      <c r="AH131" s="443"/>
      <c r="AI131" s="779"/>
      <c r="AJ131" s="653"/>
      <c r="AK131" s="652"/>
      <c r="AL131" s="443"/>
      <c r="AM131" s="710"/>
      <c r="AN131" s="443"/>
      <c r="AO131" s="444"/>
      <c r="AP131" s="444"/>
      <c r="AQ131" s="702"/>
      <c r="AR131" s="443"/>
      <c r="AS131" s="779"/>
      <c r="AT131" s="653"/>
      <c r="AU131" s="652"/>
      <c r="AV131" s="443"/>
      <c r="AW131" s="710"/>
      <c r="AX131" s="443"/>
      <c r="AY131" s="444"/>
      <c r="AZ131" s="444"/>
      <c r="BA131" s="702"/>
      <c r="BB131" s="443"/>
      <c r="BC131" s="779"/>
      <c r="BD131" s="653"/>
      <c r="BE131" s="652"/>
      <c r="BF131" s="443"/>
      <c r="BG131" s="710"/>
      <c r="BH131" s="443"/>
      <c r="BI131" s="444"/>
      <c r="BJ131" s="444"/>
      <c r="BK131" s="702"/>
      <c r="BL131" s="443"/>
      <c r="BM131" s="779"/>
      <c r="BN131" s="653"/>
      <c r="BO131" s="652"/>
      <c r="BP131" s="443"/>
      <c r="BQ131" s="710"/>
      <c r="BR131" s="443"/>
      <c r="BS131" s="444"/>
      <c r="BT131" s="444"/>
      <c r="BU131" s="702"/>
      <c r="BV131" s="443"/>
      <c r="BW131" s="779"/>
      <c r="BX131" s="653"/>
    </row>
    <row r="132" spans="2:76" s="233" customFormat="1" ht="21" customHeight="1">
      <c r="B132" s="697"/>
      <c r="C132" s="963" t="s">
        <v>30</v>
      </c>
      <c r="D132" s="964"/>
      <c r="E132" s="965"/>
      <c r="F132" s="966"/>
      <c r="G132" s="967"/>
      <c r="H132" s="966"/>
      <c r="I132" s="966"/>
      <c r="J132" s="968"/>
      <c r="K132" s="966"/>
      <c r="L132" s="966"/>
      <c r="M132" s="967"/>
      <c r="N132" s="966"/>
      <c r="O132" s="966"/>
      <c r="P132" s="966"/>
      <c r="Q132" s="969"/>
      <c r="R132" s="970"/>
      <c r="S132" s="971"/>
      <c r="T132" s="970"/>
      <c r="U132" s="972"/>
      <c r="V132" s="972"/>
      <c r="W132" s="973"/>
      <c r="X132" s="970"/>
      <c r="Y132" s="974"/>
      <c r="Z132" s="975"/>
      <c r="AA132" s="969"/>
      <c r="AB132" s="970"/>
      <c r="AC132" s="971"/>
      <c r="AD132" s="970"/>
      <c r="AE132" s="972"/>
      <c r="AF132" s="972"/>
      <c r="AG132" s="973"/>
      <c r="AH132" s="970"/>
      <c r="AI132" s="974"/>
      <c r="AJ132" s="975"/>
      <c r="AK132" s="969"/>
      <c r="AL132" s="970"/>
      <c r="AM132" s="971"/>
      <c r="AN132" s="970"/>
      <c r="AO132" s="972"/>
      <c r="AP132" s="972"/>
      <c r="AQ132" s="973"/>
      <c r="AR132" s="970"/>
      <c r="AS132" s="974"/>
      <c r="AT132" s="975"/>
      <c r="AU132" s="969"/>
      <c r="AV132" s="970"/>
      <c r="AW132" s="971"/>
      <c r="AX132" s="970"/>
      <c r="AY132" s="972"/>
      <c r="AZ132" s="972"/>
      <c r="BA132" s="973"/>
      <c r="BB132" s="970"/>
      <c r="BC132" s="974"/>
      <c r="BD132" s="975"/>
      <c r="BE132" s="969"/>
      <c r="BF132" s="970"/>
      <c r="BG132" s="971"/>
      <c r="BH132" s="970"/>
      <c r="BI132" s="972"/>
      <c r="BJ132" s="972"/>
      <c r="BK132" s="973"/>
      <c r="BL132" s="970"/>
      <c r="BM132" s="974"/>
      <c r="BN132" s="975"/>
      <c r="BO132" s="969"/>
      <c r="BP132" s="970"/>
      <c r="BQ132" s="971"/>
      <c r="BR132" s="970"/>
      <c r="BS132" s="972"/>
      <c r="BT132" s="972"/>
      <c r="BU132" s="973"/>
      <c r="BV132" s="970"/>
      <c r="BW132" s="974"/>
      <c r="BX132" s="975"/>
    </row>
    <row r="133" spans="2:76" s="233" customFormat="1" ht="21" customHeight="1">
      <c r="B133" s="696" t="s">
        <v>519</v>
      </c>
      <c r="C133" s="237" t="s">
        <v>5</v>
      </c>
      <c r="D133" s="645"/>
      <c r="E133" s="634"/>
      <c r="F133" s="441"/>
      <c r="G133" s="445"/>
      <c r="H133" s="441"/>
      <c r="I133" s="441"/>
      <c r="J133" s="633"/>
      <c r="K133" s="441"/>
      <c r="L133" s="441"/>
      <c r="M133" s="445"/>
      <c r="N133" s="441"/>
      <c r="O133" s="441"/>
      <c r="P133" s="441"/>
      <c r="Q133" s="652"/>
      <c r="R133" s="443"/>
      <c r="S133" s="710"/>
      <c r="T133" s="241"/>
      <c r="U133" s="444"/>
      <c r="V133" s="444"/>
      <c r="W133" s="702"/>
      <c r="X133" s="443"/>
      <c r="Y133" s="779"/>
      <c r="Z133" s="653"/>
      <c r="AA133" s="652"/>
      <c r="AB133" s="443"/>
      <c r="AC133" s="710"/>
      <c r="AD133" s="443"/>
      <c r="AE133" s="444"/>
      <c r="AF133" s="444"/>
      <c r="AG133" s="702"/>
      <c r="AH133" s="443"/>
      <c r="AI133" s="779"/>
      <c r="AJ133" s="653"/>
      <c r="AK133" s="652"/>
      <c r="AL133" s="443"/>
      <c r="AM133" s="710"/>
      <c r="AN133" s="443"/>
      <c r="AO133" s="444"/>
      <c r="AP133" s="444"/>
      <c r="AQ133" s="702"/>
      <c r="AR133" s="443"/>
      <c r="AS133" s="779"/>
      <c r="AT133" s="653"/>
      <c r="AU133" s="652"/>
      <c r="AV133" s="443"/>
      <c r="AW133" s="710"/>
      <c r="AX133" s="443"/>
      <c r="AY133" s="444"/>
      <c r="AZ133" s="444"/>
      <c r="BA133" s="702"/>
      <c r="BB133" s="443"/>
      <c r="BC133" s="779"/>
      <c r="BD133" s="653"/>
      <c r="BE133" s="652"/>
      <c r="BF133" s="443"/>
      <c r="BG133" s="710"/>
      <c r="BH133" s="443"/>
      <c r="BI133" s="444"/>
      <c r="BJ133" s="444"/>
      <c r="BK133" s="702"/>
      <c r="BL133" s="443"/>
      <c r="BM133" s="779"/>
      <c r="BN133" s="653"/>
      <c r="BO133" s="652"/>
      <c r="BP133" s="443"/>
      <c r="BQ133" s="710"/>
      <c r="BR133" s="443"/>
      <c r="BS133" s="444"/>
      <c r="BT133" s="444"/>
      <c r="BU133" s="702"/>
      <c r="BV133" s="443"/>
      <c r="BW133" s="779"/>
      <c r="BX133" s="653"/>
    </row>
    <row r="134" spans="2:76" s="233" customFormat="1" ht="21" customHeight="1">
      <c r="B134" s="240"/>
      <c r="C134" s="206" t="s">
        <v>11</v>
      </c>
      <c r="D134" s="645"/>
      <c r="E134" s="634"/>
      <c r="F134" s="441"/>
      <c r="G134" s="445"/>
      <c r="H134" s="441"/>
      <c r="I134" s="441"/>
      <c r="J134" s="633"/>
      <c r="K134" s="441"/>
      <c r="L134" s="441"/>
      <c r="M134" s="445"/>
      <c r="N134" s="441"/>
      <c r="O134" s="441"/>
      <c r="P134" s="441"/>
      <c r="Q134" s="652"/>
      <c r="R134" s="443"/>
      <c r="S134" s="710"/>
      <c r="T134" s="241"/>
      <c r="U134" s="444"/>
      <c r="V134" s="444"/>
      <c r="W134" s="702"/>
      <c r="X134" s="443"/>
      <c r="Y134" s="779"/>
      <c r="Z134" s="653"/>
      <c r="AA134" s="652"/>
      <c r="AB134" s="443"/>
      <c r="AC134" s="710"/>
      <c r="AD134" s="443"/>
      <c r="AE134" s="444"/>
      <c r="AF134" s="444"/>
      <c r="AG134" s="702"/>
      <c r="AH134" s="443"/>
      <c r="AI134" s="779"/>
      <c r="AJ134" s="653"/>
      <c r="AK134" s="652"/>
      <c r="AL134" s="443"/>
      <c r="AM134" s="710"/>
      <c r="AN134" s="443"/>
      <c r="AO134" s="444"/>
      <c r="AP134" s="444"/>
      <c r="AQ134" s="702"/>
      <c r="AR134" s="443"/>
      <c r="AS134" s="779"/>
      <c r="AT134" s="653"/>
      <c r="AU134" s="652"/>
      <c r="AV134" s="443"/>
      <c r="AW134" s="710"/>
      <c r="AX134" s="443"/>
      <c r="AY134" s="444"/>
      <c r="AZ134" s="444"/>
      <c r="BA134" s="702"/>
      <c r="BB134" s="443"/>
      <c r="BC134" s="779"/>
      <c r="BD134" s="653"/>
      <c r="BE134" s="652"/>
      <c r="BF134" s="443"/>
      <c r="BG134" s="710"/>
      <c r="BH134" s="443"/>
      <c r="BI134" s="444"/>
      <c r="BJ134" s="444"/>
      <c r="BK134" s="702"/>
      <c r="BL134" s="443"/>
      <c r="BM134" s="779"/>
      <c r="BN134" s="653"/>
      <c r="BO134" s="652"/>
      <c r="BP134" s="443"/>
      <c r="BQ134" s="710"/>
      <c r="BR134" s="443"/>
      <c r="BS134" s="444"/>
      <c r="BT134" s="444"/>
      <c r="BU134" s="702"/>
      <c r="BV134" s="443"/>
      <c r="BW134" s="779"/>
      <c r="BX134" s="653"/>
    </row>
    <row r="135" spans="2:76" s="233" customFormat="1" ht="21" customHeight="1">
      <c r="B135" s="240"/>
      <c r="C135" s="239" t="s">
        <v>12</v>
      </c>
      <c r="D135" s="645"/>
      <c r="E135" s="634"/>
      <c r="F135" s="441"/>
      <c r="G135" s="445"/>
      <c r="H135" s="441"/>
      <c r="I135" s="441"/>
      <c r="J135" s="633"/>
      <c r="K135" s="441"/>
      <c r="L135" s="441"/>
      <c r="M135" s="445"/>
      <c r="N135" s="441"/>
      <c r="O135" s="441"/>
      <c r="P135" s="441"/>
      <c r="Q135" s="652"/>
      <c r="R135" s="443"/>
      <c r="S135" s="710"/>
      <c r="T135" s="241"/>
      <c r="U135" s="444"/>
      <c r="V135" s="444"/>
      <c r="W135" s="702"/>
      <c r="X135" s="443"/>
      <c r="Y135" s="779"/>
      <c r="Z135" s="653"/>
      <c r="AA135" s="652"/>
      <c r="AB135" s="443"/>
      <c r="AC135" s="710"/>
      <c r="AD135" s="443"/>
      <c r="AE135" s="444"/>
      <c r="AF135" s="444"/>
      <c r="AG135" s="702"/>
      <c r="AH135" s="443"/>
      <c r="AI135" s="779"/>
      <c r="AJ135" s="653"/>
      <c r="AK135" s="652"/>
      <c r="AL135" s="443"/>
      <c r="AM135" s="710"/>
      <c r="AN135" s="443"/>
      <c r="AO135" s="444"/>
      <c r="AP135" s="444"/>
      <c r="AQ135" s="702"/>
      <c r="AR135" s="443"/>
      <c r="AS135" s="779"/>
      <c r="AT135" s="653"/>
      <c r="AU135" s="652"/>
      <c r="AV135" s="443"/>
      <c r="AW135" s="710"/>
      <c r="AX135" s="443"/>
      <c r="AY135" s="444"/>
      <c r="AZ135" s="444"/>
      <c r="BA135" s="702"/>
      <c r="BB135" s="443"/>
      <c r="BC135" s="779"/>
      <c r="BD135" s="653"/>
      <c r="BE135" s="652"/>
      <c r="BF135" s="443"/>
      <c r="BG135" s="710"/>
      <c r="BH135" s="443"/>
      <c r="BI135" s="444"/>
      <c r="BJ135" s="444"/>
      <c r="BK135" s="702"/>
      <c r="BL135" s="443"/>
      <c r="BM135" s="779"/>
      <c r="BN135" s="653"/>
      <c r="BO135" s="652"/>
      <c r="BP135" s="443"/>
      <c r="BQ135" s="710"/>
      <c r="BR135" s="443"/>
      <c r="BS135" s="444"/>
      <c r="BT135" s="444"/>
      <c r="BU135" s="702"/>
      <c r="BV135" s="443"/>
      <c r="BW135" s="779"/>
      <c r="BX135" s="653"/>
    </row>
    <row r="136" spans="2:76" s="242" customFormat="1">
      <c r="B136" s="243" t="s">
        <v>5</v>
      </c>
      <c r="C136" s="434" t="s">
        <v>65</v>
      </c>
      <c r="D136" s="647"/>
      <c r="E136" s="638"/>
      <c r="F136" s="434"/>
      <c r="G136" s="437"/>
      <c r="H136" s="431"/>
      <c r="I136" s="431"/>
      <c r="J136" s="639"/>
      <c r="K136" s="431"/>
      <c r="L136" s="431"/>
      <c r="M136" s="555"/>
      <c r="N136" s="431"/>
      <c r="O136" s="431"/>
      <c r="P136" s="431"/>
      <c r="Q136" s="652"/>
      <c r="R136" s="443"/>
      <c r="S136" s="710"/>
      <c r="T136" s="241"/>
      <c r="U136" s="444"/>
      <c r="V136" s="444"/>
      <c r="W136" s="702"/>
      <c r="X136" s="443"/>
      <c r="Y136" s="779"/>
      <c r="Z136" s="653"/>
      <c r="AA136" s="652"/>
      <c r="AB136" s="443"/>
      <c r="AC136" s="710"/>
      <c r="AD136" s="443"/>
      <c r="AE136" s="444"/>
      <c r="AF136" s="444"/>
      <c r="AG136" s="702"/>
      <c r="AH136" s="443"/>
      <c r="AI136" s="779"/>
      <c r="AJ136" s="653"/>
      <c r="AK136" s="652"/>
      <c r="AL136" s="443"/>
      <c r="AM136" s="710"/>
      <c r="AN136" s="443"/>
      <c r="AO136" s="444"/>
      <c r="AP136" s="444"/>
      <c r="AQ136" s="702"/>
      <c r="AR136" s="443"/>
      <c r="AS136" s="779"/>
      <c r="AT136" s="653"/>
      <c r="AU136" s="652"/>
      <c r="AV136" s="443"/>
      <c r="AW136" s="710"/>
      <c r="AX136" s="443"/>
      <c r="AY136" s="444"/>
      <c r="AZ136" s="444"/>
      <c r="BA136" s="702"/>
      <c r="BB136" s="443"/>
      <c r="BC136" s="779"/>
      <c r="BD136" s="653"/>
      <c r="BE136" s="652"/>
      <c r="BF136" s="443"/>
      <c r="BG136" s="710"/>
      <c r="BH136" s="443"/>
      <c r="BI136" s="444"/>
      <c r="BJ136" s="444"/>
      <c r="BK136" s="702"/>
      <c r="BL136" s="443"/>
      <c r="BM136" s="779"/>
      <c r="BN136" s="653"/>
      <c r="BO136" s="652"/>
      <c r="BP136" s="443"/>
      <c r="BQ136" s="710"/>
      <c r="BR136" s="443"/>
      <c r="BS136" s="444"/>
      <c r="BT136" s="444"/>
      <c r="BU136" s="702"/>
      <c r="BV136" s="443"/>
      <c r="BW136" s="779"/>
      <c r="BX136" s="653"/>
    </row>
    <row r="137" spans="2:76" s="242" customFormat="1">
      <c r="B137" s="243" t="s">
        <v>11</v>
      </c>
      <c r="C137" s="434" t="s">
        <v>67</v>
      </c>
      <c r="D137" s="647"/>
      <c r="E137" s="638"/>
      <c r="F137" s="434"/>
      <c r="G137" s="437"/>
      <c r="H137" s="431"/>
      <c r="I137" s="431"/>
      <c r="J137" s="639"/>
      <c r="K137" s="431"/>
      <c r="L137" s="431"/>
      <c r="M137" s="555"/>
      <c r="N137" s="431"/>
      <c r="O137" s="431"/>
      <c r="P137" s="431"/>
      <c r="Q137" s="652"/>
      <c r="R137" s="443"/>
      <c r="S137" s="710"/>
      <c r="T137" s="241"/>
      <c r="U137" s="444"/>
      <c r="V137" s="444"/>
      <c r="W137" s="702"/>
      <c r="X137" s="443"/>
      <c r="Y137" s="779"/>
      <c r="Z137" s="653"/>
      <c r="AA137" s="652"/>
      <c r="AB137" s="443"/>
      <c r="AC137" s="710"/>
      <c r="AD137" s="443"/>
      <c r="AE137" s="444"/>
      <c r="AF137" s="444"/>
      <c r="AG137" s="702"/>
      <c r="AH137" s="443"/>
      <c r="AI137" s="779"/>
      <c r="AJ137" s="653"/>
      <c r="AK137" s="652"/>
      <c r="AL137" s="443"/>
      <c r="AM137" s="710"/>
      <c r="AN137" s="443"/>
      <c r="AO137" s="444"/>
      <c r="AP137" s="444"/>
      <c r="AQ137" s="702"/>
      <c r="AR137" s="443"/>
      <c r="AS137" s="779"/>
      <c r="AT137" s="653"/>
      <c r="AU137" s="652"/>
      <c r="AV137" s="443"/>
      <c r="AW137" s="710"/>
      <c r="AX137" s="443"/>
      <c r="AY137" s="444"/>
      <c r="AZ137" s="444"/>
      <c r="BA137" s="702"/>
      <c r="BB137" s="443"/>
      <c r="BC137" s="779"/>
      <c r="BD137" s="653"/>
      <c r="BE137" s="652"/>
      <c r="BF137" s="443"/>
      <c r="BG137" s="710"/>
      <c r="BH137" s="443"/>
      <c r="BI137" s="444"/>
      <c r="BJ137" s="444"/>
      <c r="BK137" s="702"/>
      <c r="BL137" s="443"/>
      <c r="BM137" s="779"/>
      <c r="BN137" s="653"/>
      <c r="BO137" s="652"/>
      <c r="BP137" s="443"/>
      <c r="BQ137" s="710"/>
      <c r="BR137" s="443"/>
      <c r="BS137" s="444"/>
      <c r="BT137" s="444"/>
      <c r="BU137" s="702"/>
      <c r="BV137" s="443"/>
      <c r="BW137" s="779"/>
      <c r="BX137" s="653"/>
    </row>
    <row r="138" spans="2:76" s="242" customFormat="1">
      <c r="B138" s="243" t="s">
        <v>12</v>
      </c>
      <c r="C138" s="435" t="s">
        <v>66</v>
      </c>
      <c r="D138" s="648"/>
      <c r="E138" s="640"/>
      <c r="F138" s="435"/>
      <c r="G138" s="438"/>
      <c r="H138" s="432"/>
      <c r="I138" s="432"/>
      <c r="J138" s="641"/>
      <c r="K138" s="432"/>
      <c r="L138" s="432"/>
      <c r="M138" s="245"/>
      <c r="N138" s="432"/>
      <c r="O138" s="432"/>
      <c r="P138" s="432"/>
      <c r="Q138" s="652"/>
      <c r="R138" s="443"/>
      <c r="S138" s="710"/>
      <c r="T138" s="241"/>
      <c r="U138" s="444"/>
      <c r="V138" s="444"/>
      <c r="W138" s="702"/>
      <c r="X138" s="443"/>
      <c r="Y138" s="779"/>
      <c r="Z138" s="653"/>
      <c r="AA138" s="652"/>
      <c r="AB138" s="443"/>
      <c r="AC138" s="710"/>
      <c r="AD138" s="443"/>
      <c r="AE138" s="444"/>
      <c r="AF138" s="444"/>
      <c r="AG138" s="702"/>
      <c r="AH138" s="443"/>
      <c r="AI138" s="779"/>
      <c r="AJ138" s="653"/>
      <c r="AK138" s="652"/>
      <c r="AL138" s="443"/>
      <c r="AM138" s="710"/>
      <c r="AN138" s="443"/>
      <c r="AO138" s="444"/>
      <c r="AP138" s="444"/>
      <c r="AQ138" s="702"/>
      <c r="AR138" s="443"/>
      <c r="AS138" s="779"/>
      <c r="AT138" s="653"/>
      <c r="AU138" s="652"/>
      <c r="AV138" s="443"/>
      <c r="AW138" s="710"/>
      <c r="AX138" s="443"/>
      <c r="AY138" s="444"/>
      <c r="AZ138" s="444"/>
      <c r="BA138" s="702"/>
      <c r="BB138" s="443"/>
      <c r="BC138" s="779"/>
      <c r="BD138" s="653"/>
      <c r="BE138" s="652"/>
      <c r="BF138" s="443"/>
      <c r="BG138" s="710"/>
      <c r="BH138" s="443"/>
      <c r="BI138" s="444"/>
      <c r="BJ138" s="444"/>
      <c r="BK138" s="702"/>
      <c r="BL138" s="443"/>
      <c r="BM138" s="779"/>
      <c r="BN138" s="653"/>
      <c r="BO138" s="652"/>
      <c r="BP138" s="443"/>
      <c r="BQ138" s="710"/>
      <c r="BR138" s="443"/>
      <c r="BS138" s="444"/>
      <c r="BT138" s="444"/>
      <c r="BU138" s="702"/>
      <c r="BV138" s="443"/>
      <c r="BW138" s="779"/>
      <c r="BX138" s="653"/>
    </row>
    <row r="139" spans="2:76" s="242" customFormat="1" ht="13.8" thickBot="1">
      <c r="B139" s="246"/>
      <c r="C139" s="436" t="s">
        <v>7</v>
      </c>
      <c r="D139" s="649"/>
      <c r="E139" s="642"/>
      <c r="F139" s="436"/>
      <c r="G139" s="439"/>
      <c r="H139" s="569"/>
      <c r="I139" s="569"/>
      <c r="J139" s="643"/>
      <c r="K139" s="569"/>
      <c r="L139" s="569"/>
      <c r="M139" s="247"/>
      <c r="N139" s="569"/>
      <c r="O139" s="569"/>
      <c r="P139" s="569"/>
      <c r="Q139" s="720"/>
      <c r="R139" s="658"/>
      <c r="S139" s="721"/>
      <c r="T139" s="566"/>
      <c r="U139" s="722"/>
      <c r="V139" s="722"/>
      <c r="W139" s="723"/>
      <c r="X139" s="658"/>
      <c r="Y139" s="794"/>
      <c r="Z139" s="659"/>
      <c r="AA139" s="720"/>
      <c r="AB139" s="658"/>
      <c r="AC139" s="721"/>
      <c r="AD139" s="658"/>
      <c r="AE139" s="722"/>
      <c r="AF139" s="722"/>
      <c r="AG139" s="723"/>
      <c r="AH139" s="658"/>
      <c r="AI139" s="794"/>
      <c r="AJ139" s="659"/>
      <c r="AK139" s="720"/>
      <c r="AL139" s="658"/>
      <c r="AM139" s="721"/>
      <c r="AN139" s="658"/>
      <c r="AO139" s="722"/>
      <c r="AP139" s="722"/>
      <c r="AQ139" s="723"/>
      <c r="AR139" s="658"/>
      <c r="AS139" s="794"/>
      <c r="AT139" s="659"/>
      <c r="AU139" s="720"/>
      <c r="AV139" s="658"/>
      <c r="AW139" s="721"/>
      <c r="AX139" s="658"/>
      <c r="AY139" s="722"/>
      <c r="AZ139" s="722"/>
      <c r="BA139" s="723"/>
      <c r="BB139" s="658"/>
      <c r="BC139" s="794"/>
      <c r="BD139" s="659"/>
      <c r="BE139" s="720"/>
      <c r="BF139" s="658"/>
      <c r="BG139" s="721"/>
      <c r="BH139" s="658"/>
      <c r="BI139" s="722"/>
      <c r="BJ139" s="722"/>
      <c r="BK139" s="723"/>
      <c r="BL139" s="658"/>
      <c r="BM139" s="794"/>
      <c r="BN139" s="659"/>
      <c r="BO139" s="720"/>
      <c r="BP139" s="658"/>
      <c r="BQ139" s="721"/>
      <c r="BR139" s="658"/>
      <c r="BS139" s="722"/>
      <c r="BT139" s="722"/>
      <c r="BU139" s="723"/>
      <c r="BV139" s="658"/>
      <c r="BW139" s="794"/>
      <c r="BX139" s="659"/>
    </row>
    <row r="140" spans="2:76">
      <c r="U140" s="785"/>
      <c r="V140" s="785"/>
      <c r="W140" s="785"/>
      <c r="X140" s="785"/>
      <c r="Y140" s="785"/>
      <c r="Z140" s="785"/>
      <c r="AA140" s="785"/>
      <c r="AB140" s="785"/>
      <c r="AC140" s="785"/>
      <c r="AD140" s="785"/>
      <c r="AE140" s="785"/>
      <c r="AF140" s="785"/>
      <c r="AG140" s="785"/>
      <c r="AH140" s="785"/>
      <c r="AI140" s="785"/>
      <c r="AJ140" s="785"/>
      <c r="AK140" s="785"/>
      <c r="AL140" s="785"/>
      <c r="AM140" s="785"/>
      <c r="AN140" s="785"/>
      <c r="AO140" s="785"/>
      <c r="AP140" s="785"/>
      <c r="AQ140" s="785"/>
      <c r="AR140" s="785"/>
      <c r="AS140" s="785"/>
      <c r="AT140" s="785"/>
      <c r="AU140" s="785"/>
      <c r="AV140" s="785"/>
      <c r="AW140" s="785"/>
      <c r="AX140" s="785"/>
      <c r="AY140" s="785"/>
      <c r="AZ140" s="785"/>
      <c r="BA140" s="785"/>
      <c r="BB140" s="785"/>
      <c r="BC140" s="785"/>
      <c r="BD140" s="785"/>
      <c r="BE140" s="785"/>
      <c r="BF140" s="785"/>
      <c r="BG140" s="785"/>
      <c r="BH140" s="785"/>
      <c r="BI140" s="785"/>
      <c r="BJ140" s="785"/>
      <c r="BK140" s="785"/>
      <c r="BL140" s="785"/>
      <c r="BM140" s="785"/>
      <c r="BN140" s="785"/>
      <c r="BO140" s="785"/>
      <c r="BP140" s="785"/>
      <c r="BQ140" s="785"/>
      <c r="BR140" s="785"/>
      <c r="BS140" s="785"/>
      <c r="BT140" s="785"/>
      <c r="BU140" s="785"/>
      <c r="BV140" s="785"/>
      <c r="BW140" s="785"/>
      <c r="BX140" s="785"/>
    </row>
    <row r="141" spans="2:76">
      <c r="U141" s="785"/>
      <c r="V141" s="785"/>
      <c r="W141" s="785"/>
      <c r="X141" s="785"/>
      <c r="Y141" s="785"/>
      <c r="Z141" s="785"/>
      <c r="AA141" s="785"/>
      <c r="AB141" s="785"/>
      <c r="AC141" s="785"/>
      <c r="AD141" s="785"/>
      <c r="AE141" s="785"/>
      <c r="AF141" s="785"/>
      <c r="AG141" s="785"/>
      <c r="AH141" s="785"/>
      <c r="AI141" s="785"/>
      <c r="AJ141" s="785"/>
      <c r="AK141" s="785"/>
      <c r="AL141" s="785"/>
      <c r="AM141" s="785"/>
      <c r="AN141" s="785"/>
      <c r="AO141" s="785"/>
      <c r="AP141" s="785"/>
      <c r="AQ141" s="785"/>
      <c r="AR141" s="785"/>
      <c r="AS141" s="785"/>
      <c r="AT141" s="785"/>
      <c r="AU141" s="785"/>
      <c r="AV141" s="785"/>
      <c r="AW141" s="785"/>
      <c r="AX141" s="785"/>
      <c r="AY141" s="785"/>
      <c r="AZ141" s="785"/>
      <c r="BA141" s="785"/>
      <c r="BB141" s="785"/>
      <c r="BC141" s="785"/>
      <c r="BD141" s="785"/>
      <c r="BE141" s="785"/>
      <c r="BF141" s="785"/>
      <c r="BG141" s="785"/>
      <c r="BH141" s="785"/>
      <c r="BI141" s="785"/>
      <c r="BJ141" s="785"/>
      <c r="BK141" s="785"/>
      <c r="BL141" s="785"/>
      <c r="BM141" s="785"/>
      <c r="BN141" s="785"/>
      <c r="BO141" s="785"/>
      <c r="BP141" s="785"/>
      <c r="BQ141" s="785"/>
      <c r="BR141" s="785"/>
      <c r="BS141" s="785"/>
      <c r="BT141" s="785"/>
      <c r="BU141" s="785"/>
      <c r="BV141" s="785"/>
      <c r="BW141" s="785"/>
      <c r="BX141" s="785"/>
    </row>
    <row r="142" spans="2:76">
      <c r="C142" s="429" t="s">
        <v>545</v>
      </c>
      <c r="D142" s="311"/>
      <c r="E142" s="311"/>
      <c r="F142" s="311"/>
      <c r="U142" s="785"/>
      <c r="V142" s="785"/>
      <c r="W142" s="785"/>
      <c r="X142" s="785"/>
      <c r="Y142" s="785"/>
      <c r="Z142" s="785"/>
      <c r="AA142" s="785"/>
      <c r="AB142" s="785"/>
      <c r="AC142" s="785"/>
      <c r="AD142" s="785"/>
      <c r="AE142" s="785"/>
      <c r="AF142" s="785"/>
      <c r="AG142" s="785"/>
      <c r="AH142" s="785"/>
      <c r="AI142" s="785"/>
      <c r="AJ142" s="785"/>
      <c r="AK142" s="785"/>
      <c r="AL142" s="785"/>
      <c r="AM142" s="785"/>
      <c r="AN142" s="785"/>
      <c r="AO142" s="785"/>
      <c r="AP142" s="785"/>
      <c r="AQ142" s="785"/>
      <c r="AR142" s="785"/>
      <c r="AS142" s="785"/>
      <c r="AT142" s="785"/>
      <c r="AU142" s="785"/>
      <c r="AV142" s="785"/>
      <c r="AW142" s="785"/>
      <c r="AX142" s="785"/>
      <c r="AY142" s="785"/>
      <c r="AZ142" s="785"/>
      <c r="BA142" s="785"/>
      <c r="BB142" s="785"/>
      <c r="BC142" s="785"/>
      <c r="BD142" s="785"/>
      <c r="BE142" s="785"/>
      <c r="BF142" s="785"/>
      <c r="BG142" s="785"/>
      <c r="BH142" s="785"/>
      <c r="BI142" s="785"/>
      <c r="BJ142" s="785"/>
      <c r="BK142" s="785"/>
      <c r="BL142" s="785"/>
      <c r="BM142" s="785"/>
      <c r="BN142" s="785"/>
      <c r="BO142" s="785"/>
      <c r="BP142" s="785"/>
      <c r="BQ142" s="785"/>
      <c r="BR142" s="785"/>
      <c r="BS142" s="785"/>
      <c r="BT142" s="785"/>
      <c r="BU142" s="785"/>
      <c r="BV142" s="785"/>
      <c r="BW142" s="785"/>
      <c r="BX142" s="785"/>
    </row>
    <row r="143" spans="2:76" ht="14.4">
      <c r="C143" s="237" t="s">
        <v>436</v>
      </c>
      <c r="D143" s="214"/>
      <c r="E143" s="214"/>
      <c r="F143" s="214"/>
      <c r="G143" s="428" t="s">
        <v>439</v>
      </c>
      <c r="H143" s="428"/>
      <c r="I143" s="428"/>
      <c r="J143" s="428"/>
      <c r="K143" s="428"/>
      <c r="L143" s="428"/>
      <c r="N143" s="428"/>
      <c r="O143" s="428"/>
      <c r="P143" s="428"/>
      <c r="U143" s="785"/>
      <c r="V143" s="785"/>
      <c r="W143" s="785"/>
      <c r="X143" s="785"/>
      <c r="Y143" s="785"/>
      <c r="Z143" s="785"/>
      <c r="AA143" s="785"/>
      <c r="AB143" s="785"/>
      <c r="AC143" s="785"/>
      <c r="AD143" s="785"/>
      <c r="AE143" s="785"/>
      <c r="AF143" s="785"/>
      <c r="AG143" s="785"/>
      <c r="AH143" s="785"/>
      <c r="AI143" s="785"/>
      <c r="AJ143" s="785"/>
      <c r="AK143" s="785"/>
      <c r="AL143" s="785"/>
      <c r="AM143" s="785"/>
      <c r="AN143" s="785"/>
      <c r="AO143" s="785"/>
      <c r="AP143" s="785"/>
      <c r="AQ143" s="785"/>
      <c r="AR143" s="785"/>
      <c r="AS143" s="785"/>
      <c r="AT143" s="785"/>
      <c r="AU143" s="785"/>
      <c r="AV143" s="785"/>
      <c r="AW143" s="785"/>
      <c r="AX143" s="785"/>
      <c r="AY143" s="785"/>
      <c r="AZ143" s="785"/>
      <c r="BA143" s="785"/>
      <c r="BB143" s="785"/>
      <c r="BC143" s="785"/>
      <c r="BD143" s="785"/>
      <c r="BE143" s="785"/>
      <c r="BF143" s="785"/>
      <c r="BG143" s="785"/>
      <c r="BH143" s="785"/>
      <c r="BI143" s="785"/>
      <c r="BJ143" s="785"/>
      <c r="BK143" s="785"/>
      <c r="BL143" s="785"/>
      <c r="BM143" s="785"/>
      <c r="BN143" s="785"/>
      <c r="BO143" s="785"/>
      <c r="BP143" s="785"/>
      <c r="BQ143" s="785"/>
      <c r="BR143" s="785"/>
      <c r="BS143" s="785"/>
      <c r="BT143" s="785"/>
      <c r="BU143" s="785"/>
      <c r="BV143" s="785"/>
      <c r="BW143" s="785"/>
      <c r="BX143" s="785"/>
    </row>
    <row r="144" spans="2:76" ht="14.4">
      <c r="C144" s="206" t="s">
        <v>437</v>
      </c>
      <c r="D144" s="214"/>
      <c r="E144" s="214"/>
      <c r="F144" s="214"/>
      <c r="G144" s="428" t="s">
        <v>440</v>
      </c>
      <c r="H144" s="428"/>
      <c r="I144" s="428"/>
      <c r="J144" s="428"/>
      <c r="K144" s="428"/>
      <c r="L144" s="428"/>
      <c r="N144" s="428"/>
      <c r="O144" s="428"/>
      <c r="P144" s="428"/>
      <c r="U144" s="785"/>
      <c r="V144" s="785"/>
      <c r="W144" s="785"/>
      <c r="X144" s="785"/>
      <c r="Y144" s="785"/>
      <c r="Z144" s="785"/>
      <c r="AA144" s="785"/>
      <c r="AB144" s="785"/>
      <c r="AC144" s="785"/>
      <c r="AD144" s="785"/>
      <c r="AE144" s="785"/>
      <c r="AF144" s="785"/>
      <c r="AG144" s="785"/>
      <c r="AH144" s="785"/>
      <c r="AI144" s="785"/>
      <c r="AJ144" s="785"/>
      <c r="AK144" s="785"/>
      <c r="AL144" s="785"/>
      <c r="AM144" s="785"/>
      <c r="AN144" s="785"/>
      <c r="AO144" s="785"/>
      <c r="AP144" s="785"/>
      <c r="AQ144" s="785"/>
      <c r="AR144" s="785"/>
      <c r="AS144" s="785"/>
      <c r="AT144" s="785"/>
      <c r="AU144" s="785"/>
      <c r="AV144" s="785"/>
      <c r="AW144" s="785"/>
      <c r="AX144" s="785"/>
      <c r="AY144" s="785"/>
      <c r="AZ144" s="785"/>
      <c r="BA144" s="785"/>
      <c r="BB144" s="785"/>
      <c r="BC144" s="785"/>
      <c r="BD144" s="785"/>
      <c r="BE144" s="785"/>
      <c r="BF144" s="785"/>
      <c r="BG144" s="785"/>
      <c r="BH144" s="785"/>
      <c r="BI144" s="785"/>
      <c r="BJ144" s="785"/>
      <c r="BK144" s="785"/>
      <c r="BL144" s="785"/>
      <c r="BM144" s="785"/>
      <c r="BN144" s="785"/>
      <c r="BO144" s="785"/>
      <c r="BP144" s="785"/>
      <c r="BQ144" s="785"/>
      <c r="BR144" s="785"/>
      <c r="BS144" s="785"/>
      <c r="BT144" s="785"/>
      <c r="BU144" s="785"/>
      <c r="BV144" s="785"/>
      <c r="BW144" s="785"/>
      <c r="BX144" s="785"/>
    </row>
    <row r="145" spans="3:76" ht="14.4">
      <c r="C145" s="206" t="s">
        <v>438</v>
      </c>
      <c r="D145" s="214"/>
      <c r="E145" s="214"/>
      <c r="F145" s="214"/>
      <c r="G145" s="428" t="s">
        <v>441</v>
      </c>
      <c r="H145" s="428"/>
      <c r="I145" s="428"/>
      <c r="J145" s="428"/>
      <c r="K145" s="428"/>
      <c r="L145" s="428"/>
      <c r="N145" s="428"/>
      <c r="O145" s="428"/>
      <c r="P145" s="428"/>
      <c r="U145" s="785"/>
      <c r="V145" s="785"/>
      <c r="W145" s="785"/>
      <c r="X145" s="785"/>
      <c r="Y145" s="785"/>
      <c r="Z145" s="785"/>
      <c r="AA145" s="785"/>
      <c r="AB145" s="785"/>
      <c r="AC145" s="785"/>
      <c r="AD145" s="785"/>
      <c r="AE145" s="785"/>
      <c r="AF145" s="785"/>
      <c r="AG145" s="785"/>
      <c r="AH145" s="785"/>
      <c r="AI145" s="785"/>
      <c r="AJ145" s="785"/>
      <c r="AK145" s="785"/>
      <c r="AL145" s="785"/>
      <c r="AM145" s="785"/>
      <c r="AN145" s="785"/>
      <c r="AO145" s="785"/>
      <c r="AP145" s="785"/>
      <c r="AQ145" s="785"/>
      <c r="AR145" s="785"/>
      <c r="AS145" s="785"/>
      <c r="AT145" s="785"/>
      <c r="AU145" s="785"/>
      <c r="AV145" s="785"/>
      <c r="AW145" s="785"/>
      <c r="AX145" s="785"/>
      <c r="AY145" s="785"/>
      <c r="AZ145" s="785"/>
      <c r="BA145" s="785"/>
      <c r="BB145" s="785"/>
      <c r="BC145" s="785"/>
      <c r="BD145" s="785"/>
      <c r="BE145" s="785"/>
      <c r="BF145" s="785"/>
      <c r="BG145" s="785"/>
      <c r="BH145" s="785"/>
      <c r="BI145" s="785"/>
      <c r="BJ145" s="785"/>
      <c r="BK145" s="785"/>
      <c r="BL145" s="785"/>
      <c r="BM145" s="785"/>
      <c r="BN145" s="785"/>
      <c r="BO145" s="785"/>
      <c r="BP145" s="785"/>
      <c r="BQ145" s="785"/>
      <c r="BR145" s="785"/>
      <c r="BS145" s="785"/>
      <c r="BT145" s="785"/>
      <c r="BU145" s="785"/>
      <c r="BV145" s="785"/>
      <c r="BW145" s="785"/>
      <c r="BX145" s="785"/>
    </row>
    <row r="146" spans="3:76" ht="14.4">
      <c r="C146" s="214" t="s">
        <v>543</v>
      </c>
      <c r="D146" s="214"/>
      <c r="E146" s="214"/>
      <c r="F146" s="214"/>
      <c r="G146" s="428" t="s">
        <v>544</v>
      </c>
      <c r="H146" s="428"/>
      <c r="I146" s="428"/>
      <c r="J146" s="428"/>
      <c r="K146" s="428"/>
      <c r="L146" s="428"/>
      <c r="N146" s="428"/>
      <c r="O146" s="428"/>
      <c r="P146" s="428"/>
      <c r="U146" s="785"/>
      <c r="V146" s="785"/>
      <c r="W146" s="785"/>
      <c r="X146" s="785"/>
      <c r="Y146" s="785"/>
      <c r="Z146" s="785"/>
      <c r="AA146" s="785"/>
      <c r="AB146" s="785"/>
      <c r="AC146" s="785"/>
      <c r="AD146" s="785"/>
      <c r="AE146" s="785"/>
      <c r="AF146" s="785"/>
      <c r="AG146" s="785"/>
      <c r="AH146" s="785"/>
      <c r="AI146" s="785"/>
      <c r="AJ146" s="785"/>
      <c r="AK146" s="785"/>
      <c r="AL146" s="785"/>
      <c r="AM146" s="785"/>
      <c r="AN146" s="785"/>
      <c r="AO146" s="785"/>
      <c r="AP146" s="785"/>
      <c r="AQ146" s="785"/>
      <c r="AR146" s="785"/>
      <c r="AS146" s="785"/>
      <c r="AT146" s="785"/>
      <c r="AU146" s="785"/>
      <c r="AV146" s="785"/>
      <c r="AW146" s="785"/>
      <c r="AX146" s="785"/>
      <c r="AY146" s="785"/>
      <c r="AZ146" s="785"/>
      <c r="BA146" s="785"/>
      <c r="BB146" s="785"/>
      <c r="BC146" s="785"/>
      <c r="BD146" s="785"/>
      <c r="BE146" s="785"/>
      <c r="BF146" s="785"/>
      <c r="BG146" s="785"/>
      <c r="BH146" s="785"/>
      <c r="BI146" s="785"/>
      <c r="BJ146" s="785"/>
      <c r="BK146" s="785"/>
      <c r="BL146" s="785"/>
      <c r="BM146" s="785"/>
      <c r="BN146" s="785"/>
      <c r="BO146" s="785"/>
      <c r="BP146" s="785"/>
      <c r="BQ146" s="785"/>
      <c r="BR146" s="785"/>
      <c r="BS146" s="785"/>
      <c r="BT146" s="785"/>
      <c r="BU146" s="785"/>
      <c r="BV146" s="785"/>
      <c r="BW146" s="785"/>
      <c r="BX146" s="785"/>
    </row>
    <row r="147" spans="3:76">
      <c r="U147" s="786"/>
      <c r="V147" s="786"/>
      <c r="W147" s="786"/>
      <c r="X147" s="786"/>
      <c r="Y147" s="786"/>
      <c r="Z147" s="786"/>
      <c r="AD147" s="786"/>
      <c r="AE147" s="786"/>
      <c r="AF147" s="786"/>
      <c r="AG147" s="786"/>
      <c r="AH147" s="786"/>
      <c r="AI147" s="786"/>
      <c r="AJ147" s="786"/>
      <c r="AN147" s="786"/>
      <c r="AO147" s="786"/>
      <c r="AP147" s="786"/>
      <c r="AQ147" s="786"/>
      <c r="AR147" s="786"/>
      <c r="AS147" s="786"/>
      <c r="AT147" s="786"/>
      <c r="AX147" s="786"/>
      <c r="AY147" s="786"/>
      <c r="AZ147" s="786"/>
      <c r="BA147" s="786"/>
      <c r="BB147" s="786"/>
      <c r="BC147" s="786"/>
      <c r="BD147" s="786"/>
      <c r="BH147" s="786"/>
      <c r="BI147" s="786"/>
      <c r="BJ147" s="786"/>
      <c r="BK147" s="786"/>
      <c r="BL147" s="786"/>
      <c r="BM147" s="786"/>
      <c r="BN147" s="786"/>
      <c r="BR147" s="786"/>
      <c r="BS147" s="786"/>
      <c r="BT147" s="786"/>
      <c r="BU147" s="786"/>
      <c r="BV147" s="786"/>
      <c r="BW147" s="786"/>
      <c r="BX147" s="786"/>
    </row>
  </sheetData>
  <mergeCells count="10">
    <mergeCell ref="AA6:AJ6"/>
    <mergeCell ref="AK6:AT6"/>
    <mergeCell ref="AU6:BD6"/>
    <mergeCell ref="BE6:BN6"/>
    <mergeCell ref="BO6:BX6"/>
    <mergeCell ref="B3:G4"/>
    <mergeCell ref="D6:D7"/>
    <mergeCell ref="E6:J6"/>
    <mergeCell ref="K6:P6"/>
    <mergeCell ref="Q6:Z6"/>
  </mergeCells>
  <hyperlinks>
    <hyperlink ref="C1" location="TOC!A1" display="Retour à la table des matières" xr:uid="{00000000-0004-0000-0600-000000000000}"/>
    <hyperlink ref="G143" location="'Annexe 1 - CGSFE'!A1" display="'Annexe 1 - CGSFE'!A1" xr:uid="{00000000-0004-0000-0600-000001000000}"/>
    <hyperlink ref="G144" location="'Annexe 2 - CGAFE'!A1" display="'Annexe 2 - CGAFE'!A1" xr:uid="{00000000-0004-0000-0600-000002000000}"/>
    <hyperlink ref="G145" location="'Annexe 3 - CNG'!A1" display="'Annexe 3 - CNG'!A1" xr:uid="{00000000-0004-0000-0600-000003000000}"/>
    <hyperlink ref="G146" location="'T1B - CGSFE (Unitaire)'!A1" display="'T1B - CGSFE (Unitaire)'!A1" xr:uid="{00000000-0004-0000-0600-000004000000}"/>
  </hyperlinks>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Param!$B$8:$B$10</xm:f>
          </x14:formula1>
          <xm:sqref>D77:D79 D38:D39 D41:D43 D45:D47 D53:D55 D57:D59 D61:D63 D65:D67 D69:D71 D73:D75 D85:D87 D89:D91 D93:D95 D97:D99 D101:D103 D105:D107 D109:D111 D113:D115 D117:D119 D121:D123 D49:D51 D129:D131 D133:D135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tabColor rgb="FF00B050"/>
  </sheetPr>
  <dimension ref="A1:AA16"/>
  <sheetViews>
    <sheetView showGridLines="0" zoomScale="80" zoomScaleNormal="80" workbookViewId="0">
      <pane xSplit="3" ySplit="5" topLeftCell="O6" activePane="bottomRight" state="frozen"/>
      <selection pane="topRight" activeCell="D1" sqref="D1"/>
      <selection pane="bottomLeft" activeCell="A5" sqref="A5"/>
      <selection pane="bottomRight" activeCell="B34" sqref="B34"/>
    </sheetView>
  </sheetViews>
  <sheetFormatPr baseColWidth="10" defaultColWidth="8.6640625" defaultRowHeight="13.2"/>
  <cols>
    <col min="1" max="1" width="7.33203125" style="233" customWidth="1"/>
    <col min="2" max="2" width="45.33203125" style="233" customWidth="1"/>
    <col min="3" max="3" width="39.5546875" style="233" customWidth="1"/>
    <col min="4" max="16" width="18.5546875" style="479" customWidth="1"/>
    <col min="17" max="28" width="18.5546875" style="233" customWidth="1"/>
    <col min="29" max="52" width="15" style="233" customWidth="1"/>
    <col min="53" max="16384" width="8.6640625" style="233"/>
  </cols>
  <sheetData>
    <row r="1" spans="1:27" s="214" customFormat="1" ht="14.4">
      <c r="C1" s="394" t="s">
        <v>289</v>
      </c>
      <c r="D1" s="475"/>
      <c r="E1" s="475"/>
      <c r="F1" s="475"/>
      <c r="G1" s="217"/>
      <c r="H1" s="217"/>
      <c r="I1" s="217"/>
      <c r="J1" s="217"/>
      <c r="K1" s="217"/>
      <c r="L1" s="217"/>
      <c r="M1" s="217"/>
      <c r="N1" s="217"/>
      <c r="O1" s="217"/>
      <c r="P1" s="217"/>
    </row>
    <row r="2" spans="1:27" s="214" customFormat="1" ht="14.4">
      <c r="C2" s="394"/>
      <c r="D2" s="475"/>
      <c r="E2" s="475"/>
      <c r="F2" s="475"/>
      <c r="G2" s="217"/>
      <c r="H2" s="217"/>
      <c r="I2" s="217"/>
      <c r="J2" s="217"/>
      <c r="K2" s="217"/>
      <c r="L2" s="217"/>
      <c r="M2" s="217"/>
      <c r="N2" s="217"/>
      <c r="O2" s="217"/>
      <c r="P2" s="217"/>
    </row>
    <row r="3" spans="1:27" s="289" customFormat="1" ht="17.399999999999999">
      <c r="A3" s="214"/>
      <c r="B3" s="1313" t="s">
        <v>813</v>
      </c>
      <c r="C3" s="1313"/>
      <c r="D3" s="1313"/>
      <c r="E3" s="1313"/>
      <c r="F3" s="1313"/>
      <c r="G3" s="1313"/>
      <c r="H3" s="476"/>
      <c r="I3" s="476"/>
      <c r="J3" s="476"/>
      <c r="K3" s="477"/>
      <c r="L3" s="477"/>
      <c r="M3" s="477"/>
      <c r="N3" s="477"/>
      <c r="O3" s="477"/>
      <c r="P3" s="477"/>
    </row>
    <row r="4" spans="1:27" s="289" customFormat="1" ht="17.399999999999999">
      <c r="A4" s="214"/>
      <c r="B4" s="1313"/>
      <c r="C4" s="1313"/>
      <c r="D4" s="1313"/>
      <c r="E4" s="1313"/>
      <c r="F4" s="1313"/>
      <c r="G4" s="1313"/>
      <c r="H4" s="476"/>
      <c r="I4" s="476"/>
      <c r="J4" s="476"/>
      <c r="K4" s="477"/>
      <c r="L4" s="477"/>
      <c r="M4" s="477"/>
      <c r="N4" s="477"/>
      <c r="O4" s="477"/>
      <c r="P4" s="477"/>
    </row>
    <row r="5" spans="1:27" ht="18" thickBot="1">
      <c r="B5" s="275"/>
      <c r="C5" s="275"/>
      <c r="D5" s="478"/>
      <c r="E5" s="478"/>
      <c r="F5" s="478"/>
      <c r="G5" s="478"/>
      <c r="H5" s="478"/>
      <c r="I5" s="478"/>
      <c r="J5" s="478"/>
    </row>
    <row r="6" spans="1:27" ht="33" customHeight="1" thickBot="1">
      <c r="B6" s="578" t="s">
        <v>490</v>
      </c>
      <c r="C6" s="579" t="s">
        <v>516</v>
      </c>
      <c r="D6" s="579" t="s">
        <v>492</v>
      </c>
      <c r="E6" s="579" t="s">
        <v>491</v>
      </c>
      <c r="F6" s="579" t="s">
        <v>493</v>
      </c>
      <c r="G6" s="579" t="s">
        <v>494</v>
      </c>
      <c r="H6" s="579" t="s">
        <v>495</v>
      </c>
      <c r="I6" s="579" t="s">
        <v>496</v>
      </c>
      <c r="J6" s="579" t="s">
        <v>497</v>
      </c>
      <c r="K6" s="579" t="s">
        <v>498</v>
      </c>
      <c r="L6" s="579" t="s">
        <v>499</v>
      </c>
      <c r="M6" s="579" t="s">
        <v>500</v>
      </c>
      <c r="N6" s="579" t="s">
        <v>501</v>
      </c>
      <c r="O6" s="579" t="s">
        <v>502</v>
      </c>
      <c r="P6" s="579" t="s">
        <v>503</v>
      </c>
      <c r="Q6" s="579" t="s">
        <v>504</v>
      </c>
      <c r="R6" s="579" t="s">
        <v>505</v>
      </c>
      <c r="S6" s="579" t="s">
        <v>507</v>
      </c>
      <c r="T6" s="579" t="s">
        <v>506</v>
      </c>
      <c r="U6" s="579" t="s">
        <v>508</v>
      </c>
      <c r="V6" s="579" t="s">
        <v>509</v>
      </c>
      <c r="W6" s="579" t="s">
        <v>510</v>
      </c>
      <c r="X6" s="579" t="s">
        <v>511</v>
      </c>
      <c r="Y6" s="579" t="s">
        <v>512</v>
      </c>
      <c r="Z6" s="579" t="s">
        <v>513</v>
      </c>
      <c r="AA6" s="580" t="s">
        <v>514</v>
      </c>
    </row>
    <row r="7" spans="1:27" ht="33" customHeight="1">
      <c r="B7" s="759" t="s">
        <v>702</v>
      </c>
      <c r="C7" s="489" t="s">
        <v>517</v>
      </c>
      <c r="D7" s="489"/>
      <c r="E7" s="489"/>
      <c r="F7" s="481"/>
      <c r="G7" s="491"/>
      <c r="H7" s="480"/>
      <c r="I7" s="480"/>
      <c r="J7" s="480"/>
      <c r="K7" s="480"/>
      <c r="L7" s="480"/>
      <c r="M7" s="484"/>
      <c r="N7" s="491" t="str">
        <f>IFERROR((G7-E7)/E7,"Nok")</f>
        <v>Nok</v>
      </c>
      <c r="O7" s="486" t="str">
        <f>IFERROR((H7-G7)/G7,"Nok")</f>
        <v>Nok</v>
      </c>
      <c r="P7" s="486" t="str">
        <f t="shared" ref="P7:P15" si="0">IFERROR((I7-H7)/H7,"Nok")</f>
        <v>Nok</v>
      </c>
      <c r="Q7" s="486" t="str">
        <f t="shared" ref="Q7:Q15" si="1">IFERROR((J7-I7)/I7,"Nok")</f>
        <v>Nok</v>
      </c>
      <c r="R7" s="486" t="str">
        <f t="shared" ref="R7:R15" si="2">IFERROR((K7-J7)/J7,"Nok")</f>
        <v>Nok</v>
      </c>
      <c r="S7" s="486" t="str">
        <f t="shared" ref="S7:S15" si="3">IFERROR((L7-K7)/K7,"Nok")</f>
        <v>Nok</v>
      </c>
      <c r="T7" s="481" t="str">
        <f t="shared" ref="T7:T15" si="4">IFERROR((M7-L7)/L7,"Nok")</f>
        <v>Nok</v>
      </c>
      <c r="U7" s="493" t="e">
        <f>D7*(1+N7)</f>
        <v>#VALUE!</v>
      </c>
      <c r="V7" s="488" t="e">
        <f t="shared" ref="V7:AA7" si="5">U7*(1+O7)</f>
        <v>#VALUE!</v>
      </c>
      <c r="W7" s="488" t="e">
        <f t="shared" si="5"/>
        <v>#VALUE!</v>
      </c>
      <c r="X7" s="488" t="e">
        <f t="shared" si="5"/>
        <v>#VALUE!</v>
      </c>
      <c r="Y7" s="488" t="e">
        <f t="shared" si="5"/>
        <v>#VALUE!</v>
      </c>
      <c r="Z7" s="488" t="e">
        <f t="shared" si="5"/>
        <v>#VALUE!</v>
      </c>
      <c r="AA7" s="557" t="e">
        <f t="shared" si="5"/>
        <v>#VALUE!</v>
      </c>
    </row>
    <row r="8" spans="1:27" ht="33" customHeight="1">
      <c r="B8" s="556" t="s">
        <v>703</v>
      </c>
      <c r="C8" s="490" t="s">
        <v>518</v>
      </c>
      <c r="D8" s="490"/>
      <c r="E8" s="490"/>
      <c r="F8" s="483"/>
      <c r="G8" s="492"/>
      <c r="H8" s="482"/>
      <c r="I8" s="482"/>
      <c r="J8" s="482"/>
      <c r="K8" s="482"/>
      <c r="L8" s="482"/>
      <c r="M8" s="485"/>
      <c r="N8" s="492" t="str">
        <f t="shared" ref="N8:N15" si="6">IFERROR((G8-E8)/E8,"Nok")</f>
        <v>Nok</v>
      </c>
      <c r="O8" s="487" t="str">
        <f t="shared" ref="O8:O15" si="7">IFERROR((H8-G8)/G8,"Nok")</f>
        <v>Nok</v>
      </c>
      <c r="P8" s="487" t="str">
        <f t="shared" si="0"/>
        <v>Nok</v>
      </c>
      <c r="Q8" s="487" t="str">
        <f t="shared" si="1"/>
        <v>Nok</v>
      </c>
      <c r="R8" s="487" t="str">
        <f t="shared" si="2"/>
        <v>Nok</v>
      </c>
      <c r="S8" s="487" t="str">
        <f t="shared" si="3"/>
        <v>Nok</v>
      </c>
      <c r="T8" s="483" t="str">
        <f t="shared" si="4"/>
        <v>Nok</v>
      </c>
      <c r="U8" s="494" t="e">
        <f t="shared" ref="U8:U15" si="8">D8*(1+N8)</f>
        <v>#VALUE!</v>
      </c>
      <c r="V8" s="241" t="e">
        <f t="shared" ref="V8:V15" si="9">U8*(1+O8)</f>
        <v>#VALUE!</v>
      </c>
      <c r="W8" s="241" t="e">
        <f t="shared" ref="W8:AA15" si="10">V8*(1+P8)</f>
        <v>#VALUE!</v>
      </c>
      <c r="X8" s="241" t="e">
        <f t="shared" si="10"/>
        <v>#VALUE!</v>
      </c>
      <c r="Y8" s="241" t="e">
        <f t="shared" si="10"/>
        <v>#VALUE!</v>
      </c>
      <c r="Z8" s="241" t="e">
        <f t="shared" si="10"/>
        <v>#VALUE!</v>
      </c>
      <c r="AA8" s="552" t="e">
        <f t="shared" si="10"/>
        <v>#VALUE!</v>
      </c>
    </row>
    <row r="9" spans="1:27" ht="33" customHeight="1">
      <c r="B9" s="556" t="s">
        <v>704</v>
      </c>
      <c r="C9" s="490" t="s">
        <v>812</v>
      </c>
      <c r="D9" s="490"/>
      <c r="E9" s="490"/>
      <c r="F9" s="483"/>
      <c r="G9" s="492"/>
      <c r="H9" s="482"/>
      <c r="I9" s="482"/>
      <c r="J9" s="482"/>
      <c r="K9" s="482"/>
      <c r="L9" s="482"/>
      <c r="M9" s="485"/>
      <c r="N9" s="492" t="str">
        <f t="shared" si="6"/>
        <v>Nok</v>
      </c>
      <c r="O9" s="487" t="str">
        <f t="shared" si="7"/>
        <v>Nok</v>
      </c>
      <c r="P9" s="487" t="str">
        <f t="shared" si="0"/>
        <v>Nok</v>
      </c>
      <c r="Q9" s="487" t="str">
        <f t="shared" si="1"/>
        <v>Nok</v>
      </c>
      <c r="R9" s="487" t="str">
        <f t="shared" si="2"/>
        <v>Nok</v>
      </c>
      <c r="S9" s="487" t="str">
        <f t="shared" si="3"/>
        <v>Nok</v>
      </c>
      <c r="T9" s="483" t="str">
        <f t="shared" si="4"/>
        <v>Nok</v>
      </c>
      <c r="U9" s="494" t="e">
        <f t="shared" si="8"/>
        <v>#VALUE!</v>
      </c>
      <c r="V9" s="241" t="e">
        <f t="shared" si="9"/>
        <v>#VALUE!</v>
      </c>
      <c r="W9" s="241" t="e">
        <f t="shared" si="10"/>
        <v>#VALUE!</v>
      </c>
      <c r="X9" s="241" t="e">
        <f t="shared" si="10"/>
        <v>#VALUE!</v>
      </c>
      <c r="Y9" s="241" t="e">
        <f t="shared" si="10"/>
        <v>#VALUE!</v>
      </c>
      <c r="Z9" s="241" t="e">
        <f t="shared" si="10"/>
        <v>#VALUE!</v>
      </c>
      <c r="AA9" s="552" t="e">
        <f t="shared" si="10"/>
        <v>#VALUE!</v>
      </c>
    </row>
    <row r="10" spans="1:27" ht="33" customHeight="1">
      <c r="B10" s="556" t="s">
        <v>800</v>
      </c>
      <c r="C10" s="490" t="s">
        <v>515</v>
      </c>
      <c r="D10" s="490"/>
      <c r="E10" s="490"/>
      <c r="F10" s="483"/>
      <c r="G10" s="492"/>
      <c r="H10" s="482"/>
      <c r="I10" s="482"/>
      <c r="J10" s="482"/>
      <c r="K10" s="482"/>
      <c r="L10" s="482"/>
      <c r="M10" s="485"/>
      <c r="N10" s="492" t="str">
        <f t="shared" si="6"/>
        <v>Nok</v>
      </c>
      <c r="O10" s="487" t="str">
        <f t="shared" si="7"/>
        <v>Nok</v>
      </c>
      <c r="P10" s="487" t="str">
        <f t="shared" si="0"/>
        <v>Nok</v>
      </c>
      <c r="Q10" s="487" t="str">
        <f t="shared" si="1"/>
        <v>Nok</v>
      </c>
      <c r="R10" s="487" t="str">
        <f t="shared" si="2"/>
        <v>Nok</v>
      </c>
      <c r="S10" s="487" t="str">
        <f t="shared" si="3"/>
        <v>Nok</v>
      </c>
      <c r="T10" s="483" t="str">
        <f t="shared" si="4"/>
        <v>Nok</v>
      </c>
      <c r="U10" s="494" t="e">
        <f t="shared" si="8"/>
        <v>#VALUE!</v>
      </c>
      <c r="V10" s="241" t="e">
        <f t="shared" si="9"/>
        <v>#VALUE!</v>
      </c>
      <c r="W10" s="241" t="e">
        <f t="shared" si="10"/>
        <v>#VALUE!</v>
      </c>
      <c r="X10" s="241" t="e">
        <f t="shared" si="10"/>
        <v>#VALUE!</v>
      </c>
      <c r="Y10" s="241" t="e">
        <f t="shared" si="10"/>
        <v>#VALUE!</v>
      </c>
      <c r="Z10" s="241" t="e">
        <f t="shared" si="10"/>
        <v>#VALUE!</v>
      </c>
      <c r="AA10" s="552" t="e">
        <f t="shared" si="10"/>
        <v>#VALUE!</v>
      </c>
    </row>
    <row r="11" spans="1:27" ht="33" customHeight="1">
      <c r="B11" s="556" t="s">
        <v>705</v>
      </c>
      <c r="C11" s="490" t="s">
        <v>515</v>
      </c>
      <c r="D11" s="490"/>
      <c r="E11" s="490"/>
      <c r="F11" s="483"/>
      <c r="G11" s="492"/>
      <c r="H11" s="482"/>
      <c r="I11" s="482"/>
      <c r="J11" s="482"/>
      <c r="K11" s="482"/>
      <c r="L11" s="482"/>
      <c r="M11" s="485"/>
      <c r="N11" s="492" t="str">
        <f t="shared" si="6"/>
        <v>Nok</v>
      </c>
      <c r="O11" s="487" t="str">
        <f t="shared" si="7"/>
        <v>Nok</v>
      </c>
      <c r="P11" s="487" t="str">
        <f t="shared" si="0"/>
        <v>Nok</v>
      </c>
      <c r="Q11" s="487" t="str">
        <f t="shared" si="1"/>
        <v>Nok</v>
      </c>
      <c r="R11" s="487" t="str">
        <f t="shared" si="2"/>
        <v>Nok</v>
      </c>
      <c r="S11" s="487" t="str">
        <f t="shared" si="3"/>
        <v>Nok</v>
      </c>
      <c r="T11" s="483" t="str">
        <f t="shared" si="4"/>
        <v>Nok</v>
      </c>
      <c r="U11" s="494" t="e">
        <f t="shared" si="8"/>
        <v>#VALUE!</v>
      </c>
      <c r="V11" s="241" t="e">
        <f t="shared" si="9"/>
        <v>#VALUE!</v>
      </c>
      <c r="W11" s="241" t="e">
        <f t="shared" si="10"/>
        <v>#VALUE!</v>
      </c>
      <c r="X11" s="241" t="e">
        <f t="shared" si="10"/>
        <v>#VALUE!</v>
      </c>
      <c r="Y11" s="241" t="e">
        <f t="shared" si="10"/>
        <v>#VALUE!</v>
      </c>
      <c r="Z11" s="241" t="e">
        <f t="shared" si="10"/>
        <v>#VALUE!</v>
      </c>
      <c r="AA11" s="552" t="e">
        <f t="shared" si="10"/>
        <v>#VALUE!</v>
      </c>
    </row>
    <row r="12" spans="1:27" ht="33" customHeight="1">
      <c r="B12" s="556" t="s">
        <v>706</v>
      </c>
      <c r="C12" s="490" t="s">
        <v>17</v>
      </c>
      <c r="D12" s="490"/>
      <c r="E12" s="490"/>
      <c r="F12" s="483"/>
      <c r="G12" s="492"/>
      <c r="H12" s="482"/>
      <c r="I12" s="482"/>
      <c r="J12" s="482"/>
      <c r="K12" s="482"/>
      <c r="L12" s="482"/>
      <c r="M12" s="485"/>
      <c r="N12" s="492" t="str">
        <f t="shared" si="6"/>
        <v>Nok</v>
      </c>
      <c r="O12" s="487" t="str">
        <f t="shared" si="7"/>
        <v>Nok</v>
      </c>
      <c r="P12" s="487" t="str">
        <f t="shared" si="0"/>
        <v>Nok</v>
      </c>
      <c r="Q12" s="487" t="str">
        <f t="shared" si="1"/>
        <v>Nok</v>
      </c>
      <c r="R12" s="487" t="str">
        <f t="shared" si="2"/>
        <v>Nok</v>
      </c>
      <c r="S12" s="487" t="str">
        <f t="shared" si="3"/>
        <v>Nok</v>
      </c>
      <c r="T12" s="483" t="str">
        <f t="shared" si="4"/>
        <v>Nok</v>
      </c>
      <c r="U12" s="494" t="e">
        <f t="shared" si="8"/>
        <v>#VALUE!</v>
      </c>
      <c r="V12" s="241" t="e">
        <f t="shared" si="9"/>
        <v>#VALUE!</v>
      </c>
      <c r="W12" s="241" t="e">
        <f t="shared" si="10"/>
        <v>#VALUE!</v>
      </c>
      <c r="X12" s="241" t="e">
        <f t="shared" si="10"/>
        <v>#VALUE!</v>
      </c>
      <c r="Y12" s="241" t="e">
        <f t="shared" si="10"/>
        <v>#VALUE!</v>
      </c>
      <c r="Z12" s="241" t="e">
        <f t="shared" si="10"/>
        <v>#VALUE!</v>
      </c>
      <c r="AA12" s="552" t="e">
        <f t="shared" si="10"/>
        <v>#VALUE!</v>
      </c>
    </row>
    <row r="13" spans="1:27" ht="33" customHeight="1">
      <c r="B13" s="556" t="s">
        <v>707</v>
      </c>
      <c r="C13" s="490" t="s">
        <v>17</v>
      </c>
      <c r="D13" s="490"/>
      <c r="E13" s="490"/>
      <c r="F13" s="483"/>
      <c r="G13" s="492"/>
      <c r="H13" s="482"/>
      <c r="I13" s="482"/>
      <c r="J13" s="482"/>
      <c r="K13" s="482"/>
      <c r="L13" s="482"/>
      <c r="M13" s="485"/>
      <c r="N13" s="492" t="str">
        <f t="shared" si="6"/>
        <v>Nok</v>
      </c>
      <c r="O13" s="487" t="str">
        <f t="shared" si="7"/>
        <v>Nok</v>
      </c>
      <c r="P13" s="487" t="str">
        <f t="shared" si="0"/>
        <v>Nok</v>
      </c>
      <c r="Q13" s="487" t="str">
        <f t="shared" si="1"/>
        <v>Nok</v>
      </c>
      <c r="R13" s="487" t="str">
        <f t="shared" si="2"/>
        <v>Nok</v>
      </c>
      <c r="S13" s="487" t="str">
        <f t="shared" si="3"/>
        <v>Nok</v>
      </c>
      <c r="T13" s="483" t="str">
        <f t="shared" si="4"/>
        <v>Nok</v>
      </c>
      <c r="U13" s="494" t="e">
        <f t="shared" si="8"/>
        <v>#VALUE!</v>
      </c>
      <c r="V13" s="241" t="e">
        <f t="shared" si="9"/>
        <v>#VALUE!</v>
      </c>
      <c r="W13" s="241" t="e">
        <f t="shared" si="10"/>
        <v>#VALUE!</v>
      </c>
      <c r="X13" s="241" t="e">
        <f t="shared" si="10"/>
        <v>#VALUE!</v>
      </c>
      <c r="Y13" s="241" t="e">
        <f t="shared" si="10"/>
        <v>#VALUE!</v>
      </c>
      <c r="Z13" s="241" t="e">
        <f t="shared" si="10"/>
        <v>#VALUE!</v>
      </c>
      <c r="AA13" s="552" t="e">
        <f t="shared" si="10"/>
        <v>#VALUE!</v>
      </c>
    </row>
    <row r="14" spans="1:27" ht="33" customHeight="1">
      <c r="B14" s="556" t="s">
        <v>799</v>
      </c>
      <c r="C14" s="490" t="s">
        <v>17</v>
      </c>
      <c r="D14" s="490"/>
      <c r="E14" s="490"/>
      <c r="F14" s="483"/>
      <c r="G14" s="492"/>
      <c r="H14" s="482"/>
      <c r="I14" s="482"/>
      <c r="J14" s="482"/>
      <c r="K14" s="482"/>
      <c r="L14" s="482"/>
      <c r="M14" s="485"/>
      <c r="N14" s="492" t="str">
        <f t="shared" si="6"/>
        <v>Nok</v>
      </c>
      <c r="O14" s="487" t="str">
        <f t="shared" si="7"/>
        <v>Nok</v>
      </c>
      <c r="P14" s="487" t="str">
        <f t="shared" si="0"/>
        <v>Nok</v>
      </c>
      <c r="Q14" s="487" t="str">
        <f t="shared" si="1"/>
        <v>Nok</v>
      </c>
      <c r="R14" s="487" t="str">
        <f t="shared" si="2"/>
        <v>Nok</v>
      </c>
      <c r="S14" s="487" t="str">
        <f t="shared" si="3"/>
        <v>Nok</v>
      </c>
      <c r="T14" s="483" t="str">
        <f t="shared" si="4"/>
        <v>Nok</v>
      </c>
      <c r="U14" s="494" t="e">
        <f t="shared" si="8"/>
        <v>#VALUE!</v>
      </c>
      <c r="V14" s="241" t="e">
        <f t="shared" si="9"/>
        <v>#VALUE!</v>
      </c>
      <c r="W14" s="241" t="e">
        <f t="shared" si="10"/>
        <v>#VALUE!</v>
      </c>
      <c r="X14" s="241" t="e">
        <f t="shared" si="10"/>
        <v>#VALUE!</v>
      </c>
      <c r="Y14" s="241" t="e">
        <f t="shared" si="10"/>
        <v>#VALUE!</v>
      </c>
      <c r="Z14" s="241" t="e">
        <f t="shared" si="10"/>
        <v>#VALUE!</v>
      </c>
      <c r="AA14" s="552" t="e">
        <f t="shared" si="10"/>
        <v>#VALUE!</v>
      </c>
    </row>
    <row r="15" spans="1:27" ht="33" customHeight="1">
      <c r="B15" s="556" t="s">
        <v>708</v>
      </c>
      <c r="C15" s="490"/>
      <c r="D15" s="490"/>
      <c r="E15" s="490"/>
      <c r="F15" s="483"/>
      <c r="G15" s="492"/>
      <c r="H15" s="482"/>
      <c r="I15" s="482"/>
      <c r="J15" s="482"/>
      <c r="K15" s="482"/>
      <c r="L15" s="482"/>
      <c r="M15" s="485"/>
      <c r="N15" s="492" t="str">
        <f t="shared" si="6"/>
        <v>Nok</v>
      </c>
      <c r="O15" s="487" t="str">
        <f t="shared" si="7"/>
        <v>Nok</v>
      </c>
      <c r="P15" s="487" t="str">
        <f t="shared" si="0"/>
        <v>Nok</v>
      </c>
      <c r="Q15" s="487" t="str">
        <f t="shared" si="1"/>
        <v>Nok</v>
      </c>
      <c r="R15" s="487" t="str">
        <f t="shared" si="2"/>
        <v>Nok</v>
      </c>
      <c r="S15" s="487" t="str">
        <f t="shared" si="3"/>
        <v>Nok</v>
      </c>
      <c r="T15" s="483" t="str">
        <f t="shared" si="4"/>
        <v>Nok</v>
      </c>
      <c r="U15" s="494" t="e">
        <f t="shared" si="8"/>
        <v>#VALUE!</v>
      </c>
      <c r="V15" s="241" t="e">
        <f t="shared" si="9"/>
        <v>#VALUE!</v>
      </c>
      <c r="W15" s="241" t="e">
        <f t="shared" si="10"/>
        <v>#VALUE!</v>
      </c>
      <c r="X15" s="241" t="e">
        <f t="shared" si="10"/>
        <v>#VALUE!</v>
      </c>
      <c r="Y15" s="241" t="e">
        <f t="shared" si="10"/>
        <v>#VALUE!</v>
      </c>
      <c r="Z15" s="241" t="e">
        <f t="shared" si="10"/>
        <v>#VALUE!</v>
      </c>
      <c r="AA15" s="552" t="e">
        <f t="shared" si="10"/>
        <v>#VALUE!</v>
      </c>
    </row>
    <row r="16" spans="1:27" ht="33" customHeight="1" thickBot="1">
      <c r="B16" s="558" t="s">
        <v>709</v>
      </c>
      <c r="C16" s="559"/>
      <c r="D16" s="559"/>
      <c r="E16" s="559"/>
      <c r="F16" s="560"/>
      <c r="G16" s="561"/>
      <c r="H16" s="562"/>
      <c r="I16" s="562"/>
      <c r="J16" s="562"/>
      <c r="K16" s="562"/>
      <c r="L16" s="562"/>
      <c r="M16" s="563"/>
      <c r="N16" s="561"/>
      <c r="O16" s="564"/>
      <c r="P16" s="564"/>
      <c r="Q16" s="564"/>
      <c r="R16" s="564"/>
      <c r="S16" s="564"/>
      <c r="T16" s="560"/>
      <c r="U16" s="565"/>
      <c r="V16" s="566"/>
      <c r="W16" s="566"/>
      <c r="X16" s="566"/>
      <c r="Y16" s="566"/>
      <c r="Z16" s="566"/>
      <c r="AA16" s="567"/>
    </row>
  </sheetData>
  <mergeCells count="1">
    <mergeCell ref="B3:G4"/>
  </mergeCells>
  <hyperlinks>
    <hyperlink ref="C1" location="TOC!A1" display="Retour à la table des matières" xr:uid="{00000000-0004-0000-0700-000000000000}"/>
  </hyperlink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50"/>
  </sheetPr>
  <dimension ref="A1:AP55"/>
  <sheetViews>
    <sheetView showGridLines="0" topLeftCell="A18" zoomScale="90" zoomScaleNormal="90" workbookViewId="0">
      <selection activeCell="A24" sqref="A24:XFD55"/>
    </sheetView>
  </sheetViews>
  <sheetFormatPr baseColWidth="10" defaultColWidth="8.6640625" defaultRowHeight="13.8"/>
  <cols>
    <col min="1" max="1" width="6.44140625" style="205" customWidth="1"/>
    <col min="2" max="2" width="37.44140625" style="205" bestFit="1" customWidth="1"/>
    <col min="3" max="27" width="16.44140625" style="205" customWidth="1"/>
    <col min="28" max="42" width="18.5546875" style="205" customWidth="1"/>
    <col min="43" max="16384" width="8.6640625" style="205"/>
  </cols>
  <sheetData>
    <row r="1" spans="1:42" ht="14.4">
      <c r="B1" s="394" t="s">
        <v>289</v>
      </c>
    </row>
    <row r="2" spans="1:42" ht="14.4">
      <c r="B2" s="394"/>
    </row>
    <row r="3" spans="1:42" s="276" customFormat="1">
      <c r="A3" s="205"/>
      <c r="B3" s="1308" t="s">
        <v>559</v>
      </c>
      <c r="C3" s="1308"/>
      <c r="D3" s="1308"/>
    </row>
    <row r="4" spans="1:42" s="276" customFormat="1">
      <c r="A4" s="205"/>
      <c r="B4" s="1308"/>
      <c r="C4" s="1308"/>
      <c r="D4" s="1308"/>
    </row>
    <row r="5" spans="1:42" ht="17.399999999999999">
      <c r="B5" s="695"/>
      <c r="C5" s="695"/>
      <c r="D5" s="695"/>
    </row>
    <row r="6" spans="1:42">
      <c r="C6" s="1320" t="s">
        <v>48</v>
      </c>
      <c r="D6" s="1321"/>
      <c r="E6" s="1321"/>
      <c r="F6" s="1321"/>
      <c r="G6" s="1322"/>
      <c r="H6" s="1320" t="s">
        <v>207</v>
      </c>
      <c r="I6" s="1321"/>
      <c r="J6" s="1321"/>
      <c r="K6" s="1321"/>
      <c r="L6" s="1322"/>
      <c r="M6" s="1320" t="s">
        <v>24</v>
      </c>
      <c r="N6" s="1321"/>
      <c r="O6" s="1321"/>
      <c r="P6" s="1321"/>
      <c r="Q6" s="1322"/>
      <c r="R6" s="1320" t="s">
        <v>25</v>
      </c>
      <c r="S6" s="1321"/>
      <c r="T6" s="1321"/>
      <c r="U6" s="1321"/>
      <c r="V6" s="1322"/>
      <c r="W6" s="1320" t="s">
        <v>26</v>
      </c>
      <c r="X6" s="1321"/>
      <c r="Y6" s="1321"/>
      <c r="Z6" s="1321"/>
      <c r="AA6" s="1322"/>
      <c r="AB6" s="1320" t="s">
        <v>27</v>
      </c>
      <c r="AC6" s="1321"/>
      <c r="AD6" s="1321"/>
      <c r="AE6" s="1321"/>
      <c r="AF6" s="1322"/>
      <c r="AG6" s="1320" t="s">
        <v>28</v>
      </c>
      <c r="AH6" s="1321"/>
      <c r="AI6" s="1321"/>
      <c r="AJ6" s="1321"/>
      <c r="AK6" s="1322"/>
      <c r="AL6" s="1320" t="s">
        <v>29</v>
      </c>
      <c r="AM6" s="1321"/>
      <c r="AN6" s="1321"/>
      <c r="AO6" s="1321"/>
      <c r="AP6" s="1322"/>
    </row>
    <row r="7" spans="1:42" ht="27.6">
      <c r="B7" s="795"/>
      <c r="C7" s="796" t="s">
        <v>47</v>
      </c>
      <c r="D7" s="797" t="s">
        <v>726</v>
      </c>
      <c r="E7" s="797" t="s">
        <v>727</v>
      </c>
      <c r="F7" s="797" t="s">
        <v>442</v>
      </c>
      <c r="G7" s="798" t="s">
        <v>443</v>
      </c>
      <c r="H7" s="796" t="s">
        <v>47</v>
      </c>
      <c r="I7" s="797" t="s">
        <v>726</v>
      </c>
      <c r="J7" s="797" t="s">
        <v>727</v>
      </c>
      <c r="K7" s="797" t="s">
        <v>442</v>
      </c>
      <c r="L7" s="798" t="s">
        <v>443</v>
      </c>
      <c r="M7" s="796" t="s">
        <v>47</v>
      </c>
      <c r="N7" s="797" t="s">
        <v>726</v>
      </c>
      <c r="O7" s="797" t="s">
        <v>727</v>
      </c>
      <c r="P7" s="797" t="s">
        <v>442</v>
      </c>
      <c r="Q7" s="798" t="s">
        <v>443</v>
      </c>
      <c r="R7" s="796" t="s">
        <v>47</v>
      </c>
      <c r="S7" s="797" t="s">
        <v>726</v>
      </c>
      <c r="T7" s="797" t="s">
        <v>727</v>
      </c>
      <c r="U7" s="797" t="s">
        <v>442</v>
      </c>
      <c r="V7" s="798" t="s">
        <v>443</v>
      </c>
      <c r="W7" s="796" t="s">
        <v>47</v>
      </c>
      <c r="X7" s="797" t="s">
        <v>726</v>
      </c>
      <c r="Y7" s="797" t="s">
        <v>727</v>
      </c>
      <c r="Z7" s="797" t="s">
        <v>442</v>
      </c>
      <c r="AA7" s="798" t="s">
        <v>443</v>
      </c>
      <c r="AB7" s="796" t="s">
        <v>47</v>
      </c>
      <c r="AC7" s="797" t="s">
        <v>726</v>
      </c>
      <c r="AD7" s="797" t="s">
        <v>727</v>
      </c>
      <c r="AE7" s="797" t="s">
        <v>442</v>
      </c>
      <c r="AF7" s="798" t="s">
        <v>443</v>
      </c>
      <c r="AG7" s="796" t="s">
        <v>47</v>
      </c>
      <c r="AH7" s="797" t="s">
        <v>726</v>
      </c>
      <c r="AI7" s="797" t="s">
        <v>727</v>
      </c>
      <c r="AJ7" s="797" t="s">
        <v>442</v>
      </c>
      <c r="AK7" s="798" t="s">
        <v>443</v>
      </c>
      <c r="AL7" s="796" t="s">
        <v>47</v>
      </c>
      <c r="AM7" s="797" t="s">
        <v>726</v>
      </c>
      <c r="AN7" s="797" t="s">
        <v>727</v>
      </c>
      <c r="AO7" s="797" t="s">
        <v>442</v>
      </c>
      <c r="AP7" s="798" t="s">
        <v>443</v>
      </c>
    </row>
    <row r="8" spans="1:42">
      <c r="B8" s="206" t="s">
        <v>728</v>
      </c>
      <c r="C8" s="308"/>
      <c r="D8" s="208">
        <f t="shared" ref="D8:G19" si="0">$C8*D26</f>
        <v>0</v>
      </c>
      <c r="E8" s="208">
        <f t="shared" si="0"/>
        <v>0</v>
      </c>
      <c r="F8" s="208">
        <f t="shared" si="0"/>
        <v>0</v>
      </c>
      <c r="G8" s="208">
        <f t="shared" si="0"/>
        <v>0</v>
      </c>
      <c r="H8" s="308"/>
      <c r="I8" s="207">
        <f t="shared" ref="I8:I19" si="1">$H8*D26</f>
        <v>0</v>
      </c>
      <c r="J8" s="207">
        <f t="shared" ref="J8:J19" si="2">$H8*E26</f>
        <v>0</v>
      </c>
      <c r="K8" s="207">
        <f t="shared" ref="K8:K19" si="3">$H8*F26</f>
        <v>0</v>
      </c>
      <c r="L8" s="207">
        <f t="shared" ref="L8:L19" si="4">$H8*G26</f>
        <v>0</v>
      </c>
      <c r="M8" s="308">
        <f>H8*1.02</f>
        <v>0</v>
      </c>
      <c r="N8" s="207">
        <f t="shared" ref="N8:N19" si="5">$M8*D26</f>
        <v>0</v>
      </c>
      <c r="O8" s="207">
        <f t="shared" ref="O8:O19" si="6">$M8*E26</f>
        <v>0</v>
      </c>
      <c r="P8" s="207">
        <f t="shared" ref="P8:P19" si="7">$M8*F26</f>
        <v>0</v>
      </c>
      <c r="Q8" s="207">
        <f t="shared" ref="Q8:Q19" si="8">$M8*G26</f>
        <v>0</v>
      </c>
      <c r="R8" s="308"/>
      <c r="S8" s="207">
        <f t="shared" ref="S8:V19" si="9">$H8*Q26</f>
        <v>0</v>
      </c>
      <c r="T8" s="207">
        <f t="shared" si="9"/>
        <v>0</v>
      </c>
      <c r="U8" s="207">
        <f t="shared" si="9"/>
        <v>0</v>
      </c>
      <c r="V8" s="207">
        <f t="shared" si="9"/>
        <v>0</v>
      </c>
      <c r="W8" s="308"/>
      <c r="X8" s="207">
        <f t="shared" ref="X8:Y19" si="10">$H8*V26</f>
        <v>0</v>
      </c>
      <c r="Y8" s="207">
        <f t="shared" si="10"/>
        <v>0</v>
      </c>
      <c r="Z8" s="207"/>
      <c r="AA8" s="207">
        <f t="shared" ref="AA8:AA19" si="11">$H8*X26</f>
        <v>0</v>
      </c>
      <c r="AB8" s="308"/>
      <c r="AC8" s="207">
        <f t="shared" ref="AC8:AD19" si="12">$H8*AA26</f>
        <v>0</v>
      </c>
      <c r="AD8" s="207">
        <f t="shared" si="12"/>
        <v>0</v>
      </c>
      <c r="AE8" s="207"/>
      <c r="AF8" s="207">
        <f t="shared" ref="AF8:AF19" si="13">$H8*AC26</f>
        <v>0</v>
      </c>
      <c r="AG8" s="308"/>
      <c r="AH8" s="207">
        <f t="shared" ref="AH8:AI19" si="14">$H8*AF26</f>
        <v>0</v>
      </c>
      <c r="AI8" s="207">
        <f t="shared" si="14"/>
        <v>0</v>
      </c>
      <c r="AJ8" s="207"/>
      <c r="AK8" s="207">
        <f t="shared" ref="AK8:AK19" si="15">$H8*AH26</f>
        <v>0</v>
      </c>
      <c r="AL8" s="308"/>
      <c r="AM8" s="207">
        <f t="shared" ref="AM8:AN19" si="16">$H8*AK26</f>
        <v>0</v>
      </c>
      <c r="AN8" s="207">
        <f t="shared" si="16"/>
        <v>0</v>
      </c>
      <c r="AO8" s="207"/>
      <c r="AP8" s="207">
        <f t="shared" ref="AP8:AP19" si="17">$H8*AM26</f>
        <v>0</v>
      </c>
    </row>
    <row r="9" spans="1:42">
      <c r="B9" s="206" t="s">
        <v>547</v>
      </c>
      <c r="C9" s="312"/>
      <c r="D9" s="208">
        <f t="shared" si="0"/>
        <v>0</v>
      </c>
      <c r="E9" s="208">
        <f t="shared" si="0"/>
        <v>0</v>
      </c>
      <c r="F9" s="208">
        <f t="shared" si="0"/>
        <v>0</v>
      </c>
      <c r="G9" s="209">
        <f t="shared" si="0"/>
        <v>0</v>
      </c>
      <c r="H9" s="312"/>
      <c r="I9" s="208">
        <f t="shared" si="1"/>
        <v>0</v>
      </c>
      <c r="J9" s="208">
        <f t="shared" si="2"/>
        <v>0</v>
      </c>
      <c r="K9" s="208">
        <f t="shared" si="3"/>
        <v>0</v>
      </c>
      <c r="L9" s="209">
        <f t="shared" si="4"/>
        <v>0</v>
      </c>
      <c r="M9" s="312">
        <f t="shared" ref="M9:M21" si="18">H9*1.02</f>
        <v>0</v>
      </c>
      <c r="N9" s="208">
        <f t="shared" si="5"/>
        <v>0</v>
      </c>
      <c r="O9" s="208">
        <f t="shared" si="6"/>
        <v>0</v>
      </c>
      <c r="P9" s="208">
        <f t="shared" si="7"/>
        <v>0</v>
      </c>
      <c r="Q9" s="209">
        <f t="shared" si="8"/>
        <v>0</v>
      </c>
      <c r="R9" s="312">
        <v>10000</v>
      </c>
      <c r="S9" s="208">
        <f t="shared" si="9"/>
        <v>0</v>
      </c>
      <c r="T9" s="208">
        <f t="shared" si="9"/>
        <v>0</v>
      </c>
      <c r="U9" s="208">
        <f t="shared" si="9"/>
        <v>0</v>
      </c>
      <c r="V9" s="209">
        <f t="shared" si="9"/>
        <v>0</v>
      </c>
      <c r="W9" s="312">
        <v>10000</v>
      </c>
      <c r="X9" s="208">
        <f t="shared" si="10"/>
        <v>0</v>
      </c>
      <c r="Y9" s="208">
        <f t="shared" si="10"/>
        <v>0</v>
      </c>
      <c r="Z9" s="208"/>
      <c r="AA9" s="209">
        <f t="shared" si="11"/>
        <v>0</v>
      </c>
      <c r="AB9" s="312">
        <v>10000</v>
      </c>
      <c r="AC9" s="208">
        <f t="shared" si="12"/>
        <v>0</v>
      </c>
      <c r="AD9" s="208">
        <f t="shared" si="12"/>
        <v>0</v>
      </c>
      <c r="AE9" s="208"/>
      <c r="AF9" s="209">
        <f t="shared" si="13"/>
        <v>0</v>
      </c>
      <c r="AG9" s="312">
        <v>10000</v>
      </c>
      <c r="AH9" s="208">
        <f t="shared" si="14"/>
        <v>0</v>
      </c>
      <c r="AI9" s="208">
        <f t="shared" si="14"/>
        <v>0</v>
      </c>
      <c r="AJ9" s="208"/>
      <c r="AK9" s="209">
        <f t="shared" si="15"/>
        <v>0</v>
      </c>
      <c r="AL9" s="312">
        <v>10000</v>
      </c>
      <c r="AM9" s="208">
        <f t="shared" si="16"/>
        <v>0</v>
      </c>
      <c r="AN9" s="208">
        <f t="shared" si="16"/>
        <v>0</v>
      </c>
      <c r="AO9" s="208"/>
      <c r="AP9" s="209">
        <f t="shared" si="17"/>
        <v>0</v>
      </c>
    </row>
    <row r="10" spans="1:42">
      <c r="B10" s="206" t="s">
        <v>548</v>
      </c>
      <c r="C10" s="312"/>
      <c r="D10" s="208">
        <f t="shared" si="0"/>
        <v>0</v>
      </c>
      <c r="E10" s="208">
        <f t="shared" si="0"/>
        <v>0</v>
      </c>
      <c r="F10" s="208">
        <f t="shared" si="0"/>
        <v>0</v>
      </c>
      <c r="G10" s="208">
        <f t="shared" si="0"/>
        <v>0</v>
      </c>
      <c r="H10" s="312"/>
      <c r="I10" s="208">
        <f t="shared" si="1"/>
        <v>0</v>
      </c>
      <c r="J10" s="208">
        <f t="shared" si="2"/>
        <v>0</v>
      </c>
      <c r="K10" s="208">
        <f t="shared" si="3"/>
        <v>0</v>
      </c>
      <c r="L10" s="209">
        <f t="shared" si="4"/>
        <v>0</v>
      </c>
      <c r="M10" s="312">
        <f t="shared" si="18"/>
        <v>0</v>
      </c>
      <c r="N10" s="208">
        <f t="shared" si="5"/>
        <v>0</v>
      </c>
      <c r="O10" s="208">
        <f t="shared" si="6"/>
        <v>0</v>
      </c>
      <c r="P10" s="208">
        <f t="shared" si="7"/>
        <v>0</v>
      </c>
      <c r="Q10" s="209">
        <f t="shared" si="8"/>
        <v>0</v>
      </c>
      <c r="R10" s="312"/>
      <c r="S10" s="208">
        <f t="shared" si="9"/>
        <v>0</v>
      </c>
      <c r="T10" s="208">
        <f t="shared" si="9"/>
        <v>0</v>
      </c>
      <c r="U10" s="208">
        <f t="shared" si="9"/>
        <v>0</v>
      </c>
      <c r="V10" s="209">
        <f t="shared" si="9"/>
        <v>0</v>
      </c>
      <c r="W10" s="312"/>
      <c r="X10" s="208">
        <f t="shared" si="10"/>
        <v>0</v>
      </c>
      <c r="Y10" s="208">
        <f t="shared" si="10"/>
        <v>0</v>
      </c>
      <c r="Z10" s="208"/>
      <c r="AA10" s="209">
        <f t="shared" si="11"/>
        <v>0</v>
      </c>
      <c r="AB10" s="312"/>
      <c r="AC10" s="208">
        <f t="shared" si="12"/>
        <v>0</v>
      </c>
      <c r="AD10" s="208">
        <f t="shared" si="12"/>
        <v>0</v>
      </c>
      <c r="AE10" s="208"/>
      <c r="AF10" s="209">
        <f t="shared" si="13"/>
        <v>0</v>
      </c>
      <c r="AG10" s="312"/>
      <c r="AH10" s="208">
        <f t="shared" si="14"/>
        <v>0</v>
      </c>
      <c r="AI10" s="208">
        <f t="shared" si="14"/>
        <v>0</v>
      </c>
      <c r="AJ10" s="208"/>
      <c r="AK10" s="209">
        <f t="shared" si="15"/>
        <v>0</v>
      </c>
      <c r="AL10" s="312"/>
      <c r="AM10" s="208">
        <f t="shared" si="16"/>
        <v>0</v>
      </c>
      <c r="AN10" s="208">
        <f t="shared" si="16"/>
        <v>0</v>
      </c>
      <c r="AO10" s="208"/>
      <c r="AP10" s="209">
        <f t="shared" si="17"/>
        <v>0</v>
      </c>
    </row>
    <row r="11" spans="1:42">
      <c r="B11" s="206" t="s">
        <v>549</v>
      </c>
      <c r="C11" s="312"/>
      <c r="D11" s="208">
        <f t="shared" si="0"/>
        <v>0</v>
      </c>
      <c r="E11" s="208">
        <f t="shared" si="0"/>
        <v>0</v>
      </c>
      <c r="F11" s="208">
        <f t="shared" si="0"/>
        <v>0</v>
      </c>
      <c r="G11" s="209">
        <f t="shared" si="0"/>
        <v>0</v>
      </c>
      <c r="H11" s="312"/>
      <c r="I11" s="208">
        <f t="shared" si="1"/>
        <v>0</v>
      </c>
      <c r="J11" s="208">
        <f t="shared" si="2"/>
        <v>0</v>
      </c>
      <c r="K11" s="208">
        <f t="shared" si="3"/>
        <v>0</v>
      </c>
      <c r="L11" s="209">
        <f t="shared" si="4"/>
        <v>0</v>
      </c>
      <c r="M11" s="312">
        <f t="shared" si="18"/>
        <v>0</v>
      </c>
      <c r="N11" s="208">
        <f t="shared" si="5"/>
        <v>0</v>
      </c>
      <c r="O11" s="208">
        <f t="shared" si="6"/>
        <v>0</v>
      </c>
      <c r="P11" s="208">
        <f t="shared" si="7"/>
        <v>0</v>
      </c>
      <c r="Q11" s="209">
        <f t="shared" si="8"/>
        <v>0</v>
      </c>
      <c r="R11" s="312"/>
      <c r="S11" s="208">
        <f t="shared" si="9"/>
        <v>0</v>
      </c>
      <c r="T11" s="208">
        <f t="shared" si="9"/>
        <v>0</v>
      </c>
      <c r="U11" s="208">
        <f t="shared" si="9"/>
        <v>0</v>
      </c>
      <c r="V11" s="209">
        <f t="shared" si="9"/>
        <v>0</v>
      </c>
      <c r="W11" s="312"/>
      <c r="X11" s="208">
        <f t="shared" si="10"/>
        <v>0</v>
      </c>
      <c r="Y11" s="208">
        <f t="shared" si="10"/>
        <v>0</v>
      </c>
      <c r="Z11" s="208"/>
      <c r="AA11" s="209">
        <f t="shared" si="11"/>
        <v>0</v>
      </c>
      <c r="AB11" s="312"/>
      <c r="AC11" s="208">
        <f t="shared" si="12"/>
        <v>0</v>
      </c>
      <c r="AD11" s="208">
        <f t="shared" si="12"/>
        <v>0</v>
      </c>
      <c r="AE11" s="208"/>
      <c r="AF11" s="209">
        <f t="shared" si="13"/>
        <v>0</v>
      </c>
      <c r="AG11" s="312"/>
      <c r="AH11" s="208">
        <f t="shared" si="14"/>
        <v>0</v>
      </c>
      <c r="AI11" s="208">
        <f t="shared" si="14"/>
        <v>0</v>
      </c>
      <c r="AJ11" s="208"/>
      <c r="AK11" s="209">
        <f t="shared" si="15"/>
        <v>0</v>
      </c>
      <c r="AL11" s="312"/>
      <c r="AM11" s="208">
        <f t="shared" si="16"/>
        <v>0</v>
      </c>
      <c r="AN11" s="208">
        <f t="shared" si="16"/>
        <v>0</v>
      </c>
      <c r="AO11" s="208"/>
      <c r="AP11" s="209">
        <f t="shared" si="17"/>
        <v>0</v>
      </c>
    </row>
    <row r="12" spans="1:42">
      <c r="B12" s="206" t="s">
        <v>550</v>
      </c>
      <c r="C12" s="312"/>
      <c r="D12" s="208">
        <f t="shared" si="0"/>
        <v>0</v>
      </c>
      <c r="E12" s="208">
        <f t="shared" si="0"/>
        <v>0</v>
      </c>
      <c r="F12" s="208">
        <f t="shared" si="0"/>
        <v>0</v>
      </c>
      <c r="G12" s="209">
        <f t="shared" si="0"/>
        <v>0</v>
      </c>
      <c r="H12" s="312"/>
      <c r="I12" s="208">
        <f t="shared" si="1"/>
        <v>0</v>
      </c>
      <c r="J12" s="208">
        <f t="shared" si="2"/>
        <v>0</v>
      </c>
      <c r="K12" s="208">
        <f t="shared" si="3"/>
        <v>0</v>
      </c>
      <c r="L12" s="209">
        <f t="shared" si="4"/>
        <v>0</v>
      </c>
      <c r="M12" s="312">
        <f t="shared" si="18"/>
        <v>0</v>
      </c>
      <c r="N12" s="208">
        <f t="shared" si="5"/>
        <v>0</v>
      </c>
      <c r="O12" s="208">
        <f t="shared" si="6"/>
        <v>0</v>
      </c>
      <c r="P12" s="208">
        <f t="shared" si="7"/>
        <v>0</v>
      </c>
      <c r="Q12" s="209">
        <f t="shared" si="8"/>
        <v>0</v>
      </c>
      <c r="R12" s="312"/>
      <c r="S12" s="208">
        <f t="shared" si="9"/>
        <v>0</v>
      </c>
      <c r="T12" s="208">
        <f t="shared" si="9"/>
        <v>0</v>
      </c>
      <c r="U12" s="208">
        <f t="shared" si="9"/>
        <v>0</v>
      </c>
      <c r="V12" s="209">
        <f t="shared" si="9"/>
        <v>0</v>
      </c>
      <c r="W12" s="312"/>
      <c r="X12" s="208">
        <f t="shared" si="10"/>
        <v>0</v>
      </c>
      <c r="Y12" s="208">
        <f t="shared" si="10"/>
        <v>0</v>
      </c>
      <c r="Z12" s="208"/>
      <c r="AA12" s="209">
        <f t="shared" si="11"/>
        <v>0</v>
      </c>
      <c r="AB12" s="312"/>
      <c r="AC12" s="208">
        <f t="shared" si="12"/>
        <v>0</v>
      </c>
      <c r="AD12" s="208">
        <f t="shared" si="12"/>
        <v>0</v>
      </c>
      <c r="AE12" s="208"/>
      <c r="AF12" s="209">
        <f t="shared" si="13"/>
        <v>0</v>
      </c>
      <c r="AG12" s="312"/>
      <c r="AH12" s="208">
        <f t="shared" si="14"/>
        <v>0</v>
      </c>
      <c r="AI12" s="208">
        <f t="shared" si="14"/>
        <v>0</v>
      </c>
      <c r="AJ12" s="208"/>
      <c r="AK12" s="209">
        <f t="shared" si="15"/>
        <v>0</v>
      </c>
      <c r="AL12" s="312"/>
      <c r="AM12" s="208">
        <f t="shared" si="16"/>
        <v>0</v>
      </c>
      <c r="AN12" s="208">
        <f t="shared" si="16"/>
        <v>0</v>
      </c>
      <c r="AO12" s="208"/>
      <c r="AP12" s="209">
        <f t="shared" si="17"/>
        <v>0</v>
      </c>
    </row>
    <row r="13" spans="1:42">
      <c r="B13" s="206" t="s">
        <v>551</v>
      </c>
      <c r="C13" s="312"/>
      <c r="D13" s="208">
        <f t="shared" si="0"/>
        <v>0</v>
      </c>
      <c r="E13" s="208">
        <f t="shared" si="0"/>
        <v>0</v>
      </c>
      <c r="F13" s="208">
        <f t="shared" si="0"/>
        <v>0</v>
      </c>
      <c r="G13" s="209">
        <f t="shared" si="0"/>
        <v>0</v>
      </c>
      <c r="H13" s="312"/>
      <c r="I13" s="208">
        <f t="shared" si="1"/>
        <v>0</v>
      </c>
      <c r="J13" s="208">
        <f t="shared" si="2"/>
        <v>0</v>
      </c>
      <c r="K13" s="208">
        <f t="shared" si="3"/>
        <v>0</v>
      </c>
      <c r="L13" s="209">
        <f t="shared" si="4"/>
        <v>0</v>
      </c>
      <c r="M13" s="312">
        <f t="shared" si="18"/>
        <v>0</v>
      </c>
      <c r="N13" s="208">
        <f t="shared" si="5"/>
        <v>0</v>
      </c>
      <c r="O13" s="208">
        <f t="shared" si="6"/>
        <v>0</v>
      </c>
      <c r="P13" s="208">
        <f t="shared" si="7"/>
        <v>0</v>
      </c>
      <c r="Q13" s="209">
        <f t="shared" si="8"/>
        <v>0</v>
      </c>
      <c r="R13" s="312"/>
      <c r="S13" s="208">
        <f t="shared" si="9"/>
        <v>0</v>
      </c>
      <c r="T13" s="208">
        <f t="shared" si="9"/>
        <v>0</v>
      </c>
      <c r="U13" s="208">
        <f t="shared" si="9"/>
        <v>0</v>
      </c>
      <c r="V13" s="209">
        <f t="shared" si="9"/>
        <v>0</v>
      </c>
      <c r="W13" s="312"/>
      <c r="X13" s="208">
        <f t="shared" si="10"/>
        <v>0</v>
      </c>
      <c r="Y13" s="208">
        <f t="shared" si="10"/>
        <v>0</v>
      </c>
      <c r="Z13" s="208"/>
      <c r="AA13" s="209">
        <f t="shared" si="11"/>
        <v>0</v>
      </c>
      <c r="AB13" s="312"/>
      <c r="AC13" s="208">
        <f t="shared" si="12"/>
        <v>0</v>
      </c>
      <c r="AD13" s="208">
        <f t="shared" si="12"/>
        <v>0</v>
      </c>
      <c r="AE13" s="208"/>
      <c r="AF13" s="209">
        <f t="shared" si="13"/>
        <v>0</v>
      </c>
      <c r="AG13" s="312"/>
      <c r="AH13" s="208">
        <f t="shared" si="14"/>
        <v>0</v>
      </c>
      <c r="AI13" s="208">
        <f t="shared" si="14"/>
        <v>0</v>
      </c>
      <c r="AJ13" s="208"/>
      <c r="AK13" s="209">
        <f t="shared" si="15"/>
        <v>0</v>
      </c>
      <c r="AL13" s="312"/>
      <c r="AM13" s="208">
        <f t="shared" si="16"/>
        <v>0</v>
      </c>
      <c r="AN13" s="208">
        <f t="shared" si="16"/>
        <v>0</v>
      </c>
      <c r="AO13" s="208"/>
      <c r="AP13" s="209">
        <f t="shared" si="17"/>
        <v>0</v>
      </c>
    </row>
    <row r="14" spans="1:42">
      <c r="B14" s="206" t="s">
        <v>552</v>
      </c>
      <c r="C14" s="312"/>
      <c r="D14" s="208">
        <f t="shared" si="0"/>
        <v>0</v>
      </c>
      <c r="E14" s="208">
        <f t="shared" si="0"/>
        <v>0</v>
      </c>
      <c r="F14" s="208">
        <f t="shared" si="0"/>
        <v>0</v>
      </c>
      <c r="G14" s="209">
        <f t="shared" si="0"/>
        <v>0</v>
      </c>
      <c r="H14" s="312"/>
      <c r="I14" s="208">
        <f t="shared" si="1"/>
        <v>0</v>
      </c>
      <c r="J14" s="208">
        <f t="shared" si="2"/>
        <v>0</v>
      </c>
      <c r="K14" s="208">
        <f t="shared" si="3"/>
        <v>0</v>
      </c>
      <c r="L14" s="209">
        <f t="shared" si="4"/>
        <v>0</v>
      </c>
      <c r="M14" s="312">
        <f t="shared" si="18"/>
        <v>0</v>
      </c>
      <c r="N14" s="208">
        <f t="shared" si="5"/>
        <v>0</v>
      </c>
      <c r="O14" s="208">
        <f t="shared" si="6"/>
        <v>0</v>
      </c>
      <c r="P14" s="208">
        <f t="shared" si="7"/>
        <v>0</v>
      </c>
      <c r="Q14" s="209">
        <f t="shared" si="8"/>
        <v>0</v>
      </c>
      <c r="R14" s="312"/>
      <c r="S14" s="208">
        <f t="shared" si="9"/>
        <v>0</v>
      </c>
      <c r="T14" s="208">
        <f t="shared" si="9"/>
        <v>0</v>
      </c>
      <c r="U14" s="208">
        <f t="shared" si="9"/>
        <v>0</v>
      </c>
      <c r="V14" s="209">
        <f t="shared" si="9"/>
        <v>0</v>
      </c>
      <c r="W14" s="312"/>
      <c r="X14" s="208">
        <f t="shared" si="10"/>
        <v>0</v>
      </c>
      <c r="Y14" s="208">
        <f t="shared" si="10"/>
        <v>0</v>
      </c>
      <c r="Z14" s="208"/>
      <c r="AA14" s="209">
        <f t="shared" si="11"/>
        <v>0</v>
      </c>
      <c r="AB14" s="312"/>
      <c r="AC14" s="208">
        <f t="shared" si="12"/>
        <v>0</v>
      </c>
      <c r="AD14" s="208">
        <f t="shared" si="12"/>
        <v>0</v>
      </c>
      <c r="AE14" s="208"/>
      <c r="AF14" s="209">
        <f t="shared" si="13"/>
        <v>0</v>
      </c>
      <c r="AG14" s="312"/>
      <c r="AH14" s="208">
        <f t="shared" si="14"/>
        <v>0</v>
      </c>
      <c r="AI14" s="208">
        <f t="shared" si="14"/>
        <v>0</v>
      </c>
      <c r="AJ14" s="208"/>
      <c r="AK14" s="209">
        <f t="shared" si="15"/>
        <v>0</v>
      </c>
      <c r="AL14" s="312"/>
      <c r="AM14" s="208">
        <f t="shared" si="16"/>
        <v>0</v>
      </c>
      <c r="AN14" s="208">
        <f t="shared" si="16"/>
        <v>0</v>
      </c>
      <c r="AO14" s="208"/>
      <c r="AP14" s="209">
        <f t="shared" si="17"/>
        <v>0</v>
      </c>
    </row>
    <row r="15" spans="1:42">
      <c r="B15" s="206" t="s">
        <v>553</v>
      </c>
      <c r="C15" s="312"/>
      <c r="D15" s="208">
        <f t="shared" si="0"/>
        <v>0</v>
      </c>
      <c r="E15" s="208">
        <f t="shared" si="0"/>
        <v>0</v>
      </c>
      <c r="F15" s="208">
        <f t="shared" si="0"/>
        <v>0</v>
      </c>
      <c r="G15" s="209">
        <f t="shared" si="0"/>
        <v>0</v>
      </c>
      <c r="H15" s="312"/>
      <c r="I15" s="208">
        <f t="shared" si="1"/>
        <v>0</v>
      </c>
      <c r="J15" s="208">
        <f t="shared" si="2"/>
        <v>0</v>
      </c>
      <c r="K15" s="208">
        <f t="shared" si="3"/>
        <v>0</v>
      </c>
      <c r="L15" s="209">
        <f t="shared" si="4"/>
        <v>0</v>
      </c>
      <c r="M15" s="312">
        <f t="shared" si="18"/>
        <v>0</v>
      </c>
      <c r="N15" s="208">
        <f t="shared" si="5"/>
        <v>0</v>
      </c>
      <c r="O15" s="208">
        <f t="shared" si="6"/>
        <v>0</v>
      </c>
      <c r="P15" s="208">
        <f t="shared" si="7"/>
        <v>0</v>
      </c>
      <c r="Q15" s="209">
        <f t="shared" si="8"/>
        <v>0</v>
      </c>
      <c r="R15" s="312"/>
      <c r="S15" s="208">
        <f t="shared" si="9"/>
        <v>0</v>
      </c>
      <c r="T15" s="208">
        <f t="shared" si="9"/>
        <v>0</v>
      </c>
      <c r="U15" s="208">
        <f t="shared" si="9"/>
        <v>0</v>
      </c>
      <c r="V15" s="209">
        <f t="shared" si="9"/>
        <v>0</v>
      </c>
      <c r="W15" s="312"/>
      <c r="X15" s="208">
        <f t="shared" si="10"/>
        <v>0</v>
      </c>
      <c r="Y15" s="208">
        <f t="shared" si="10"/>
        <v>0</v>
      </c>
      <c r="Z15" s="208"/>
      <c r="AA15" s="209">
        <f t="shared" si="11"/>
        <v>0</v>
      </c>
      <c r="AB15" s="312"/>
      <c r="AC15" s="208">
        <f t="shared" si="12"/>
        <v>0</v>
      </c>
      <c r="AD15" s="208">
        <f t="shared" si="12"/>
        <v>0</v>
      </c>
      <c r="AE15" s="208"/>
      <c r="AF15" s="209">
        <f t="shared" si="13"/>
        <v>0</v>
      </c>
      <c r="AG15" s="312"/>
      <c r="AH15" s="208">
        <f t="shared" si="14"/>
        <v>0</v>
      </c>
      <c r="AI15" s="208">
        <f t="shared" si="14"/>
        <v>0</v>
      </c>
      <c r="AJ15" s="208"/>
      <c r="AK15" s="209">
        <f t="shared" si="15"/>
        <v>0</v>
      </c>
      <c r="AL15" s="312"/>
      <c r="AM15" s="208">
        <f t="shared" si="16"/>
        <v>0</v>
      </c>
      <c r="AN15" s="208">
        <f t="shared" si="16"/>
        <v>0</v>
      </c>
      <c r="AO15" s="208"/>
      <c r="AP15" s="209">
        <f t="shared" si="17"/>
        <v>0</v>
      </c>
    </row>
    <row r="16" spans="1:42">
      <c r="B16" s="206" t="s">
        <v>554</v>
      </c>
      <c r="C16" s="312"/>
      <c r="D16" s="208">
        <f t="shared" si="0"/>
        <v>0</v>
      </c>
      <c r="E16" s="208">
        <f t="shared" si="0"/>
        <v>0</v>
      </c>
      <c r="F16" s="208">
        <f t="shared" si="0"/>
        <v>0</v>
      </c>
      <c r="G16" s="209">
        <f t="shared" si="0"/>
        <v>0</v>
      </c>
      <c r="H16" s="312"/>
      <c r="I16" s="208">
        <f t="shared" si="1"/>
        <v>0</v>
      </c>
      <c r="J16" s="208">
        <f t="shared" si="2"/>
        <v>0</v>
      </c>
      <c r="K16" s="208">
        <f t="shared" si="3"/>
        <v>0</v>
      </c>
      <c r="L16" s="209">
        <f t="shared" si="4"/>
        <v>0</v>
      </c>
      <c r="M16" s="312">
        <f t="shared" si="18"/>
        <v>0</v>
      </c>
      <c r="N16" s="208">
        <f t="shared" si="5"/>
        <v>0</v>
      </c>
      <c r="O16" s="208">
        <f t="shared" si="6"/>
        <v>0</v>
      </c>
      <c r="P16" s="208">
        <f t="shared" si="7"/>
        <v>0</v>
      </c>
      <c r="Q16" s="209">
        <f t="shared" si="8"/>
        <v>0</v>
      </c>
      <c r="R16" s="312"/>
      <c r="S16" s="208">
        <f t="shared" si="9"/>
        <v>0</v>
      </c>
      <c r="T16" s="208">
        <f t="shared" si="9"/>
        <v>0</v>
      </c>
      <c r="U16" s="208">
        <f t="shared" si="9"/>
        <v>0</v>
      </c>
      <c r="V16" s="209">
        <f t="shared" si="9"/>
        <v>0</v>
      </c>
      <c r="W16" s="312"/>
      <c r="X16" s="208">
        <f t="shared" si="10"/>
        <v>0</v>
      </c>
      <c r="Y16" s="208">
        <f t="shared" si="10"/>
        <v>0</v>
      </c>
      <c r="Z16" s="208"/>
      <c r="AA16" s="209">
        <f t="shared" si="11"/>
        <v>0</v>
      </c>
      <c r="AB16" s="312"/>
      <c r="AC16" s="208">
        <f t="shared" si="12"/>
        <v>0</v>
      </c>
      <c r="AD16" s="208">
        <f t="shared" si="12"/>
        <v>0</v>
      </c>
      <c r="AE16" s="208"/>
      <c r="AF16" s="209">
        <f t="shared" si="13"/>
        <v>0</v>
      </c>
      <c r="AG16" s="312"/>
      <c r="AH16" s="208">
        <f t="shared" si="14"/>
        <v>0</v>
      </c>
      <c r="AI16" s="208">
        <f t="shared" si="14"/>
        <v>0</v>
      </c>
      <c r="AJ16" s="208"/>
      <c r="AK16" s="209">
        <f t="shared" si="15"/>
        <v>0</v>
      </c>
      <c r="AL16" s="312"/>
      <c r="AM16" s="208">
        <f t="shared" si="16"/>
        <v>0</v>
      </c>
      <c r="AN16" s="208">
        <f t="shared" si="16"/>
        <v>0</v>
      </c>
      <c r="AO16" s="208"/>
      <c r="AP16" s="209">
        <f t="shared" si="17"/>
        <v>0</v>
      </c>
    </row>
    <row r="17" spans="1:42">
      <c r="B17" s="206" t="s">
        <v>555</v>
      </c>
      <c r="C17" s="312"/>
      <c r="D17" s="208">
        <f t="shared" si="0"/>
        <v>0</v>
      </c>
      <c r="E17" s="208">
        <f t="shared" si="0"/>
        <v>0</v>
      </c>
      <c r="F17" s="208">
        <f t="shared" si="0"/>
        <v>0</v>
      </c>
      <c r="G17" s="209">
        <f t="shared" si="0"/>
        <v>0</v>
      </c>
      <c r="H17" s="312"/>
      <c r="I17" s="208">
        <f t="shared" si="1"/>
        <v>0</v>
      </c>
      <c r="J17" s="208">
        <f t="shared" si="2"/>
        <v>0</v>
      </c>
      <c r="K17" s="208">
        <f t="shared" si="3"/>
        <v>0</v>
      </c>
      <c r="L17" s="209">
        <f t="shared" si="4"/>
        <v>0</v>
      </c>
      <c r="M17" s="312">
        <f t="shared" si="18"/>
        <v>0</v>
      </c>
      <c r="N17" s="208">
        <f t="shared" si="5"/>
        <v>0</v>
      </c>
      <c r="O17" s="208">
        <f t="shared" si="6"/>
        <v>0</v>
      </c>
      <c r="P17" s="208">
        <f t="shared" si="7"/>
        <v>0</v>
      </c>
      <c r="Q17" s="209">
        <f t="shared" si="8"/>
        <v>0</v>
      </c>
      <c r="R17" s="312"/>
      <c r="S17" s="208">
        <f t="shared" si="9"/>
        <v>0</v>
      </c>
      <c r="T17" s="208">
        <f t="shared" si="9"/>
        <v>0</v>
      </c>
      <c r="U17" s="208">
        <f t="shared" si="9"/>
        <v>0</v>
      </c>
      <c r="V17" s="209">
        <f t="shared" si="9"/>
        <v>0</v>
      </c>
      <c r="W17" s="312"/>
      <c r="X17" s="208">
        <f t="shared" si="10"/>
        <v>0</v>
      </c>
      <c r="Y17" s="208">
        <f t="shared" si="10"/>
        <v>0</v>
      </c>
      <c r="Z17" s="208"/>
      <c r="AA17" s="209">
        <f t="shared" si="11"/>
        <v>0</v>
      </c>
      <c r="AB17" s="312"/>
      <c r="AC17" s="208">
        <f t="shared" si="12"/>
        <v>0</v>
      </c>
      <c r="AD17" s="208">
        <f t="shared" si="12"/>
        <v>0</v>
      </c>
      <c r="AE17" s="208"/>
      <c r="AF17" s="209">
        <f t="shared" si="13"/>
        <v>0</v>
      </c>
      <c r="AG17" s="312"/>
      <c r="AH17" s="208">
        <f t="shared" si="14"/>
        <v>0</v>
      </c>
      <c r="AI17" s="208">
        <f t="shared" si="14"/>
        <v>0</v>
      </c>
      <c r="AJ17" s="208"/>
      <c r="AK17" s="209">
        <f t="shared" si="15"/>
        <v>0</v>
      </c>
      <c r="AL17" s="312"/>
      <c r="AM17" s="208">
        <f t="shared" si="16"/>
        <v>0</v>
      </c>
      <c r="AN17" s="208">
        <f t="shared" si="16"/>
        <v>0</v>
      </c>
      <c r="AO17" s="208"/>
      <c r="AP17" s="209">
        <f t="shared" si="17"/>
        <v>0</v>
      </c>
    </row>
    <row r="18" spans="1:42">
      <c r="B18" s="206" t="s">
        <v>556</v>
      </c>
      <c r="C18" s="312"/>
      <c r="D18" s="208">
        <f t="shared" si="0"/>
        <v>0</v>
      </c>
      <c r="E18" s="208">
        <f t="shared" si="0"/>
        <v>0</v>
      </c>
      <c r="F18" s="208">
        <f t="shared" si="0"/>
        <v>0</v>
      </c>
      <c r="G18" s="209">
        <f t="shared" si="0"/>
        <v>0</v>
      </c>
      <c r="H18" s="312"/>
      <c r="I18" s="208">
        <f t="shared" si="1"/>
        <v>0</v>
      </c>
      <c r="J18" s="208">
        <f t="shared" si="2"/>
        <v>0</v>
      </c>
      <c r="K18" s="208">
        <f t="shared" si="3"/>
        <v>0</v>
      </c>
      <c r="L18" s="209">
        <f t="shared" si="4"/>
        <v>0</v>
      </c>
      <c r="M18" s="312">
        <f t="shared" si="18"/>
        <v>0</v>
      </c>
      <c r="N18" s="208">
        <f t="shared" si="5"/>
        <v>0</v>
      </c>
      <c r="O18" s="208">
        <f t="shared" si="6"/>
        <v>0</v>
      </c>
      <c r="P18" s="208">
        <f t="shared" si="7"/>
        <v>0</v>
      </c>
      <c r="Q18" s="209">
        <f t="shared" si="8"/>
        <v>0</v>
      </c>
      <c r="R18" s="312"/>
      <c r="S18" s="208">
        <f t="shared" si="9"/>
        <v>0</v>
      </c>
      <c r="T18" s="208">
        <f t="shared" si="9"/>
        <v>0</v>
      </c>
      <c r="U18" s="208">
        <f t="shared" si="9"/>
        <v>0</v>
      </c>
      <c r="V18" s="209">
        <f t="shared" si="9"/>
        <v>0</v>
      </c>
      <c r="W18" s="312"/>
      <c r="X18" s="208">
        <f t="shared" si="10"/>
        <v>0</v>
      </c>
      <c r="Y18" s="208">
        <f t="shared" si="10"/>
        <v>0</v>
      </c>
      <c r="Z18" s="208"/>
      <c r="AA18" s="209">
        <f t="shared" si="11"/>
        <v>0</v>
      </c>
      <c r="AB18" s="312"/>
      <c r="AC18" s="208">
        <f t="shared" si="12"/>
        <v>0</v>
      </c>
      <c r="AD18" s="208">
        <f t="shared" si="12"/>
        <v>0</v>
      </c>
      <c r="AE18" s="208"/>
      <c r="AF18" s="209">
        <f t="shared" si="13"/>
        <v>0</v>
      </c>
      <c r="AG18" s="312"/>
      <c r="AH18" s="208">
        <f t="shared" si="14"/>
        <v>0</v>
      </c>
      <c r="AI18" s="208">
        <f t="shared" si="14"/>
        <v>0</v>
      </c>
      <c r="AJ18" s="208"/>
      <c r="AK18" s="209">
        <f t="shared" si="15"/>
        <v>0</v>
      </c>
      <c r="AL18" s="312"/>
      <c r="AM18" s="208">
        <f t="shared" si="16"/>
        <v>0</v>
      </c>
      <c r="AN18" s="208">
        <f t="shared" si="16"/>
        <v>0</v>
      </c>
      <c r="AO18" s="208"/>
      <c r="AP18" s="209">
        <f t="shared" si="17"/>
        <v>0</v>
      </c>
    </row>
    <row r="19" spans="1:42">
      <c r="B19" s="206" t="s">
        <v>557</v>
      </c>
      <c r="C19" s="312"/>
      <c r="D19" s="208">
        <f t="shared" si="0"/>
        <v>0</v>
      </c>
      <c r="E19" s="208">
        <f t="shared" si="0"/>
        <v>0</v>
      </c>
      <c r="F19" s="208">
        <f t="shared" si="0"/>
        <v>0</v>
      </c>
      <c r="G19" s="209">
        <f t="shared" si="0"/>
        <v>0</v>
      </c>
      <c r="H19" s="312"/>
      <c r="I19" s="208">
        <f t="shared" si="1"/>
        <v>0</v>
      </c>
      <c r="J19" s="208">
        <f t="shared" si="2"/>
        <v>0</v>
      </c>
      <c r="K19" s="208">
        <f t="shared" si="3"/>
        <v>0</v>
      </c>
      <c r="L19" s="209">
        <f t="shared" si="4"/>
        <v>0</v>
      </c>
      <c r="M19" s="312">
        <f t="shared" si="18"/>
        <v>0</v>
      </c>
      <c r="N19" s="208">
        <f t="shared" si="5"/>
        <v>0</v>
      </c>
      <c r="O19" s="208">
        <f t="shared" si="6"/>
        <v>0</v>
      </c>
      <c r="P19" s="208">
        <f t="shared" si="7"/>
        <v>0</v>
      </c>
      <c r="Q19" s="209">
        <f t="shared" si="8"/>
        <v>0</v>
      </c>
      <c r="R19" s="312"/>
      <c r="S19" s="208">
        <f t="shared" si="9"/>
        <v>0</v>
      </c>
      <c r="T19" s="208">
        <f t="shared" si="9"/>
        <v>0</v>
      </c>
      <c r="U19" s="208">
        <f t="shared" si="9"/>
        <v>0</v>
      </c>
      <c r="V19" s="209">
        <f t="shared" si="9"/>
        <v>0</v>
      </c>
      <c r="W19" s="312"/>
      <c r="X19" s="208">
        <f t="shared" si="10"/>
        <v>0</v>
      </c>
      <c r="Y19" s="208">
        <f t="shared" si="10"/>
        <v>0</v>
      </c>
      <c r="Z19" s="208"/>
      <c r="AA19" s="209">
        <f t="shared" si="11"/>
        <v>0</v>
      </c>
      <c r="AB19" s="312"/>
      <c r="AC19" s="208">
        <f t="shared" si="12"/>
        <v>0</v>
      </c>
      <c r="AD19" s="208">
        <f t="shared" si="12"/>
        <v>0</v>
      </c>
      <c r="AE19" s="208"/>
      <c r="AF19" s="209">
        <f t="shared" si="13"/>
        <v>0</v>
      </c>
      <c r="AG19" s="312"/>
      <c r="AH19" s="208">
        <f t="shared" si="14"/>
        <v>0</v>
      </c>
      <c r="AI19" s="208">
        <f t="shared" si="14"/>
        <v>0</v>
      </c>
      <c r="AJ19" s="208"/>
      <c r="AK19" s="209">
        <f t="shared" si="15"/>
        <v>0</v>
      </c>
      <c r="AL19" s="312"/>
      <c r="AM19" s="208">
        <f t="shared" si="16"/>
        <v>0</v>
      </c>
      <c r="AN19" s="208">
        <f t="shared" si="16"/>
        <v>0</v>
      </c>
      <c r="AO19" s="208"/>
      <c r="AP19" s="209">
        <f t="shared" si="17"/>
        <v>0</v>
      </c>
    </row>
    <row r="20" spans="1:42" s="467" customFormat="1" ht="13.2">
      <c r="A20" s="471" t="s">
        <v>470</v>
      </c>
      <c r="B20" s="233"/>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row>
    <row r="21" spans="1:42">
      <c r="B21" s="206" t="s">
        <v>558</v>
      </c>
      <c r="C21" s="312"/>
      <c r="D21" s="208">
        <f>$C21*D39</f>
        <v>0</v>
      </c>
      <c r="E21" s="208">
        <f>$C21*E39</f>
        <v>0</v>
      </c>
      <c r="F21" s="208">
        <f>$C21*F39</f>
        <v>0</v>
      </c>
      <c r="G21" s="209">
        <f>$C21*G39</f>
        <v>0</v>
      </c>
      <c r="H21" s="312"/>
      <c r="I21" s="208">
        <f>$H21*D39</f>
        <v>0</v>
      </c>
      <c r="J21" s="208">
        <f>$H21*E39</f>
        <v>0</v>
      </c>
      <c r="K21" s="208">
        <f>$H21*F39</f>
        <v>0</v>
      </c>
      <c r="L21" s="209">
        <f>$H21*G39</f>
        <v>0</v>
      </c>
      <c r="M21" s="312">
        <f t="shared" si="18"/>
        <v>0</v>
      </c>
      <c r="N21" s="208">
        <f>$M21*D39</f>
        <v>0</v>
      </c>
      <c r="O21" s="208">
        <f>$M21*E39</f>
        <v>0</v>
      </c>
      <c r="P21" s="208">
        <f>$M21*F39</f>
        <v>0</v>
      </c>
      <c r="Q21" s="209">
        <f>$M21*G39</f>
        <v>0</v>
      </c>
      <c r="R21" s="312"/>
      <c r="S21" s="208">
        <f>$H21*Q39</f>
        <v>0</v>
      </c>
      <c r="T21" s="208">
        <f>$H21*R39</f>
        <v>0</v>
      </c>
      <c r="U21" s="208">
        <f>$H21*S39</f>
        <v>0</v>
      </c>
      <c r="V21" s="209">
        <f>$H21*T39</f>
        <v>0</v>
      </c>
      <c r="W21" s="312"/>
      <c r="X21" s="208">
        <f>$H21*V39</f>
        <v>0</v>
      </c>
      <c r="Y21" s="208">
        <f>$H21*W39</f>
        <v>0</v>
      </c>
      <c r="Z21" s="208"/>
      <c r="AA21" s="209">
        <f>$H21*X39</f>
        <v>0</v>
      </c>
      <c r="AB21" s="312"/>
      <c r="AC21" s="208">
        <f>$H21*AA39</f>
        <v>0</v>
      </c>
      <c r="AD21" s="208">
        <f>$H21*AB39</f>
        <v>0</v>
      </c>
      <c r="AE21" s="208"/>
      <c r="AF21" s="209">
        <f>$H21*AC39</f>
        <v>0</v>
      </c>
      <c r="AG21" s="312"/>
      <c r="AH21" s="208">
        <f>$H21*AF39</f>
        <v>0</v>
      </c>
      <c r="AI21" s="208">
        <f>$H21*AG39</f>
        <v>0</v>
      </c>
      <c r="AJ21" s="208"/>
      <c r="AK21" s="209">
        <f>$H21*AH39</f>
        <v>0</v>
      </c>
      <c r="AL21" s="312"/>
      <c r="AM21" s="208">
        <f>$H21*AK39</f>
        <v>0</v>
      </c>
      <c r="AN21" s="208">
        <f>$H21*AL39</f>
        <v>0</v>
      </c>
      <c r="AO21" s="208"/>
      <c r="AP21" s="209">
        <f>$H21*AM39</f>
        <v>0</v>
      </c>
    </row>
    <row r="22" spans="1:42">
      <c r="B22" s="799" t="s">
        <v>7</v>
      </c>
      <c r="C22" s="210">
        <f>SUM(C8:C21)</f>
        <v>0</v>
      </c>
      <c r="D22" s="211">
        <f>SUM(D8:D21)</f>
        <v>0</v>
      </c>
      <c r="E22" s="211">
        <f>SUM(E8:E21)</f>
        <v>0</v>
      </c>
      <c r="F22" s="211"/>
      <c r="G22" s="212">
        <f>SUM(G8:G21)</f>
        <v>0</v>
      </c>
      <c r="H22" s="210">
        <f>SUM(H8:H21)</f>
        <v>0</v>
      </c>
      <c r="I22" s="211">
        <f>SUM(I8:I21)</f>
        <v>0</v>
      </c>
      <c r="J22" s="211">
        <f>SUM(J8:J21)</f>
        <v>0</v>
      </c>
      <c r="K22" s="211"/>
      <c r="L22" s="212">
        <f>SUM(L8:L21)</f>
        <v>0</v>
      </c>
      <c r="M22" s="210">
        <f>SUM(M8:M21)</f>
        <v>0</v>
      </c>
      <c r="N22" s="211">
        <f>SUM(N8:N21)</f>
        <v>0</v>
      </c>
      <c r="O22" s="211">
        <f>SUM(O8:O21)</f>
        <v>0</v>
      </c>
      <c r="P22" s="211"/>
      <c r="Q22" s="212">
        <f>SUM(Q8:Q21)</f>
        <v>0</v>
      </c>
      <c r="R22" s="210">
        <f>SUM(R8:R21)</f>
        <v>10000</v>
      </c>
      <c r="S22" s="211">
        <f>SUM(S8:S21)</f>
        <v>0</v>
      </c>
      <c r="T22" s="211">
        <f>SUM(T8:T21)</f>
        <v>0</v>
      </c>
      <c r="U22" s="211"/>
      <c r="V22" s="212">
        <f>SUM(V8:V21)</f>
        <v>0</v>
      </c>
      <c r="W22" s="210">
        <f>SUM(W8:W21)</f>
        <v>10000</v>
      </c>
      <c r="X22" s="211">
        <f>SUM(X8:X21)</f>
        <v>0</v>
      </c>
      <c r="Y22" s="211">
        <f>SUM(Y8:Y21)</f>
        <v>0</v>
      </c>
      <c r="Z22" s="211"/>
      <c r="AA22" s="212">
        <f>SUM(AA8:AA21)</f>
        <v>0</v>
      </c>
      <c r="AB22" s="210">
        <f>SUM(AB8:AB21)</f>
        <v>10000</v>
      </c>
      <c r="AC22" s="211">
        <f>SUM(AC8:AC21)</f>
        <v>0</v>
      </c>
      <c r="AD22" s="211">
        <f>SUM(AD8:AD21)</f>
        <v>0</v>
      </c>
      <c r="AE22" s="211"/>
      <c r="AF22" s="212">
        <f>SUM(AF8:AF21)</f>
        <v>0</v>
      </c>
      <c r="AG22" s="210">
        <f>SUM(AG8:AG21)</f>
        <v>10000</v>
      </c>
      <c r="AH22" s="211">
        <f>SUM(AH8:AH21)</f>
        <v>0</v>
      </c>
      <c r="AI22" s="211">
        <f>SUM(AI8:AI21)</f>
        <v>0</v>
      </c>
      <c r="AJ22" s="211"/>
      <c r="AK22" s="212">
        <f>SUM(AK8:AK21)</f>
        <v>0</v>
      </c>
      <c r="AL22" s="210">
        <f>SUM(AL8:AL21)</f>
        <v>10000</v>
      </c>
      <c r="AM22" s="211">
        <f>SUM(AM8:AM21)</f>
        <v>0</v>
      </c>
      <c r="AN22" s="211">
        <f>SUM(AN8:AN21)</f>
        <v>0</v>
      </c>
      <c r="AO22" s="211"/>
      <c r="AP22" s="212">
        <f>SUM(AP8:AP21)</f>
        <v>0</v>
      </c>
    </row>
    <row r="25" spans="1:42" ht="63.6" customHeight="1">
      <c r="B25" s="979"/>
      <c r="C25" s="984"/>
      <c r="D25" s="981" t="s">
        <v>729</v>
      </c>
      <c r="E25" s="981" t="s">
        <v>730</v>
      </c>
      <c r="F25" s="981" t="s">
        <v>731</v>
      </c>
      <c r="G25" s="981" t="s">
        <v>732</v>
      </c>
      <c r="H25" s="984"/>
      <c r="I25" s="981" t="s">
        <v>729</v>
      </c>
      <c r="J25" s="981" t="s">
        <v>730</v>
      </c>
      <c r="K25" s="981" t="s">
        <v>731</v>
      </c>
      <c r="L25" s="981" t="s">
        <v>732</v>
      </c>
      <c r="M25" s="984"/>
      <c r="N25" s="981" t="s">
        <v>729</v>
      </c>
      <c r="O25" s="981" t="s">
        <v>730</v>
      </c>
      <c r="P25" s="981" t="s">
        <v>731</v>
      </c>
      <c r="Q25" s="981" t="s">
        <v>732</v>
      </c>
      <c r="R25" s="984"/>
      <c r="S25" s="981" t="s">
        <v>729</v>
      </c>
      <c r="T25" s="981" t="s">
        <v>730</v>
      </c>
      <c r="U25" s="981" t="s">
        <v>731</v>
      </c>
      <c r="V25" s="981" t="s">
        <v>732</v>
      </c>
      <c r="W25" s="984"/>
      <c r="X25" s="981" t="s">
        <v>729</v>
      </c>
      <c r="Y25" s="981" t="s">
        <v>730</v>
      </c>
      <c r="Z25" s="981" t="s">
        <v>731</v>
      </c>
      <c r="AA25" s="981" t="s">
        <v>732</v>
      </c>
      <c r="AB25" s="984"/>
      <c r="AC25" s="981" t="s">
        <v>729</v>
      </c>
      <c r="AD25" s="981" t="s">
        <v>730</v>
      </c>
      <c r="AE25" s="981" t="s">
        <v>731</v>
      </c>
      <c r="AF25" s="981" t="s">
        <v>732</v>
      </c>
      <c r="AG25" s="982"/>
      <c r="AH25" s="981" t="s">
        <v>729</v>
      </c>
      <c r="AI25" s="981" t="s">
        <v>730</v>
      </c>
      <c r="AJ25" s="981" t="s">
        <v>731</v>
      </c>
      <c r="AK25" s="981" t="s">
        <v>732</v>
      </c>
      <c r="AL25" s="984"/>
      <c r="AM25" s="981" t="s">
        <v>729</v>
      </c>
      <c r="AN25" s="981" t="s">
        <v>730</v>
      </c>
      <c r="AO25" s="981" t="s">
        <v>731</v>
      </c>
      <c r="AP25" s="983" t="s">
        <v>732</v>
      </c>
    </row>
    <row r="26" spans="1:42">
      <c r="B26" s="214" t="str">
        <f t="shared" ref="B26:B37" si="19">B8</f>
        <v>Nature 1</v>
      </c>
      <c r="C26" s="987"/>
      <c r="D26" s="447"/>
      <c r="E26" s="447"/>
      <c r="F26" s="447"/>
      <c r="G26" s="447"/>
      <c r="H26" s="980"/>
      <c r="I26" s="447"/>
      <c r="J26" s="447"/>
      <c r="K26" s="447"/>
      <c r="L26" s="447"/>
      <c r="M26" s="980"/>
      <c r="N26" s="447"/>
      <c r="O26" s="447"/>
      <c r="P26" s="447"/>
      <c r="Q26" s="447"/>
      <c r="R26" s="980"/>
      <c r="S26" s="447"/>
      <c r="T26" s="447"/>
      <c r="U26" s="447"/>
      <c r="V26" s="447"/>
      <c r="W26" s="980"/>
      <c r="X26" s="447"/>
      <c r="Y26" s="447"/>
      <c r="Z26" s="447"/>
      <c r="AA26" s="447"/>
      <c r="AB26" s="980"/>
      <c r="AC26" s="447"/>
      <c r="AD26" s="447"/>
      <c r="AE26" s="447"/>
      <c r="AF26" s="447"/>
      <c r="AG26" s="980"/>
      <c r="AH26" s="447"/>
      <c r="AI26" s="447"/>
      <c r="AJ26" s="447"/>
      <c r="AK26" s="447"/>
      <c r="AL26" s="980"/>
      <c r="AM26" s="447"/>
      <c r="AN26" s="447"/>
      <c r="AO26" s="447"/>
      <c r="AP26" s="988"/>
    </row>
    <row r="27" spans="1:42">
      <c r="B27" s="214" t="str">
        <f t="shared" si="19"/>
        <v>Nature 2</v>
      </c>
      <c r="C27" s="987"/>
      <c r="D27" s="447"/>
      <c r="E27" s="447"/>
      <c r="F27" s="447"/>
      <c r="G27" s="447"/>
      <c r="H27" s="980"/>
      <c r="I27" s="447"/>
      <c r="J27" s="447"/>
      <c r="K27" s="447"/>
      <c r="L27" s="447"/>
      <c r="M27" s="980"/>
      <c r="N27" s="447"/>
      <c r="O27" s="447"/>
      <c r="P27" s="447"/>
      <c r="Q27" s="447"/>
      <c r="R27" s="980"/>
      <c r="S27" s="447"/>
      <c r="T27" s="447"/>
      <c r="U27" s="447"/>
      <c r="V27" s="447"/>
      <c r="W27" s="980"/>
      <c r="X27" s="447"/>
      <c r="Y27" s="447"/>
      <c r="Z27" s="447"/>
      <c r="AA27" s="447"/>
      <c r="AB27" s="980"/>
      <c r="AC27" s="447"/>
      <c r="AD27" s="447"/>
      <c r="AE27" s="447"/>
      <c r="AF27" s="447"/>
      <c r="AG27" s="980"/>
      <c r="AH27" s="447"/>
      <c r="AI27" s="447"/>
      <c r="AJ27" s="447"/>
      <c r="AK27" s="447"/>
      <c r="AL27" s="980"/>
      <c r="AM27" s="447"/>
      <c r="AN27" s="447"/>
      <c r="AO27" s="447"/>
      <c r="AP27" s="988"/>
    </row>
    <row r="28" spans="1:42">
      <c r="B28" s="214" t="str">
        <f t="shared" si="19"/>
        <v>Nature 3</v>
      </c>
      <c r="C28" s="987"/>
      <c r="D28" s="447"/>
      <c r="E28" s="447"/>
      <c r="F28" s="447"/>
      <c r="G28" s="447"/>
      <c r="H28" s="980"/>
      <c r="I28" s="447"/>
      <c r="J28" s="447"/>
      <c r="K28" s="447"/>
      <c r="L28" s="447"/>
      <c r="M28" s="980"/>
      <c r="N28" s="447"/>
      <c r="O28" s="447"/>
      <c r="P28" s="447"/>
      <c r="Q28" s="447"/>
      <c r="R28" s="980"/>
      <c r="S28" s="447"/>
      <c r="T28" s="447"/>
      <c r="U28" s="447"/>
      <c r="V28" s="447"/>
      <c r="W28" s="980"/>
      <c r="X28" s="447"/>
      <c r="Y28" s="447"/>
      <c r="Z28" s="447"/>
      <c r="AA28" s="447"/>
      <c r="AB28" s="980"/>
      <c r="AC28" s="447"/>
      <c r="AD28" s="447"/>
      <c r="AE28" s="447"/>
      <c r="AF28" s="447"/>
      <c r="AG28" s="980"/>
      <c r="AH28" s="447"/>
      <c r="AI28" s="447"/>
      <c r="AJ28" s="447"/>
      <c r="AK28" s="447"/>
      <c r="AL28" s="980"/>
      <c r="AM28" s="447"/>
      <c r="AN28" s="447"/>
      <c r="AO28" s="447"/>
      <c r="AP28" s="988"/>
    </row>
    <row r="29" spans="1:42">
      <c r="B29" s="214" t="str">
        <f t="shared" si="19"/>
        <v>Nature 4</v>
      </c>
      <c r="C29" s="987"/>
      <c r="D29" s="447"/>
      <c r="E29" s="447"/>
      <c r="F29" s="447"/>
      <c r="G29" s="447"/>
      <c r="H29" s="980"/>
      <c r="I29" s="447"/>
      <c r="J29" s="447"/>
      <c r="K29" s="447"/>
      <c r="L29" s="447"/>
      <c r="M29" s="980"/>
      <c r="N29" s="447"/>
      <c r="O29" s="447"/>
      <c r="P29" s="447"/>
      <c r="Q29" s="447"/>
      <c r="R29" s="980"/>
      <c r="S29" s="447"/>
      <c r="T29" s="447"/>
      <c r="U29" s="447"/>
      <c r="V29" s="447"/>
      <c r="W29" s="980"/>
      <c r="X29" s="447"/>
      <c r="Y29" s="447"/>
      <c r="Z29" s="447"/>
      <c r="AA29" s="447"/>
      <c r="AB29" s="980"/>
      <c r="AC29" s="447"/>
      <c r="AD29" s="447"/>
      <c r="AE29" s="447"/>
      <c r="AF29" s="447"/>
      <c r="AG29" s="980"/>
      <c r="AH29" s="447"/>
      <c r="AI29" s="447"/>
      <c r="AJ29" s="447"/>
      <c r="AK29" s="447"/>
      <c r="AL29" s="980"/>
      <c r="AM29" s="447"/>
      <c r="AN29" s="447"/>
      <c r="AO29" s="447"/>
      <c r="AP29" s="988"/>
    </row>
    <row r="30" spans="1:42">
      <c r="B30" s="214" t="str">
        <f t="shared" si="19"/>
        <v>Nature 5</v>
      </c>
      <c r="C30" s="987"/>
      <c r="D30" s="447"/>
      <c r="E30" s="447"/>
      <c r="F30" s="447"/>
      <c r="G30" s="447"/>
      <c r="H30" s="980"/>
      <c r="I30" s="447"/>
      <c r="J30" s="447"/>
      <c r="K30" s="447"/>
      <c r="L30" s="447"/>
      <c r="M30" s="980"/>
      <c r="N30" s="447"/>
      <c r="O30" s="447"/>
      <c r="P30" s="447"/>
      <c r="Q30" s="447"/>
      <c r="R30" s="980"/>
      <c r="S30" s="447"/>
      <c r="T30" s="447"/>
      <c r="U30" s="447"/>
      <c r="V30" s="447"/>
      <c r="W30" s="980"/>
      <c r="X30" s="447"/>
      <c r="Y30" s="447"/>
      <c r="Z30" s="447"/>
      <c r="AA30" s="447"/>
      <c r="AB30" s="980"/>
      <c r="AC30" s="447"/>
      <c r="AD30" s="447"/>
      <c r="AE30" s="447"/>
      <c r="AF30" s="447"/>
      <c r="AG30" s="980"/>
      <c r="AH30" s="447"/>
      <c r="AI30" s="447"/>
      <c r="AJ30" s="447"/>
      <c r="AK30" s="447"/>
      <c r="AL30" s="980"/>
      <c r="AM30" s="447"/>
      <c r="AN30" s="447"/>
      <c r="AO30" s="447"/>
      <c r="AP30" s="988"/>
    </row>
    <row r="31" spans="1:42">
      <c r="B31" s="214" t="str">
        <f t="shared" si="19"/>
        <v>Nature 6</v>
      </c>
      <c r="C31" s="987"/>
      <c r="D31" s="447"/>
      <c r="E31" s="447"/>
      <c r="F31" s="447"/>
      <c r="G31" s="447"/>
      <c r="H31" s="980"/>
      <c r="I31" s="447"/>
      <c r="J31" s="447"/>
      <c r="K31" s="447"/>
      <c r="L31" s="447"/>
      <c r="M31" s="980"/>
      <c r="N31" s="447"/>
      <c r="O31" s="447"/>
      <c r="P31" s="447"/>
      <c r="Q31" s="447"/>
      <c r="R31" s="980"/>
      <c r="S31" s="447"/>
      <c r="T31" s="447"/>
      <c r="U31" s="447"/>
      <c r="V31" s="447"/>
      <c r="W31" s="980"/>
      <c r="X31" s="447"/>
      <c r="Y31" s="447"/>
      <c r="Z31" s="447"/>
      <c r="AA31" s="447"/>
      <c r="AB31" s="980"/>
      <c r="AC31" s="447"/>
      <c r="AD31" s="447"/>
      <c r="AE31" s="447"/>
      <c r="AF31" s="447"/>
      <c r="AG31" s="980"/>
      <c r="AH31" s="447"/>
      <c r="AI31" s="447"/>
      <c r="AJ31" s="447"/>
      <c r="AK31" s="447"/>
      <c r="AL31" s="980"/>
      <c r="AM31" s="447"/>
      <c r="AN31" s="447"/>
      <c r="AO31" s="447"/>
      <c r="AP31" s="988"/>
    </row>
    <row r="32" spans="1:42">
      <c r="B32" s="214" t="str">
        <f t="shared" si="19"/>
        <v>Nature 7</v>
      </c>
      <c r="C32" s="987"/>
      <c r="D32" s="447"/>
      <c r="E32" s="447"/>
      <c r="F32" s="447"/>
      <c r="G32" s="447"/>
      <c r="H32" s="980"/>
      <c r="I32" s="447"/>
      <c r="J32" s="447"/>
      <c r="K32" s="447"/>
      <c r="L32" s="447"/>
      <c r="M32" s="980"/>
      <c r="N32" s="447"/>
      <c r="O32" s="447"/>
      <c r="P32" s="447"/>
      <c r="Q32" s="447"/>
      <c r="R32" s="980"/>
      <c r="S32" s="447"/>
      <c r="T32" s="447"/>
      <c r="U32" s="447"/>
      <c r="V32" s="447"/>
      <c r="W32" s="980"/>
      <c r="X32" s="447"/>
      <c r="Y32" s="447"/>
      <c r="Z32" s="447"/>
      <c r="AA32" s="447"/>
      <c r="AB32" s="980"/>
      <c r="AC32" s="447"/>
      <c r="AD32" s="447"/>
      <c r="AE32" s="447"/>
      <c r="AF32" s="447"/>
      <c r="AG32" s="980"/>
      <c r="AH32" s="447"/>
      <c r="AI32" s="447"/>
      <c r="AJ32" s="447"/>
      <c r="AK32" s="447"/>
      <c r="AL32" s="980"/>
      <c r="AM32" s="447"/>
      <c r="AN32" s="447"/>
      <c r="AO32" s="447"/>
      <c r="AP32" s="988"/>
    </row>
    <row r="33" spans="1:42">
      <c r="B33" s="214" t="str">
        <f t="shared" si="19"/>
        <v>Nature 8</v>
      </c>
      <c r="C33" s="987"/>
      <c r="D33" s="447"/>
      <c r="E33" s="447"/>
      <c r="F33" s="447"/>
      <c r="G33" s="447"/>
      <c r="H33" s="980"/>
      <c r="I33" s="447"/>
      <c r="J33" s="447"/>
      <c r="K33" s="447"/>
      <c r="L33" s="447"/>
      <c r="M33" s="980"/>
      <c r="N33" s="447"/>
      <c r="O33" s="447"/>
      <c r="P33" s="447"/>
      <c r="Q33" s="447"/>
      <c r="R33" s="980"/>
      <c r="S33" s="447"/>
      <c r="T33" s="447"/>
      <c r="U33" s="447"/>
      <c r="V33" s="447"/>
      <c r="W33" s="980"/>
      <c r="X33" s="447"/>
      <c r="Y33" s="447"/>
      <c r="Z33" s="447"/>
      <c r="AA33" s="447"/>
      <c r="AB33" s="980"/>
      <c r="AC33" s="447"/>
      <c r="AD33" s="447"/>
      <c r="AE33" s="447"/>
      <c r="AF33" s="447"/>
      <c r="AG33" s="980"/>
      <c r="AH33" s="447"/>
      <c r="AI33" s="447"/>
      <c r="AJ33" s="447"/>
      <c r="AK33" s="447"/>
      <c r="AL33" s="980"/>
      <c r="AM33" s="447"/>
      <c r="AN33" s="447"/>
      <c r="AO33" s="447"/>
      <c r="AP33" s="988"/>
    </row>
    <row r="34" spans="1:42">
      <c r="B34" s="214" t="str">
        <f t="shared" si="19"/>
        <v>Nature 9</v>
      </c>
      <c r="C34" s="987"/>
      <c r="D34" s="447"/>
      <c r="E34" s="447"/>
      <c r="F34" s="447"/>
      <c r="G34" s="447"/>
      <c r="H34" s="980"/>
      <c r="I34" s="447"/>
      <c r="J34" s="447"/>
      <c r="K34" s="447"/>
      <c r="L34" s="447"/>
      <c r="M34" s="980"/>
      <c r="N34" s="447"/>
      <c r="O34" s="447"/>
      <c r="P34" s="447"/>
      <c r="Q34" s="447"/>
      <c r="R34" s="980"/>
      <c r="S34" s="447"/>
      <c r="T34" s="447"/>
      <c r="U34" s="447"/>
      <c r="V34" s="447"/>
      <c r="W34" s="980"/>
      <c r="X34" s="447"/>
      <c r="Y34" s="447"/>
      <c r="Z34" s="447"/>
      <c r="AA34" s="447"/>
      <c r="AB34" s="980"/>
      <c r="AC34" s="447"/>
      <c r="AD34" s="447"/>
      <c r="AE34" s="447"/>
      <c r="AF34" s="447"/>
      <c r="AG34" s="980"/>
      <c r="AH34" s="447"/>
      <c r="AI34" s="447"/>
      <c r="AJ34" s="447"/>
      <c r="AK34" s="447"/>
      <c r="AL34" s="980"/>
      <c r="AM34" s="447"/>
      <c r="AN34" s="447"/>
      <c r="AO34" s="447"/>
      <c r="AP34" s="988"/>
    </row>
    <row r="35" spans="1:42">
      <c r="B35" s="214" t="str">
        <f t="shared" si="19"/>
        <v>Nature 10</v>
      </c>
      <c r="C35" s="987"/>
      <c r="D35" s="447"/>
      <c r="E35" s="447"/>
      <c r="F35" s="447"/>
      <c r="G35" s="447"/>
      <c r="H35" s="980"/>
      <c r="I35" s="447"/>
      <c r="J35" s="447"/>
      <c r="K35" s="447"/>
      <c r="L35" s="447"/>
      <c r="M35" s="980"/>
      <c r="N35" s="447"/>
      <c r="O35" s="447"/>
      <c r="P35" s="447"/>
      <c r="Q35" s="447"/>
      <c r="R35" s="980"/>
      <c r="S35" s="447"/>
      <c r="T35" s="447"/>
      <c r="U35" s="447"/>
      <c r="V35" s="447"/>
      <c r="W35" s="980"/>
      <c r="X35" s="447"/>
      <c r="Y35" s="447"/>
      <c r="Z35" s="447"/>
      <c r="AA35" s="447"/>
      <c r="AB35" s="980"/>
      <c r="AC35" s="447"/>
      <c r="AD35" s="447"/>
      <c r="AE35" s="447"/>
      <c r="AF35" s="447"/>
      <c r="AG35" s="980"/>
      <c r="AH35" s="447"/>
      <c r="AI35" s="447"/>
      <c r="AJ35" s="447"/>
      <c r="AK35" s="447"/>
      <c r="AL35" s="980"/>
      <c r="AM35" s="447"/>
      <c r="AN35" s="447"/>
      <c r="AO35" s="447"/>
      <c r="AP35" s="988"/>
    </row>
    <row r="36" spans="1:42">
      <c r="B36" s="214" t="str">
        <f t="shared" si="19"/>
        <v>Nature 11</v>
      </c>
      <c r="C36" s="987"/>
      <c r="D36" s="447"/>
      <c r="E36" s="447"/>
      <c r="F36" s="447"/>
      <c r="G36" s="447"/>
      <c r="H36" s="980"/>
      <c r="I36" s="447"/>
      <c r="J36" s="447"/>
      <c r="K36" s="447"/>
      <c r="L36" s="447"/>
      <c r="M36" s="980"/>
      <c r="N36" s="447"/>
      <c r="O36" s="447"/>
      <c r="P36" s="447"/>
      <c r="Q36" s="447"/>
      <c r="R36" s="980"/>
      <c r="S36" s="447"/>
      <c r="T36" s="447"/>
      <c r="U36" s="447"/>
      <c r="V36" s="447"/>
      <c r="W36" s="980"/>
      <c r="X36" s="447"/>
      <c r="Y36" s="447"/>
      <c r="Z36" s="447"/>
      <c r="AA36" s="447"/>
      <c r="AB36" s="980"/>
      <c r="AC36" s="447"/>
      <c r="AD36" s="447"/>
      <c r="AE36" s="447"/>
      <c r="AF36" s="447"/>
      <c r="AG36" s="980"/>
      <c r="AH36" s="447"/>
      <c r="AI36" s="447"/>
      <c r="AJ36" s="447"/>
      <c r="AK36" s="447"/>
      <c r="AL36" s="980"/>
      <c r="AM36" s="447"/>
      <c r="AN36" s="447"/>
      <c r="AO36" s="447"/>
      <c r="AP36" s="988"/>
    </row>
    <row r="37" spans="1:42">
      <c r="B37" s="214" t="str">
        <f t="shared" si="19"/>
        <v>Nature 12</v>
      </c>
      <c r="C37" s="987"/>
      <c r="D37" s="447"/>
      <c r="E37" s="447"/>
      <c r="F37" s="447"/>
      <c r="G37" s="447"/>
      <c r="H37" s="980"/>
      <c r="I37" s="447"/>
      <c r="J37" s="447"/>
      <c r="K37" s="447"/>
      <c r="L37" s="447"/>
      <c r="M37" s="980"/>
      <c r="N37" s="447"/>
      <c r="O37" s="447"/>
      <c r="P37" s="447"/>
      <c r="Q37" s="447"/>
      <c r="R37" s="980"/>
      <c r="S37" s="447"/>
      <c r="T37" s="447"/>
      <c r="U37" s="447"/>
      <c r="V37" s="447"/>
      <c r="W37" s="980"/>
      <c r="X37" s="447"/>
      <c r="Y37" s="447"/>
      <c r="Z37" s="447"/>
      <c r="AA37" s="447"/>
      <c r="AB37" s="980"/>
      <c r="AC37" s="447"/>
      <c r="AD37" s="447"/>
      <c r="AE37" s="447"/>
      <c r="AF37" s="447"/>
      <c r="AG37" s="980"/>
      <c r="AH37" s="447"/>
      <c r="AI37" s="447"/>
      <c r="AJ37" s="447"/>
      <c r="AK37" s="447"/>
      <c r="AL37" s="980"/>
      <c r="AM37" s="447"/>
      <c r="AN37" s="447"/>
      <c r="AO37" s="447"/>
      <c r="AP37" s="988"/>
    </row>
    <row r="38" spans="1:42">
      <c r="A38" s="471" t="s">
        <v>470</v>
      </c>
      <c r="B38" s="214"/>
      <c r="C38" s="987"/>
      <c r="D38" s="447"/>
      <c r="E38" s="447"/>
      <c r="F38" s="447"/>
      <c r="G38" s="447"/>
      <c r="H38" s="980"/>
      <c r="I38" s="447"/>
      <c r="J38" s="447"/>
      <c r="K38" s="447"/>
      <c r="L38" s="447"/>
      <c r="M38" s="980"/>
      <c r="N38" s="447"/>
      <c r="O38" s="447"/>
      <c r="P38" s="447"/>
      <c r="Q38" s="447"/>
      <c r="R38" s="980"/>
      <c r="S38" s="447"/>
      <c r="T38" s="447"/>
      <c r="U38" s="447"/>
      <c r="V38" s="447"/>
      <c r="W38" s="980"/>
      <c r="X38" s="447"/>
      <c r="Y38" s="447"/>
      <c r="Z38" s="447"/>
      <c r="AA38" s="447"/>
      <c r="AB38" s="980"/>
      <c r="AC38" s="447"/>
      <c r="AD38" s="447"/>
      <c r="AE38" s="447"/>
      <c r="AF38" s="447"/>
      <c r="AG38" s="980"/>
      <c r="AH38" s="447"/>
      <c r="AI38" s="447"/>
      <c r="AJ38" s="447"/>
      <c r="AK38" s="447"/>
      <c r="AL38" s="980"/>
      <c r="AM38" s="447"/>
      <c r="AN38" s="447"/>
      <c r="AO38" s="447"/>
      <c r="AP38" s="988"/>
    </row>
    <row r="39" spans="1:42">
      <c r="B39" s="214" t="str">
        <f>B21</f>
        <v>Nature …</v>
      </c>
      <c r="C39" s="989"/>
      <c r="D39" s="986"/>
      <c r="E39" s="986"/>
      <c r="F39" s="986"/>
      <c r="G39" s="986"/>
      <c r="H39" s="985"/>
      <c r="I39" s="986"/>
      <c r="J39" s="986"/>
      <c r="K39" s="986"/>
      <c r="L39" s="986"/>
      <c r="M39" s="985"/>
      <c r="N39" s="986"/>
      <c r="O39" s="986"/>
      <c r="P39" s="986"/>
      <c r="Q39" s="986"/>
      <c r="R39" s="985"/>
      <c r="S39" s="986"/>
      <c r="T39" s="986"/>
      <c r="U39" s="986"/>
      <c r="V39" s="986"/>
      <c r="W39" s="985"/>
      <c r="X39" s="986"/>
      <c r="Y39" s="986"/>
      <c r="Z39" s="986"/>
      <c r="AA39" s="986"/>
      <c r="AB39" s="985"/>
      <c r="AC39" s="986"/>
      <c r="AD39" s="986"/>
      <c r="AE39" s="986"/>
      <c r="AF39" s="986"/>
      <c r="AG39" s="985"/>
      <c r="AH39" s="986"/>
      <c r="AI39" s="986"/>
      <c r="AJ39" s="986"/>
      <c r="AK39" s="986"/>
      <c r="AL39" s="985"/>
      <c r="AM39" s="986"/>
      <c r="AN39" s="986"/>
      <c r="AO39" s="986"/>
      <c r="AP39" s="990"/>
    </row>
    <row r="40" spans="1:42" ht="14.4" thickBot="1"/>
    <row r="41" spans="1:42">
      <c r="B41" s="213"/>
      <c r="C41" s="976" t="s">
        <v>68</v>
      </c>
      <c r="D41" s="800" t="s">
        <v>69</v>
      </c>
      <c r="E41" s="800" t="s">
        <v>70</v>
      </c>
      <c r="F41" s="800" t="s">
        <v>71</v>
      </c>
      <c r="G41" s="800" t="s">
        <v>72</v>
      </c>
      <c r="H41" s="801" t="s">
        <v>73</v>
      </c>
      <c r="I41" s="801" t="s">
        <v>74</v>
      </c>
    </row>
    <row r="42" spans="1:42">
      <c r="B42" s="214" t="str">
        <f>B26</f>
        <v>Nature 1</v>
      </c>
      <c r="C42" s="977"/>
      <c r="D42" s="215"/>
      <c r="E42" s="215"/>
      <c r="F42" s="215"/>
      <c r="G42" s="215"/>
      <c r="H42" s="216"/>
      <c r="I42" s="216"/>
    </row>
    <row r="43" spans="1:42">
      <c r="B43" s="214" t="str">
        <f t="shared" ref="B43:B53" si="20">B27</f>
        <v>Nature 2</v>
      </c>
      <c r="C43" s="977"/>
      <c r="D43" s="215"/>
      <c r="E43" s="215"/>
      <c r="F43" s="215"/>
      <c r="G43" s="215"/>
      <c r="H43" s="216"/>
      <c r="I43" s="216"/>
    </row>
    <row r="44" spans="1:42">
      <c r="B44" s="214" t="str">
        <f t="shared" si="20"/>
        <v>Nature 3</v>
      </c>
      <c r="C44" s="977"/>
      <c r="D44" s="215"/>
      <c r="E44" s="215"/>
      <c r="F44" s="215"/>
      <c r="G44" s="215"/>
      <c r="H44" s="216"/>
      <c r="I44" s="216"/>
    </row>
    <row r="45" spans="1:42">
      <c r="B45" s="214" t="str">
        <f t="shared" si="20"/>
        <v>Nature 4</v>
      </c>
      <c r="C45" s="977"/>
      <c r="D45" s="215"/>
      <c r="E45" s="215"/>
      <c r="F45" s="215"/>
      <c r="G45" s="215"/>
      <c r="H45" s="216"/>
      <c r="I45" s="216"/>
    </row>
    <row r="46" spans="1:42">
      <c r="B46" s="214" t="str">
        <f t="shared" si="20"/>
        <v>Nature 5</v>
      </c>
      <c r="C46" s="977"/>
      <c r="D46" s="215"/>
      <c r="E46" s="215"/>
      <c r="F46" s="215"/>
      <c r="G46" s="215"/>
      <c r="H46" s="216"/>
      <c r="I46" s="216"/>
    </row>
    <row r="47" spans="1:42">
      <c r="B47" s="214" t="str">
        <f t="shared" si="20"/>
        <v>Nature 6</v>
      </c>
      <c r="C47" s="977"/>
      <c r="D47" s="215"/>
      <c r="E47" s="215"/>
      <c r="F47" s="215"/>
      <c r="G47" s="215"/>
      <c r="H47" s="216"/>
      <c r="I47" s="216"/>
    </row>
    <row r="48" spans="1:42">
      <c r="B48" s="214" t="str">
        <f t="shared" si="20"/>
        <v>Nature 7</v>
      </c>
      <c r="C48" s="977"/>
      <c r="D48" s="215"/>
      <c r="E48" s="215"/>
      <c r="F48" s="215"/>
      <c r="G48" s="215"/>
      <c r="H48" s="216"/>
      <c r="I48" s="216"/>
    </row>
    <row r="49" spans="1:9">
      <c r="B49" s="214" t="str">
        <f t="shared" si="20"/>
        <v>Nature 8</v>
      </c>
      <c r="C49" s="977"/>
      <c r="D49" s="215"/>
      <c r="E49" s="215"/>
      <c r="F49" s="215"/>
      <c r="G49" s="215"/>
      <c r="H49" s="216"/>
      <c r="I49" s="216"/>
    </row>
    <row r="50" spans="1:9">
      <c r="B50" s="214" t="str">
        <f t="shared" si="20"/>
        <v>Nature 9</v>
      </c>
      <c r="C50" s="977"/>
      <c r="D50" s="215"/>
      <c r="E50" s="215"/>
      <c r="F50" s="215"/>
      <c r="G50" s="215"/>
      <c r="H50" s="216"/>
      <c r="I50" s="216"/>
    </row>
    <row r="51" spans="1:9">
      <c r="B51" s="214" t="str">
        <f t="shared" si="20"/>
        <v>Nature 10</v>
      </c>
      <c r="C51" s="977"/>
      <c r="D51" s="215"/>
      <c r="E51" s="215"/>
      <c r="F51" s="215"/>
      <c r="G51" s="215"/>
      <c r="H51" s="216"/>
      <c r="I51" s="216"/>
    </row>
    <row r="52" spans="1:9">
      <c r="B52" s="214" t="str">
        <f t="shared" si="20"/>
        <v>Nature 11</v>
      </c>
      <c r="C52" s="977"/>
      <c r="D52" s="215"/>
      <c r="E52" s="215"/>
      <c r="F52" s="215"/>
      <c r="G52" s="215"/>
      <c r="H52" s="216"/>
      <c r="I52" s="216"/>
    </row>
    <row r="53" spans="1:9">
      <c r="B53" s="214" t="str">
        <f t="shared" si="20"/>
        <v>Nature 12</v>
      </c>
      <c r="C53" s="977"/>
      <c r="D53" s="215"/>
      <c r="E53" s="215"/>
      <c r="F53" s="215"/>
      <c r="G53" s="215"/>
      <c r="H53" s="216"/>
      <c r="I53" s="216"/>
    </row>
    <row r="54" spans="1:9">
      <c r="A54" s="471" t="s">
        <v>470</v>
      </c>
      <c r="B54" s="214"/>
      <c r="C54" s="977"/>
      <c r="D54" s="215"/>
      <c r="E54" s="215"/>
      <c r="F54" s="215"/>
      <c r="G54" s="215"/>
      <c r="H54" s="216"/>
      <c r="I54" s="216"/>
    </row>
    <row r="55" spans="1:9" ht="14.4" thickBot="1">
      <c r="B55" s="214" t="str">
        <f>B39</f>
        <v>Nature …</v>
      </c>
      <c r="C55" s="978"/>
      <c r="D55" s="218"/>
      <c r="E55" s="218"/>
      <c r="F55" s="218"/>
      <c r="G55" s="218"/>
      <c r="H55" s="219"/>
      <c r="I55" s="219"/>
    </row>
  </sheetData>
  <mergeCells count="9">
    <mergeCell ref="AB6:AF6"/>
    <mergeCell ref="AG6:AK6"/>
    <mergeCell ref="AL6:AP6"/>
    <mergeCell ref="B3:D4"/>
    <mergeCell ref="C6:G6"/>
    <mergeCell ref="H6:L6"/>
    <mergeCell ref="M6:Q6"/>
    <mergeCell ref="R6:V6"/>
    <mergeCell ref="W6:AA6"/>
  </mergeCells>
  <hyperlinks>
    <hyperlink ref="B1" location="TOC!A1" display="Retour à la table des matières" xr:uid="{00000000-0004-0000-0800-000000000000}"/>
  </hyperlink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7</vt:i4>
      </vt:variant>
    </vt:vector>
  </HeadingPairs>
  <TitlesOfParts>
    <vt:vector size="33" baseType="lpstr">
      <vt:lpstr>TOC</vt:lpstr>
      <vt:lpstr>Consignes</vt:lpstr>
      <vt:lpstr>Ctrl</vt:lpstr>
      <vt:lpstr>Param</vt:lpstr>
      <vt:lpstr>T0_Périmètres</vt:lpstr>
      <vt:lpstr>T1a - CG vs CNG</vt:lpstr>
      <vt:lpstr>T1a - CG vs CNG bis</vt:lpstr>
      <vt:lpstr>T1b - CGSFE (Unitaire)</vt:lpstr>
      <vt:lpstr>T2 - Clés</vt:lpstr>
      <vt:lpstr>T3 - Bilan</vt:lpstr>
      <vt:lpstr>T4 - CR</vt:lpstr>
      <vt:lpstr>T5- RAB</vt:lpstr>
      <vt:lpstr>T6 - R &amp; ME</vt:lpstr>
      <vt:lpstr>T7 - Dette</vt:lpstr>
      <vt:lpstr>T8 - MFC</vt:lpstr>
      <vt:lpstr>T9 - Provisions</vt:lpstr>
      <vt:lpstr>T10 - Personnel</vt:lpstr>
      <vt:lpstr>T11 - PPI</vt:lpstr>
      <vt:lpstr>T12- Tarifs</vt:lpstr>
      <vt:lpstr>T13 - ISOC</vt:lpstr>
      <vt:lpstr>Annexe 1 - CGSFE</vt:lpstr>
      <vt:lpstr>Annexe 2 - CGAFE</vt:lpstr>
      <vt:lpstr>Annexe 3 - CNG</vt:lpstr>
      <vt:lpstr>Annexe 4  - RAB</vt:lpstr>
      <vt:lpstr>Annexe 5 - Subside</vt:lpstr>
      <vt:lpstr>Annexe 6 - Input</vt:lpstr>
      <vt:lpstr>'T10 - Personnel'!Impression_des_titres</vt:lpstr>
      <vt:lpstr>'T13 - ISOC'!Impression_des_titres</vt:lpstr>
      <vt:lpstr>'T3 - Bilan'!Impression_des_titres</vt:lpstr>
      <vt:lpstr>'T10 - Personnel'!Zone_d_impression</vt:lpstr>
      <vt:lpstr>'T13 - ISOC'!Zone_d_impression</vt:lpstr>
      <vt:lpstr>'T3 - Bilan'!Zone_d_impression</vt:lpstr>
      <vt:lpstr>'T8 - MFC'!Zone_d_impression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Benoît Gosselin</dc:creator>
  <cp:lastModifiedBy>Benoît Gosselin</cp:lastModifiedBy>
  <dcterms:created xsi:type="dcterms:W3CDTF">2019-10-28T09:57:16Z</dcterms:created>
  <dcterms:modified xsi:type="dcterms:W3CDTF">2020-04-03T12:13:23Z</dcterms:modified>
</cp:coreProperties>
</file>